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charts/chart16.xml" ContentType="application/vnd.openxmlformats-officedocument.drawingml.chart+xml"/>
  <Override PartName="/xl/charts/style20.xml" ContentType="application/vnd.ms-office.chartstyle+xml"/>
  <Override PartName="/xl/charts/colors20.xml" ContentType="application/vnd.ms-office.chartcolorstyle+xml"/>
  <Override PartName="/xl/charts/chart17.xml" ContentType="application/vnd.openxmlformats-officedocument.drawingml.chart+xml"/>
  <Override PartName="/xl/charts/style21.xml" ContentType="application/vnd.ms-office.chartstyle+xml"/>
  <Override PartName="/xl/charts/colors21.xml" ContentType="application/vnd.ms-office.chartcolorstyle+xml"/>
  <Override PartName="/xl/charts/chart18.xml" ContentType="application/vnd.openxmlformats-officedocument.drawingml.chart+xml"/>
  <Override PartName="/xl/charts/style22.xml" ContentType="application/vnd.ms-office.chartstyle+xml"/>
  <Override PartName="/xl/charts/colors22.xml" ContentType="application/vnd.ms-office.chartcolorstyle+xml"/>
  <Override PartName="/xl/charts/chart19.xml" ContentType="application/vnd.openxmlformats-officedocument.drawingml.chart+xml"/>
  <Override PartName="/xl/charts/style23.xml" ContentType="application/vnd.ms-office.chartstyle+xml"/>
  <Override PartName="/xl/charts/colors23.xml" ContentType="application/vnd.ms-office.chartcolorstyle+xml"/>
  <Override PartName="/xl/charts/chart20.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25.xml" ContentType="application/vnd.ms-office.chartstyle+xml"/>
  <Override PartName="/xl/charts/colors25.xml" ContentType="application/vnd.ms-office.chartcolorstyle+xml"/>
  <Override PartName="/xl/charts/chartEx5.xml" ContentType="application/vnd.ms-office.chartex+xml"/>
  <Override PartName="/xl/charts/style26.xml" ContentType="application/vnd.ms-office.chartstyle+xml"/>
  <Override PartName="/xl/charts/colors26.xml" ContentType="application/vnd.ms-office.chartcolorstyle+xml"/>
  <Override PartName="/xl/charts/chart22.xml" ContentType="application/vnd.openxmlformats-officedocument.drawingml.chart+xml"/>
  <Override PartName="/xl/charts/style27.xml" ContentType="application/vnd.ms-office.chartstyle+xml"/>
  <Override PartName="/xl/charts/colors27.xml" ContentType="application/vnd.ms-office.chartcolorstyle+xml"/>
  <Override PartName="/xl/charts/chart23.xml" ContentType="application/vnd.openxmlformats-officedocument.drawingml.chart+xml"/>
  <Override PartName="/xl/charts/style28.xml" ContentType="application/vnd.ms-office.chartstyle+xml"/>
  <Override PartName="/xl/charts/colors28.xml" ContentType="application/vnd.ms-office.chartcolorstyle+xml"/>
  <Override PartName="/xl/charts/chart24.xml" ContentType="application/vnd.openxmlformats-officedocument.drawingml.chart+xml"/>
  <Override PartName="/xl/charts/style29.xml" ContentType="application/vnd.ms-office.chartstyle+xml"/>
  <Override PartName="/xl/charts/colors29.xml" ContentType="application/vnd.ms-office.chartcolorstyle+xml"/>
  <Override PartName="/xl/charts/chart25.xml" ContentType="application/vnd.openxmlformats-officedocument.drawingml.chart+xml"/>
  <Override PartName="/xl/charts/style30.xml" ContentType="application/vnd.ms-office.chartstyle+xml"/>
  <Override PartName="/xl/charts/colors30.xml" ContentType="application/vnd.ms-office.chartcolorstyle+xml"/>
  <Override PartName="/xl/charts/chartEx6.xml" ContentType="application/vnd.ms-office.chartex+xml"/>
  <Override PartName="/xl/charts/style31.xml" ContentType="application/vnd.ms-office.chartstyle+xml"/>
  <Override PartName="/xl/charts/colors31.xml" ContentType="application/vnd.ms-office.chartcolorstyle+xml"/>
  <Override PartName="/xl/charts/chart26.xml" ContentType="application/vnd.openxmlformats-officedocument.drawingml.chart+xml"/>
  <Override PartName="/xl/charts/style32.xml" ContentType="application/vnd.ms-office.chartstyle+xml"/>
  <Override PartName="/xl/charts/colors32.xml" ContentType="application/vnd.ms-office.chartcolorstyle+xml"/>
  <Override PartName="/xl/charts/chart27.xml" ContentType="application/vnd.openxmlformats-officedocument.drawingml.chart+xml"/>
  <Override PartName="/xl/charts/style33.xml" ContentType="application/vnd.ms-office.chartstyle+xml"/>
  <Override PartName="/xl/charts/colors33.xml" ContentType="application/vnd.ms-office.chartcolorstyle+xml"/>
  <Override PartName="/xl/charts/chart28.xml" ContentType="application/vnd.openxmlformats-officedocument.drawingml.chart+xml"/>
  <Override PartName="/xl/charts/style34.xml" ContentType="application/vnd.ms-office.chartstyle+xml"/>
  <Override PartName="/xl/charts/colors34.xml" ContentType="application/vnd.ms-office.chartcolorstyle+xml"/>
  <Override PartName="/xl/charts/chartEx7.xml" ContentType="application/vnd.ms-office.chartex+xml"/>
  <Override PartName="/xl/charts/style35.xml" ContentType="application/vnd.ms-office.chartstyle+xml"/>
  <Override PartName="/xl/charts/colors35.xml" ContentType="application/vnd.ms-office.chartcolorstyle+xml"/>
  <Override PartName="/xl/charts/chart29.xml" ContentType="application/vnd.openxmlformats-officedocument.drawingml.chart+xml"/>
  <Override PartName="/xl/charts/style36.xml" ContentType="application/vnd.ms-office.chartstyle+xml"/>
  <Override PartName="/xl/charts/colors36.xml" ContentType="application/vnd.ms-office.chartcolorstyle+xml"/>
  <Override PartName="/xl/charts/chart30.xml" ContentType="application/vnd.openxmlformats-officedocument.drawingml.chart+xml"/>
  <Override PartName="/xl/charts/style37.xml" ContentType="application/vnd.ms-office.chartstyle+xml"/>
  <Override PartName="/xl/charts/colors37.xml" ContentType="application/vnd.ms-office.chartcolorstyle+xml"/>
  <Override PartName="/xl/charts/chart31.xml" ContentType="application/vnd.openxmlformats-officedocument.drawingml.chart+xml"/>
  <Override PartName="/xl/charts/style38.xml" ContentType="application/vnd.ms-office.chartstyle+xml"/>
  <Override PartName="/xl/charts/colors38.xml" ContentType="application/vnd.ms-office.chartcolorstyle+xml"/>
  <Override PartName="/xl/charts/chartEx8.xml" ContentType="application/vnd.ms-office.chartex+xml"/>
  <Override PartName="/xl/charts/style39.xml" ContentType="application/vnd.ms-office.chartstyle+xml"/>
  <Override PartName="/xl/charts/colors39.xml" ContentType="application/vnd.ms-office.chartcolorstyle+xml"/>
  <Override PartName="/xl/charts/chart32.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33.xml" ContentType="application/vnd.openxmlformats-officedocument.drawingml.chart+xml"/>
  <Override PartName="/xl/charts/style41.xml" ContentType="application/vnd.ms-office.chartstyle+xml"/>
  <Override PartName="/xl/charts/colors41.xml" ContentType="application/vnd.ms-office.chartcolorstyle+xml"/>
  <Override PartName="/xl/charts/chart34.xml" ContentType="application/vnd.openxmlformats-officedocument.drawingml.chart+xml"/>
  <Override PartName="/xl/charts/style42.xml" ContentType="application/vnd.ms-office.chartstyle+xml"/>
  <Override PartName="/xl/charts/colors42.xml" ContentType="application/vnd.ms-office.chartcolorstyle+xml"/>
  <Override PartName="/xl/charts/chart35.xml" ContentType="application/vnd.openxmlformats-officedocument.drawingml.chart+xml"/>
  <Override PartName="/xl/charts/style43.xml" ContentType="application/vnd.ms-office.chartstyle+xml"/>
  <Override PartName="/xl/charts/colors43.xml" ContentType="application/vnd.ms-office.chartcolorstyle+xml"/>
  <Override PartName="/xl/charts/chart36.xml" ContentType="application/vnd.openxmlformats-officedocument.drawingml.chart+xml"/>
  <Override PartName="/xl/charts/style44.xml" ContentType="application/vnd.ms-office.chartstyle+xml"/>
  <Override PartName="/xl/charts/colors44.xml" ContentType="application/vnd.ms-office.chartcolorstyle+xml"/>
  <Override PartName="/xl/charts/chartEx9.xml" ContentType="application/vnd.ms-office.chartex+xml"/>
  <Override PartName="/xl/charts/style45.xml" ContentType="application/vnd.ms-office.chartstyle+xml"/>
  <Override PartName="/xl/charts/colors45.xml" ContentType="application/vnd.ms-office.chartcolorstyle+xml"/>
  <Override PartName="/xl/charts/chart37.xml" ContentType="application/vnd.openxmlformats-officedocument.drawingml.chart+xml"/>
  <Override PartName="/xl/charts/style46.xml" ContentType="application/vnd.ms-office.chartstyle+xml"/>
  <Override PartName="/xl/charts/colors46.xml" ContentType="application/vnd.ms-office.chartcolorstyle+xml"/>
  <Override PartName="/xl/charts/chart38.xml" ContentType="application/vnd.openxmlformats-officedocument.drawingml.chart+xml"/>
  <Override PartName="/xl/charts/style47.xml" ContentType="application/vnd.ms-office.chartstyle+xml"/>
  <Override PartName="/xl/charts/colors47.xml" ContentType="application/vnd.ms-office.chartcolorstyle+xml"/>
  <Override PartName="/xl/charts/chart39.xml" ContentType="application/vnd.openxmlformats-officedocument.drawingml.chart+xml"/>
  <Override PartName="/xl/charts/style48.xml" ContentType="application/vnd.ms-office.chartstyle+xml"/>
  <Override PartName="/xl/charts/colors48.xml" ContentType="application/vnd.ms-office.chartcolorstyle+xml"/>
  <Override PartName="/xl/charts/chart40.xml" ContentType="application/vnd.openxmlformats-officedocument.drawingml.chart+xml"/>
  <Override PartName="/xl/charts/style49.xml" ContentType="application/vnd.ms-office.chartstyle+xml"/>
  <Override PartName="/xl/charts/colors49.xml" ContentType="application/vnd.ms-office.chartcolorstyle+xml"/>
  <Override PartName="/xl/charts/chartEx10.xml" ContentType="application/vnd.ms-office.chartex+xml"/>
  <Override PartName="/xl/charts/style50.xml" ContentType="application/vnd.ms-office.chartstyle+xml"/>
  <Override PartName="/xl/charts/colors50.xml" ContentType="application/vnd.ms-office.chartcolorstyle+xml"/>
  <Override PartName="/xl/charts/chart4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8.xml" ContentType="application/vnd.openxmlformats-officedocument.drawing+xml"/>
  <Override PartName="/xl/charts/chartEx11.xml" ContentType="application/vnd.ms-office.chartex+xml"/>
  <Override PartName="/xl/charts/style52.xml" ContentType="application/vnd.ms-office.chartstyle+xml"/>
  <Override PartName="/xl/charts/colors52.xml" ContentType="application/vnd.ms-office.chartcolorstyle+xml"/>
  <Override PartName="/xl/charts/chart42.xml" ContentType="application/vnd.openxmlformats-officedocument.drawingml.chart+xml"/>
  <Override PartName="/xl/charts/style53.xml" ContentType="application/vnd.ms-office.chartstyle+xml"/>
  <Override PartName="/xl/charts/colors53.xml" ContentType="application/vnd.ms-office.chartcolorstyle+xml"/>
  <Override PartName="/xl/charts/chart43.xml" ContentType="application/vnd.openxmlformats-officedocument.drawingml.chart+xml"/>
  <Override PartName="/xl/charts/style54.xml" ContentType="application/vnd.ms-office.chartstyle+xml"/>
  <Override PartName="/xl/charts/colors54.xml" ContentType="application/vnd.ms-office.chartcolorstyle+xml"/>
  <Override PartName="/xl/charts/chart44.xml" ContentType="application/vnd.openxmlformats-officedocument.drawingml.chart+xml"/>
  <Override PartName="/xl/charts/style55.xml" ContentType="application/vnd.ms-office.chartstyle+xml"/>
  <Override PartName="/xl/charts/colors55.xml" ContentType="application/vnd.ms-office.chartcolorstyle+xml"/>
  <Override PartName="/xl/charts/chart45.xml" ContentType="application/vnd.openxmlformats-officedocument.drawingml.chart+xml"/>
  <Override PartName="/xl/charts/style56.xml" ContentType="application/vnd.ms-office.chartstyle+xml"/>
  <Override PartName="/xl/charts/colors56.xml" ContentType="application/vnd.ms-office.chartcolorstyle+xml"/>
  <Override PartName="/xl/charts/chart46.xml" ContentType="application/vnd.openxmlformats-officedocument.drawingml.chart+xml"/>
  <Override PartName="/xl/charts/style57.xml" ContentType="application/vnd.ms-office.chartstyle+xml"/>
  <Override PartName="/xl/charts/colors57.xml" ContentType="application/vnd.ms-office.chartcolorstyle+xml"/>
  <Override PartName="/xl/charts/chart47.xml" ContentType="application/vnd.openxmlformats-officedocument.drawingml.chart+xml"/>
  <Override PartName="/xl/charts/style58.xml" ContentType="application/vnd.ms-office.chartstyle+xml"/>
  <Override PartName="/xl/charts/colors58.xml" ContentType="application/vnd.ms-office.chartcolorstyle+xml"/>
  <Override PartName="/xl/charts/chart48.xml" ContentType="application/vnd.openxmlformats-officedocument.drawingml.chart+xml"/>
  <Override PartName="/xl/charts/style59.xml" ContentType="application/vnd.ms-office.chartstyle+xml"/>
  <Override PartName="/xl/charts/colors59.xml" ContentType="application/vnd.ms-office.chartcolorstyle+xml"/>
  <Override PartName="/xl/charts/chart49.xml" ContentType="application/vnd.openxmlformats-officedocument.drawingml.chart+xml"/>
  <Override PartName="/xl/charts/style60.xml" ContentType="application/vnd.ms-office.chartstyle+xml"/>
  <Override PartName="/xl/charts/colors60.xml" ContentType="application/vnd.ms-office.chartcolorstyle+xml"/>
  <Override PartName="/xl/charts/chartEx12.xml" ContentType="application/vnd.ms-office.chartex+xml"/>
  <Override PartName="/xl/charts/style61.xml" ContentType="application/vnd.ms-office.chartstyle+xml"/>
  <Override PartName="/xl/charts/colors61.xml" ContentType="application/vnd.ms-office.chartcolorstyle+xml"/>
  <Override PartName="/xl/charts/chart50.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9.xml" ContentType="application/vnd.openxmlformats-officedocument.drawing+xml"/>
  <Override PartName="/xl/charts/chart51.xml" ContentType="application/vnd.openxmlformats-officedocument.drawingml.chart+xml"/>
  <Override PartName="/xl/charts/style63.xml" ContentType="application/vnd.ms-office.chartstyle+xml"/>
  <Override PartName="/xl/charts/colors63.xml" ContentType="application/vnd.ms-office.chartcolorstyle+xml"/>
  <Override PartName="/xl/charts/chart52.xml" ContentType="application/vnd.openxmlformats-officedocument.drawingml.chart+xml"/>
  <Override PartName="/xl/charts/style64.xml" ContentType="application/vnd.ms-office.chartstyle+xml"/>
  <Override PartName="/xl/charts/colors64.xml" ContentType="application/vnd.ms-office.chartcolorstyle+xml"/>
  <Override PartName="/xl/charts/chart53.xml" ContentType="application/vnd.openxmlformats-officedocument.drawingml.chart+xml"/>
  <Override PartName="/xl/charts/style65.xml" ContentType="application/vnd.ms-office.chartstyle+xml"/>
  <Override PartName="/xl/charts/colors65.xml" ContentType="application/vnd.ms-office.chartcolorstyle+xml"/>
  <Override PartName="/xl/charts/chartEx13.xml" ContentType="application/vnd.ms-office.chartex+xml"/>
  <Override PartName="/xl/charts/style66.xml" ContentType="application/vnd.ms-office.chartstyle+xml"/>
  <Override PartName="/xl/charts/colors66.xml" ContentType="application/vnd.ms-office.chartcolorstyle+xml"/>
  <Override PartName="/xl/charts/chart54.xml" ContentType="application/vnd.openxmlformats-officedocument.drawingml.chart+xml"/>
  <Override PartName="/xl/charts/style67.xml" ContentType="application/vnd.ms-office.chartstyle+xml"/>
  <Override PartName="/xl/charts/colors67.xml" ContentType="application/vnd.ms-office.chartcolorstyle+xml"/>
  <Override PartName="/xl/charts/chart55.xml" ContentType="application/vnd.openxmlformats-officedocument.drawingml.chart+xml"/>
  <Override PartName="/xl/charts/style68.xml" ContentType="application/vnd.ms-office.chartstyle+xml"/>
  <Override PartName="/xl/charts/colors68.xml" ContentType="application/vnd.ms-office.chartcolorstyle+xml"/>
  <Override PartName="/xl/charts/chart56.xml" ContentType="application/vnd.openxmlformats-officedocument.drawingml.chart+xml"/>
  <Override PartName="/xl/charts/style69.xml" ContentType="application/vnd.ms-office.chartstyle+xml"/>
  <Override PartName="/xl/charts/colors69.xml" ContentType="application/vnd.ms-office.chartcolorstyle+xml"/>
  <Override PartName="/xl/charts/chart57.xml" ContentType="application/vnd.openxmlformats-officedocument.drawingml.chart+xml"/>
  <Override PartName="/xl/charts/style70.xml" ContentType="application/vnd.ms-office.chartstyle+xml"/>
  <Override PartName="/xl/charts/colors70.xml" ContentType="application/vnd.ms-office.chartcolorstyle+xml"/>
  <Override PartName="/xl/charts/chart58.xml" ContentType="application/vnd.openxmlformats-officedocument.drawingml.chart+xml"/>
  <Override PartName="/xl/charts/style71.xml" ContentType="application/vnd.ms-office.chartstyle+xml"/>
  <Override PartName="/xl/charts/colors71.xml" ContentType="application/vnd.ms-office.chartcolorstyle+xml"/>
  <Override PartName="/xl/charts/chart59.xml" ContentType="application/vnd.openxmlformats-officedocument.drawingml.chart+xml"/>
  <Override PartName="/xl/charts/style72.xml" ContentType="application/vnd.ms-office.chartstyle+xml"/>
  <Override PartName="/xl/charts/colors72.xml" ContentType="application/vnd.ms-office.chartcolorstyle+xml"/>
  <Override PartName="/xl/charts/chartEx14.xml" ContentType="application/vnd.ms-office.chartex+xml"/>
  <Override PartName="/xl/charts/style73.xml" ContentType="application/vnd.ms-office.chartstyle+xml"/>
  <Override PartName="/xl/charts/colors73.xml" ContentType="application/vnd.ms-office.chartcolorstyle+xml"/>
  <Override PartName="/xl/drawings/drawing10.xml" ContentType="application/vnd.openxmlformats-officedocument.drawing+xml"/>
  <Override PartName="/xl/charts/chart60.xml" ContentType="application/vnd.openxmlformats-officedocument.drawingml.chart+xml"/>
  <Override PartName="/xl/charts/style74.xml" ContentType="application/vnd.ms-office.chartstyle+xml"/>
  <Override PartName="/xl/charts/colors74.xml" ContentType="application/vnd.ms-office.chartcolorstyle+xml"/>
  <Override PartName="/xl/charts/chart61.xml" ContentType="application/vnd.openxmlformats-officedocument.drawingml.chart+xml"/>
  <Override PartName="/xl/charts/style75.xml" ContentType="application/vnd.ms-office.chartstyle+xml"/>
  <Override PartName="/xl/charts/colors75.xml" ContentType="application/vnd.ms-office.chartcolorstyle+xml"/>
  <Override PartName="/xl/charts/chartEx15.xml" ContentType="application/vnd.ms-office.chartex+xml"/>
  <Override PartName="/xl/charts/style76.xml" ContentType="application/vnd.ms-office.chartstyle+xml"/>
  <Override PartName="/xl/charts/colors76.xml" ContentType="application/vnd.ms-office.chartcolorstyle+xml"/>
  <Override PartName="/xl/charts/chart62.xml" ContentType="application/vnd.openxmlformats-officedocument.drawingml.chart+xml"/>
  <Override PartName="/xl/charts/style77.xml" ContentType="application/vnd.ms-office.chartstyle+xml"/>
  <Override PartName="/xl/charts/colors77.xml" ContentType="application/vnd.ms-office.chartcolorstyle+xml"/>
  <Override PartName="/xl/charts/chart63.xml" ContentType="application/vnd.openxmlformats-officedocument.drawingml.chart+xml"/>
  <Override PartName="/xl/charts/style78.xml" ContentType="application/vnd.ms-office.chartstyle+xml"/>
  <Override PartName="/xl/charts/colors78.xml" ContentType="application/vnd.ms-office.chartcolorstyle+xml"/>
  <Override PartName="/xl/charts/chart64.xml" ContentType="application/vnd.openxmlformats-officedocument.drawingml.chart+xml"/>
  <Override PartName="/xl/charts/style79.xml" ContentType="application/vnd.ms-office.chartstyle+xml"/>
  <Override PartName="/xl/charts/colors79.xml" ContentType="application/vnd.ms-office.chartcolorstyle+xml"/>
  <Override PartName="/xl/charts/chart65.xml" ContentType="application/vnd.openxmlformats-officedocument.drawingml.chart+xml"/>
  <Override PartName="/xl/charts/style80.xml" ContentType="application/vnd.ms-office.chartstyle+xml"/>
  <Override PartName="/xl/charts/colors80.xml" ContentType="application/vnd.ms-office.chartcolorstyle+xml"/>
  <Override PartName="/xl/charts/chart66.xml" ContentType="application/vnd.openxmlformats-officedocument.drawingml.chart+xml"/>
  <Override PartName="/xl/charts/style81.xml" ContentType="application/vnd.ms-office.chartstyle+xml"/>
  <Override PartName="/xl/charts/colors81.xml" ContentType="application/vnd.ms-office.chartcolorstyle+xml"/>
  <Override PartName="/xl/charts/chart67.xml" ContentType="application/vnd.openxmlformats-officedocument.drawingml.chart+xml"/>
  <Override PartName="/xl/charts/style82.xml" ContentType="application/vnd.ms-office.chartstyle+xml"/>
  <Override PartName="/xl/charts/colors82.xml" ContentType="application/vnd.ms-office.chartcolorstyle+xml"/>
  <Override PartName="/xl/charts/chartEx16.xml" ContentType="application/vnd.ms-office.chartex+xml"/>
  <Override PartName="/xl/charts/style83.xml" ContentType="application/vnd.ms-office.chartstyle+xml"/>
  <Override PartName="/xl/charts/colors83.xml" ContentType="application/vnd.ms-office.chartcolorstyle+xml"/>
  <Override PartName="/xl/charts/chart68.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xml" ContentType="application/vnd.openxmlformats-officedocument.drawing+xml"/>
  <Override PartName="/xl/charts/chart69.xml" ContentType="application/vnd.openxmlformats-officedocument.drawingml.chart+xml"/>
  <Override PartName="/xl/charts/style85.xml" ContentType="application/vnd.ms-office.chartstyle+xml"/>
  <Override PartName="/xl/charts/colors85.xml" ContentType="application/vnd.ms-office.chartcolorstyle+xml"/>
  <Override PartName="/xl/charts/chart70.xml" ContentType="application/vnd.openxmlformats-officedocument.drawingml.chart+xml"/>
  <Override PartName="/xl/charts/style86.xml" ContentType="application/vnd.ms-office.chartstyle+xml"/>
  <Override PartName="/xl/charts/colors86.xml" ContentType="application/vnd.ms-office.chartcolorstyle+xml"/>
  <Override PartName="/xl/charts/chart71.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2.xml" ContentType="application/vnd.openxmlformats-officedocument.drawing+xml"/>
  <Override PartName="/xl/charts/chart72.xml" ContentType="application/vnd.openxmlformats-officedocument.drawingml.chart+xml"/>
  <Override PartName="/xl/charts/style88.xml" ContentType="application/vnd.ms-office.chartstyle+xml"/>
  <Override PartName="/xl/charts/colors88.xml" ContentType="application/vnd.ms-office.chartcolorstyle+xml"/>
  <Override PartName="/xl/charts/chart73.xml" ContentType="application/vnd.openxmlformats-officedocument.drawingml.chart+xml"/>
  <Override PartName="/xl/charts/style89.xml" ContentType="application/vnd.ms-office.chartstyle+xml"/>
  <Override PartName="/xl/charts/colors89.xml" ContentType="application/vnd.ms-office.chartcolorstyle+xml"/>
  <Override PartName="/xl/charts/chart74.xml" ContentType="application/vnd.openxmlformats-officedocument.drawingml.chart+xml"/>
  <Override PartName="/xl/charts/style90.xml" ContentType="application/vnd.ms-office.chartstyle+xml"/>
  <Override PartName="/xl/charts/colors9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guailishaonv/Downloads/"/>
    </mc:Choice>
  </mc:AlternateContent>
  <xr:revisionPtr revIDLastSave="0" documentId="13_ncr:1_{0DE691EB-B1F3-544D-8EDB-A0654047BADC}" xr6:coauthVersionLast="47" xr6:coauthVersionMax="47" xr10:uidLastSave="{00000000-0000-0000-0000-000000000000}"/>
  <bookViews>
    <workbookView xWindow="0" yWindow="500" windowWidth="28800" windowHeight="16360" tabRatio="801" activeTab="2" xr2:uid="{053549CB-AC4F-44B0-924D-0F649B688360}"/>
  </bookViews>
  <sheets>
    <sheet name="Objectifs" sheetId="11" r:id="rId1"/>
    <sheet name="Exec.Sum." sheetId="16" r:id="rId2"/>
    <sheet name="1.Connaissances du marché" sheetId="12" r:id="rId3"/>
    <sheet name="2. Painpoints et points forts" sheetId="13" r:id="rId4"/>
    <sheet name="3. Test du nouveau produit" sheetId="14" r:id="rId5"/>
    <sheet name="Résumé - consommateurs" sheetId="10" r:id="rId6"/>
    <sheet name="Persona" sheetId="15" r:id="rId7"/>
    <sheet name="A.sportifs" sheetId="3" r:id="rId8"/>
    <sheet name="B.travailleurs de bureau" sheetId="1" r:id="rId9"/>
    <sheet name="C.les vieux" sheetId="7" r:id="rId10"/>
    <sheet name="D.ne connaissent pas la culture" sheetId="9" r:id="rId11"/>
    <sheet name="E.habitude de faire du sport " sheetId="6" r:id="rId12"/>
    <sheet name="F.age 50 - 65" sheetId="8" r:id="rId13"/>
    <sheet name="#" sheetId="5" r:id="rId14"/>
    <sheet name="sources données" sheetId="4" r:id="rId15"/>
  </sheets>
  <definedNames>
    <definedName name="_xlnm._FilterDatabase" localSheetId="14" hidden="1">'sources données'!$A$1:$CD$383</definedName>
    <definedName name="_xlchart.v1.0" hidden="1">A.sportifs!$B$63:$B$67</definedName>
    <definedName name="_xlchart.v1.1" hidden="1">A.sportifs!$C$63:$C$67</definedName>
    <definedName name="_xlchart.v1.16" hidden="1">A.sportifs!$B$63:$B$67</definedName>
    <definedName name="_xlchart.v1.17" hidden="1">A.sportifs!$C$63:$C$67</definedName>
    <definedName name="_xlchart.v1.2" hidden="1">'C.les vieux'!$B$55:$B$58</definedName>
    <definedName name="_xlchart.v1.20" hidden="1">'B.travailleurs de bureau'!$A$63:$A$68</definedName>
    <definedName name="_xlchart.v1.21" hidden="1">'B.travailleurs de bureau'!$B$63:$B$68</definedName>
    <definedName name="_xlchart.v1.26" hidden="1">'C.les vieux'!$B$55:$B$58</definedName>
    <definedName name="_xlchart.v1.27" hidden="1">'C.les vieux'!$C$55:$C$58</definedName>
    <definedName name="_xlchart.v1.28" hidden="1">'D.ne connaissent pas la culture'!$B$121:$B$124</definedName>
    <definedName name="_xlchart.v1.29" hidden="1">'D.ne connaissent pas la culture'!$C$121:$C$124</definedName>
    <definedName name="_xlchart.v1.3" hidden="1">'C.les vieux'!$C$55:$C$58</definedName>
    <definedName name="_xlchart.v1.4" hidden="1">'B.travailleurs de bureau'!$A$63:$A$68</definedName>
    <definedName name="_xlchart.v1.5" hidden="1">'B.travailleurs de bureau'!$B$63:$B$68</definedName>
    <definedName name="_xlchart.v1.6" hidden="1">'D.ne connaissent pas la culture'!$B$121:$B$124</definedName>
    <definedName name="_xlchart.v1.7" hidden="1">'D.ne connaissent pas la culture'!$C$121:$C$124</definedName>
    <definedName name="_xlchart.v2.10" hidden="1">A.sportifs!$AY$66:$AY$79</definedName>
    <definedName name="_xlchart.v2.11" hidden="1">A.sportifs!$AZ$66:$AZ$79</definedName>
    <definedName name="_xlchart.v2.12" hidden="1">'D.ne connaissent pas la culture'!$BG$119:$BG$132</definedName>
    <definedName name="_xlchart.v2.13" hidden="1">'D.ne connaissent pas la culture'!$BH$119:$BH$132</definedName>
    <definedName name="_xlchart.v2.14" hidden="1">'C.les vieux'!$AZ$69:$AZ$82</definedName>
    <definedName name="_xlchart.v2.15" hidden="1">'C.les vieux'!$BA$69:$BA$82</definedName>
    <definedName name="_xlchart.v2.18" hidden="1">A.sportifs!$AY$66:$AY$79</definedName>
    <definedName name="_xlchart.v2.19" hidden="1">A.sportifs!$AZ$66:$AZ$79</definedName>
    <definedName name="_xlchart.v2.22" hidden="1">'B.travailleurs de bureau'!$BB$75:$BB$88</definedName>
    <definedName name="_xlchart.v2.23" hidden="1">'B.travailleurs de bureau'!$BC$75:$BC$88</definedName>
    <definedName name="_xlchart.v2.24" hidden="1">'C.les vieux'!$AZ$69:$AZ$82</definedName>
    <definedName name="_xlchart.v2.25" hidden="1">'C.les vieux'!$BA$69:$BA$82</definedName>
    <definedName name="_xlchart.v2.30" hidden="1">'D.ne connaissent pas la culture'!$BG$119:$BG$132</definedName>
    <definedName name="_xlchart.v2.31" hidden="1">'D.ne connaissent pas la culture'!$BH$119:$BH$132</definedName>
    <definedName name="_xlchart.v2.8" hidden="1">'B.travailleurs de bureau'!$BB$75:$BB$88</definedName>
    <definedName name="_xlchart.v2.9" hidden="1">'B.travailleurs de bureau'!$BC$75:$BC$88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G103" i="9" l="1"/>
  <c r="BI61" i="7"/>
  <c r="BB53" i="7"/>
  <c r="BC53" i="7"/>
  <c r="BD53" i="7"/>
  <c r="BE53" i="7"/>
  <c r="BF53" i="7"/>
  <c r="BG53" i="7"/>
  <c r="BH53" i="7"/>
  <c r="BI53" i="7"/>
  <c r="BB54" i="7"/>
  <c r="BC54" i="7"/>
  <c r="BD54" i="7"/>
  <c r="BE54" i="7"/>
  <c r="BF54" i="7"/>
  <c r="BG54" i="7"/>
  <c r="BH54" i="7"/>
  <c r="BI54" i="7"/>
  <c r="BB55" i="7"/>
  <c r="BC55" i="7"/>
  <c r="BD55" i="7"/>
  <c r="BE55" i="7"/>
  <c r="BF55" i="7"/>
  <c r="BG55" i="7"/>
  <c r="BH55" i="7"/>
  <c r="BI55" i="7"/>
  <c r="BB56" i="7"/>
  <c r="BC56" i="7"/>
  <c r="BD56" i="7"/>
  <c r="BE56" i="7"/>
  <c r="BF56" i="7"/>
  <c r="BG56" i="7"/>
  <c r="BH56" i="7"/>
  <c r="BI56" i="7"/>
  <c r="BB57" i="7"/>
  <c r="BC57" i="7"/>
  <c r="BD57" i="7"/>
  <c r="BE57" i="7"/>
  <c r="BF57" i="7"/>
  <c r="BG57" i="7"/>
  <c r="BH57" i="7"/>
  <c r="BI57" i="7"/>
  <c r="BB58" i="7"/>
  <c r="BC58" i="7"/>
  <c r="BD58" i="7"/>
  <c r="BE58" i="7"/>
  <c r="BF58" i="7"/>
  <c r="BG58" i="7"/>
  <c r="BH58" i="7"/>
  <c r="BI58" i="7"/>
  <c r="BB59" i="7"/>
  <c r="BC59" i="7"/>
  <c r="BD59" i="7"/>
  <c r="BE59" i="7"/>
  <c r="BF59" i="7"/>
  <c r="BG59" i="7"/>
  <c r="BH59" i="7"/>
  <c r="BI59" i="7"/>
  <c r="BB60" i="7"/>
  <c r="BC60" i="7"/>
  <c r="BD60" i="7"/>
  <c r="BE60" i="7"/>
  <c r="BF60" i="7"/>
  <c r="BG60" i="7"/>
  <c r="BH60" i="7"/>
  <c r="BI60" i="7"/>
  <c r="BB61" i="7"/>
  <c r="BC61" i="7"/>
  <c r="BD61" i="7"/>
  <c r="BE61" i="7"/>
  <c r="BF61" i="7"/>
  <c r="BG61" i="7"/>
  <c r="BH61" i="7"/>
  <c r="BB62" i="7"/>
  <c r="BC62" i="7"/>
  <c r="BD62" i="7"/>
  <c r="BE62" i="7"/>
  <c r="BF62" i="7"/>
  <c r="BG62" i="7"/>
  <c r="BH62" i="7"/>
  <c r="BI62" i="7"/>
  <c r="BB63" i="7"/>
  <c r="BC63" i="7"/>
  <c r="BD63" i="7"/>
  <c r="BE63" i="7"/>
  <c r="BF63" i="7"/>
  <c r="BG63" i="7"/>
  <c r="BH63" i="7"/>
  <c r="BI63" i="7"/>
  <c r="BB64" i="7"/>
  <c r="BC64" i="7"/>
  <c r="BD64" i="7"/>
  <c r="BE64" i="7"/>
  <c r="BF64" i="7"/>
  <c r="BG64" i="7"/>
  <c r="BH64" i="7"/>
  <c r="BI64" i="7"/>
  <c r="BB65" i="7"/>
  <c r="BC65" i="7"/>
  <c r="BD65" i="7"/>
  <c r="BE65" i="7"/>
  <c r="BF65" i="7"/>
  <c r="BG65" i="7"/>
  <c r="BH65" i="7"/>
  <c r="BI65" i="7"/>
  <c r="BB66" i="7"/>
  <c r="BC66" i="7"/>
  <c r="BD66" i="7"/>
  <c r="BE66" i="7"/>
  <c r="BF66" i="7"/>
  <c r="BG66" i="7"/>
  <c r="BH66" i="7"/>
  <c r="BI66" i="7"/>
  <c r="BA54" i="7"/>
  <c r="BA55" i="7"/>
  <c r="BA56" i="7"/>
  <c r="BA57" i="7"/>
  <c r="BA58" i="7"/>
  <c r="BA59" i="7"/>
  <c r="BA60" i="7"/>
  <c r="BA61" i="7"/>
  <c r="BA62" i="7"/>
  <c r="BA63" i="7"/>
  <c r="BA64" i="7"/>
  <c r="BA65" i="7"/>
  <c r="BA66" i="7"/>
  <c r="BJ53" i="7"/>
  <c r="BJ58" i="7"/>
  <c r="BA53" i="7"/>
  <c r="AL56" i="3"/>
  <c r="AM56" i="3"/>
  <c r="AN56" i="3"/>
  <c r="AO56" i="3"/>
  <c r="AP56" i="3"/>
  <c r="AK56" i="3"/>
  <c r="AQ56" i="3" s="1"/>
  <c r="AR64" i="1"/>
  <c r="AZ50" i="3"/>
  <c r="BA50" i="3"/>
  <c r="BB50" i="3"/>
  <c r="BC50" i="3"/>
  <c r="BD50" i="3"/>
  <c r="BE50" i="3"/>
  <c r="BF50" i="3"/>
  <c r="BG50" i="3"/>
  <c r="BH50" i="3"/>
  <c r="BI50" i="3"/>
  <c r="BJ50" i="3"/>
  <c r="AZ51" i="3"/>
  <c r="BA51" i="3"/>
  <c r="BB51" i="3"/>
  <c r="BC51" i="3"/>
  <c r="BD51" i="3"/>
  <c r="BE51" i="3"/>
  <c r="BF51" i="3"/>
  <c r="BG51" i="3"/>
  <c r="BH51" i="3"/>
  <c r="BI51" i="3"/>
  <c r="BJ51" i="3"/>
  <c r="AZ52" i="3"/>
  <c r="BA52" i="3"/>
  <c r="BB52" i="3"/>
  <c r="BC52" i="3"/>
  <c r="BD52" i="3"/>
  <c r="BE52" i="3"/>
  <c r="BF52" i="3"/>
  <c r="BG52" i="3"/>
  <c r="BH52" i="3"/>
  <c r="BI52" i="3"/>
  <c r="BJ52" i="3"/>
  <c r="AZ53" i="3"/>
  <c r="BA53" i="3"/>
  <c r="BB53" i="3"/>
  <c r="BC53" i="3"/>
  <c r="BD53" i="3"/>
  <c r="BE53" i="3"/>
  <c r="BF53" i="3"/>
  <c r="BG53" i="3"/>
  <c r="BH53" i="3"/>
  <c r="BI53" i="3"/>
  <c r="BJ53" i="3"/>
  <c r="AZ54" i="3"/>
  <c r="BA54" i="3"/>
  <c r="BB54" i="3"/>
  <c r="BC54" i="3"/>
  <c r="BD54" i="3"/>
  <c r="BE54" i="3"/>
  <c r="BF54" i="3"/>
  <c r="BG54" i="3"/>
  <c r="BH54" i="3"/>
  <c r="BI54" i="3"/>
  <c r="BJ54" i="3"/>
  <c r="AZ55" i="3"/>
  <c r="BA55" i="3"/>
  <c r="BB55" i="3"/>
  <c r="BC55" i="3"/>
  <c r="BD55" i="3"/>
  <c r="BE55" i="3"/>
  <c r="BF55" i="3"/>
  <c r="BG55" i="3"/>
  <c r="BH55" i="3"/>
  <c r="BI55" i="3"/>
  <c r="BJ55" i="3"/>
  <c r="AZ56" i="3"/>
  <c r="BA56" i="3"/>
  <c r="BB56" i="3"/>
  <c r="BC56" i="3"/>
  <c r="BD56" i="3"/>
  <c r="BE56" i="3"/>
  <c r="BF56" i="3"/>
  <c r="BG56" i="3"/>
  <c r="BH56" i="3"/>
  <c r="BI56" i="3"/>
  <c r="BJ56" i="3"/>
  <c r="AZ57" i="3"/>
  <c r="BA57" i="3"/>
  <c r="BB57" i="3"/>
  <c r="BC57" i="3"/>
  <c r="BD57" i="3"/>
  <c r="BE57" i="3"/>
  <c r="BF57" i="3"/>
  <c r="BG57" i="3"/>
  <c r="BH57" i="3"/>
  <c r="BI57" i="3"/>
  <c r="BJ57" i="3"/>
  <c r="AZ58" i="3"/>
  <c r="BA58" i="3"/>
  <c r="BB58" i="3"/>
  <c r="BC58" i="3"/>
  <c r="BD58" i="3"/>
  <c r="BE58" i="3"/>
  <c r="BF58" i="3"/>
  <c r="BG58" i="3"/>
  <c r="BH58" i="3"/>
  <c r="BI58" i="3"/>
  <c r="BJ58" i="3"/>
  <c r="AZ59" i="3"/>
  <c r="BA59" i="3"/>
  <c r="BB59" i="3"/>
  <c r="BC59" i="3"/>
  <c r="BD59" i="3"/>
  <c r="BE59" i="3"/>
  <c r="BF59" i="3"/>
  <c r="BG59" i="3"/>
  <c r="BH59" i="3"/>
  <c r="BI59" i="3"/>
  <c r="BJ59" i="3"/>
  <c r="AZ61" i="3"/>
  <c r="BA61" i="3"/>
  <c r="BB61" i="3"/>
  <c r="BC61" i="3"/>
  <c r="BD61" i="3"/>
  <c r="BE61" i="3"/>
  <c r="BF61" i="3"/>
  <c r="BG61" i="3"/>
  <c r="BH61" i="3"/>
  <c r="BI61" i="3"/>
  <c r="BJ61" i="3"/>
  <c r="AZ62" i="3"/>
  <c r="BA62" i="3"/>
  <c r="BB62" i="3"/>
  <c r="BC62" i="3"/>
  <c r="BD62" i="3"/>
  <c r="BE62" i="3"/>
  <c r="BF62" i="3"/>
  <c r="BG62" i="3"/>
  <c r="BH62" i="3"/>
  <c r="BI62" i="3"/>
  <c r="BJ62" i="3"/>
  <c r="AZ63" i="3"/>
  <c r="BA63" i="3"/>
  <c r="BB63" i="3"/>
  <c r="BC63" i="3"/>
  <c r="BD63" i="3"/>
  <c r="BE63" i="3"/>
  <c r="BF63" i="3"/>
  <c r="BG63" i="3"/>
  <c r="BH63" i="3"/>
  <c r="BI63" i="3"/>
  <c r="BJ63" i="3"/>
  <c r="AZ64" i="3"/>
  <c r="BA64" i="3"/>
  <c r="BB64" i="3"/>
  <c r="BC64" i="3"/>
  <c r="BD64" i="3"/>
  <c r="BE64" i="3"/>
  <c r="BF64" i="3"/>
  <c r="BG64" i="3"/>
  <c r="BH64" i="3"/>
  <c r="BI64" i="3"/>
  <c r="BJ64" i="3"/>
  <c r="AY51" i="3"/>
  <c r="AY52" i="3"/>
  <c r="AY53" i="3"/>
  <c r="AY54" i="3"/>
  <c r="AY55" i="3"/>
  <c r="AY56" i="3"/>
  <c r="AY57" i="3"/>
  <c r="AY58" i="3"/>
  <c r="AY59" i="3"/>
  <c r="AY61" i="3"/>
  <c r="AY62" i="3"/>
  <c r="AY63" i="3"/>
  <c r="AY64" i="3"/>
  <c r="AY50" i="3"/>
  <c r="BD64" i="1"/>
  <c r="BE64" i="1"/>
  <c r="BF64" i="1"/>
  <c r="BG64" i="1"/>
  <c r="BH64" i="1"/>
  <c r="BI64" i="1"/>
  <c r="BJ64" i="1"/>
  <c r="BK64" i="1"/>
  <c r="BL64" i="1"/>
  <c r="BM64" i="1"/>
  <c r="BN64" i="1"/>
  <c r="BO64" i="1"/>
  <c r="BP64" i="1"/>
  <c r="BD65" i="1"/>
  <c r="BE65" i="1"/>
  <c r="BF65" i="1"/>
  <c r="BG65" i="1"/>
  <c r="BH65" i="1"/>
  <c r="BI65" i="1"/>
  <c r="BJ65" i="1"/>
  <c r="BK65" i="1"/>
  <c r="BL65" i="1"/>
  <c r="BM65" i="1"/>
  <c r="BN65" i="1"/>
  <c r="BO65" i="1"/>
  <c r="BP65" i="1"/>
  <c r="BD66" i="1"/>
  <c r="BE66" i="1"/>
  <c r="BF66" i="1"/>
  <c r="BG66" i="1"/>
  <c r="BH66" i="1"/>
  <c r="BI66" i="1"/>
  <c r="BJ66" i="1"/>
  <c r="BK66" i="1"/>
  <c r="BL66" i="1"/>
  <c r="BM66" i="1"/>
  <c r="BN66" i="1"/>
  <c r="BO66" i="1"/>
  <c r="BP66" i="1"/>
  <c r="BD67" i="1"/>
  <c r="BE67" i="1"/>
  <c r="BF67" i="1"/>
  <c r="BG67" i="1"/>
  <c r="BH67" i="1"/>
  <c r="BI67" i="1"/>
  <c r="BJ67" i="1"/>
  <c r="BK67" i="1"/>
  <c r="BL67" i="1"/>
  <c r="BM67" i="1"/>
  <c r="BN67" i="1"/>
  <c r="BO67" i="1"/>
  <c r="BP67" i="1"/>
  <c r="BD68" i="1"/>
  <c r="BE68" i="1"/>
  <c r="BF68" i="1"/>
  <c r="BG68" i="1"/>
  <c r="BH68" i="1"/>
  <c r="BI68" i="1"/>
  <c r="BJ68" i="1"/>
  <c r="BK68" i="1"/>
  <c r="BL68" i="1"/>
  <c r="BM68" i="1"/>
  <c r="BN68" i="1"/>
  <c r="BO68" i="1"/>
  <c r="BP68" i="1"/>
  <c r="BD69" i="1"/>
  <c r="BE69" i="1"/>
  <c r="BF69" i="1"/>
  <c r="BG69" i="1"/>
  <c r="BH69" i="1"/>
  <c r="BI69" i="1"/>
  <c r="BJ69" i="1"/>
  <c r="BK69" i="1"/>
  <c r="BL69" i="1"/>
  <c r="BM69" i="1"/>
  <c r="BN69" i="1"/>
  <c r="BO69" i="1"/>
  <c r="BP69" i="1"/>
  <c r="BD70" i="1"/>
  <c r="BE70" i="1"/>
  <c r="BF70" i="1"/>
  <c r="BG70" i="1"/>
  <c r="BH70" i="1"/>
  <c r="BI70" i="1"/>
  <c r="BJ70" i="1"/>
  <c r="BK70" i="1"/>
  <c r="BL70" i="1"/>
  <c r="BM70" i="1"/>
  <c r="BN70" i="1"/>
  <c r="BO70" i="1"/>
  <c r="BP70" i="1"/>
  <c r="BD71" i="1"/>
  <c r="BE71" i="1"/>
  <c r="BF71" i="1"/>
  <c r="BG71" i="1"/>
  <c r="BH71" i="1"/>
  <c r="BI71" i="1"/>
  <c r="BJ71" i="1"/>
  <c r="BK71" i="1"/>
  <c r="BL71" i="1"/>
  <c r="BM71" i="1"/>
  <c r="BN71" i="1"/>
  <c r="BO71" i="1"/>
  <c r="BP71" i="1"/>
  <c r="BD72" i="1"/>
  <c r="BE72" i="1"/>
  <c r="BF72" i="1"/>
  <c r="BG72" i="1"/>
  <c r="BH72" i="1"/>
  <c r="BI72" i="1"/>
  <c r="BJ72" i="1"/>
  <c r="BK72" i="1"/>
  <c r="BL72" i="1"/>
  <c r="BM72" i="1"/>
  <c r="BN72" i="1"/>
  <c r="BO72" i="1"/>
  <c r="BP72" i="1"/>
  <c r="BC72" i="1"/>
  <c r="BQ72" i="1" s="1"/>
  <c r="AL52" i="3"/>
  <c r="AM52" i="3"/>
  <c r="AN52" i="3"/>
  <c r="AO52" i="3"/>
  <c r="AP52" i="3"/>
  <c r="AL53" i="3"/>
  <c r="AM53" i="3"/>
  <c r="AN53" i="3"/>
  <c r="AO53" i="3"/>
  <c r="AP53" i="3"/>
  <c r="AL54" i="3"/>
  <c r="AM54" i="3"/>
  <c r="AN54" i="3"/>
  <c r="AO54" i="3"/>
  <c r="AP54" i="3"/>
  <c r="AL55" i="3"/>
  <c r="AM55" i="3"/>
  <c r="AN55" i="3"/>
  <c r="AO55" i="3"/>
  <c r="AP55" i="3"/>
  <c r="AL51" i="3"/>
  <c r="AM51" i="3"/>
  <c r="AN51" i="3"/>
  <c r="AO51" i="3"/>
  <c r="AP51" i="3"/>
  <c r="AL50" i="3"/>
  <c r="AM50" i="3"/>
  <c r="AN50" i="3"/>
  <c r="AO50" i="3"/>
  <c r="AP50" i="3"/>
  <c r="AK51" i="3"/>
  <c r="AK52" i="3"/>
  <c r="AK53" i="3"/>
  <c r="AK54" i="3"/>
  <c r="AQ54" i="3" s="1"/>
  <c r="AK55" i="3"/>
  <c r="AQ55" i="3" s="1"/>
  <c r="AK50" i="3"/>
  <c r="BW104" i="9"/>
  <c r="BW103" i="9"/>
  <c r="BE103" i="9"/>
  <c r="BF103" i="9"/>
  <c r="BH103" i="9"/>
  <c r="BI103" i="9"/>
  <c r="BJ103" i="9"/>
  <c r="BK103" i="9"/>
  <c r="BL103" i="9"/>
  <c r="BM103" i="9"/>
  <c r="BN103" i="9"/>
  <c r="BO103" i="9"/>
  <c r="BP103" i="9"/>
  <c r="BQ103" i="9"/>
  <c r="BE104" i="9"/>
  <c r="BF104" i="9"/>
  <c r="BG104" i="9"/>
  <c r="BH104" i="9"/>
  <c r="BI104" i="9"/>
  <c r="BJ104" i="9"/>
  <c r="BK104" i="9"/>
  <c r="BL104" i="9"/>
  <c r="BM104" i="9"/>
  <c r="BN104" i="9"/>
  <c r="BO104" i="9"/>
  <c r="BP104" i="9"/>
  <c r="BQ104" i="9"/>
  <c r="BE105" i="9"/>
  <c r="BF105" i="9"/>
  <c r="BG105" i="9"/>
  <c r="BH105" i="9"/>
  <c r="BI105" i="9"/>
  <c r="BJ105" i="9"/>
  <c r="BK105" i="9"/>
  <c r="BL105" i="9"/>
  <c r="BM105" i="9"/>
  <c r="BN105" i="9"/>
  <c r="BO105" i="9"/>
  <c r="BP105" i="9"/>
  <c r="BQ105" i="9"/>
  <c r="BE106" i="9"/>
  <c r="BF106" i="9"/>
  <c r="BG106" i="9"/>
  <c r="BH106" i="9"/>
  <c r="BI106" i="9"/>
  <c r="BJ106" i="9"/>
  <c r="BK106" i="9"/>
  <c r="BL106" i="9"/>
  <c r="BM106" i="9"/>
  <c r="BN106" i="9"/>
  <c r="BO106" i="9"/>
  <c r="BP106" i="9"/>
  <c r="BQ106" i="9"/>
  <c r="BE107" i="9"/>
  <c r="BF107" i="9"/>
  <c r="BG107" i="9"/>
  <c r="BH107" i="9"/>
  <c r="BI107" i="9"/>
  <c r="BJ107" i="9"/>
  <c r="BK107" i="9"/>
  <c r="BL107" i="9"/>
  <c r="BM107" i="9"/>
  <c r="BN107" i="9"/>
  <c r="BO107" i="9"/>
  <c r="BP107" i="9"/>
  <c r="BQ107" i="9"/>
  <c r="BE108" i="9"/>
  <c r="BF108" i="9"/>
  <c r="BG108" i="9"/>
  <c r="BH108" i="9"/>
  <c r="BI108" i="9"/>
  <c r="BJ108" i="9"/>
  <c r="BK108" i="9"/>
  <c r="BL108" i="9"/>
  <c r="BM108" i="9"/>
  <c r="BN108" i="9"/>
  <c r="BO108" i="9"/>
  <c r="BP108" i="9"/>
  <c r="BQ108" i="9"/>
  <c r="BE109" i="9"/>
  <c r="BF109" i="9"/>
  <c r="BG109" i="9"/>
  <c r="BH109" i="9"/>
  <c r="BI109" i="9"/>
  <c r="BJ109" i="9"/>
  <c r="BK109" i="9"/>
  <c r="BL109" i="9"/>
  <c r="BM109" i="9"/>
  <c r="BN109" i="9"/>
  <c r="BO109" i="9"/>
  <c r="BP109" i="9"/>
  <c r="BQ109" i="9"/>
  <c r="BE110" i="9"/>
  <c r="BF110" i="9"/>
  <c r="BG110" i="9"/>
  <c r="BH110" i="9"/>
  <c r="BI110" i="9"/>
  <c r="BJ110" i="9"/>
  <c r="BK110" i="9"/>
  <c r="BL110" i="9"/>
  <c r="BM110" i="9"/>
  <c r="BN110" i="9"/>
  <c r="BO110" i="9"/>
  <c r="BP110" i="9"/>
  <c r="BQ110" i="9"/>
  <c r="BE111" i="9"/>
  <c r="BF111" i="9"/>
  <c r="BG111" i="9"/>
  <c r="BH111" i="9"/>
  <c r="BI111" i="9"/>
  <c r="BJ111" i="9"/>
  <c r="BK111" i="9"/>
  <c r="BL111" i="9"/>
  <c r="BM111" i="9"/>
  <c r="BN111" i="9"/>
  <c r="BO111" i="9"/>
  <c r="BP111" i="9"/>
  <c r="BQ111" i="9"/>
  <c r="BE112" i="9"/>
  <c r="BF112" i="9"/>
  <c r="BG112" i="9"/>
  <c r="BH112" i="9"/>
  <c r="BI112" i="9"/>
  <c r="BJ112" i="9"/>
  <c r="BK112" i="9"/>
  <c r="BL112" i="9"/>
  <c r="BM112" i="9"/>
  <c r="BN112" i="9"/>
  <c r="BO112" i="9"/>
  <c r="BP112" i="9"/>
  <c r="BQ112" i="9"/>
  <c r="BE113" i="9"/>
  <c r="BF113" i="9"/>
  <c r="BG113" i="9"/>
  <c r="BH113" i="9"/>
  <c r="BI113" i="9"/>
  <c r="BJ113" i="9"/>
  <c r="BK113" i="9"/>
  <c r="BL113" i="9"/>
  <c r="BM113" i="9"/>
  <c r="BN113" i="9"/>
  <c r="BO113" i="9"/>
  <c r="BP113" i="9"/>
  <c r="BQ113" i="9"/>
  <c r="BE114" i="9"/>
  <c r="BF114" i="9"/>
  <c r="BG114" i="9"/>
  <c r="BH114" i="9"/>
  <c r="BI114" i="9"/>
  <c r="BJ114" i="9"/>
  <c r="BK114" i="9"/>
  <c r="BL114" i="9"/>
  <c r="BM114" i="9"/>
  <c r="BN114" i="9"/>
  <c r="BO114" i="9"/>
  <c r="BP114" i="9"/>
  <c r="BQ114" i="9"/>
  <c r="BE115" i="9"/>
  <c r="BF115" i="9"/>
  <c r="BG115" i="9"/>
  <c r="BH115" i="9"/>
  <c r="BI115" i="9"/>
  <c r="BJ115" i="9"/>
  <c r="BK115" i="9"/>
  <c r="BL115" i="9"/>
  <c r="BM115" i="9"/>
  <c r="BN115" i="9"/>
  <c r="BO115" i="9"/>
  <c r="BP115" i="9"/>
  <c r="BQ115" i="9"/>
  <c r="BE116" i="9"/>
  <c r="BF116" i="9"/>
  <c r="BG116" i="9"/>
  <c r="BH116" i="9"/>
  <c r="BI116" i="9"/>
  <c r="BJ116" i="9"/>
  <c r="BK116" i="9"/>
  <c r="BL116" i="9"/>
  <c r="BM116" i="9"/>
  <c r="BN116" i="9"/>
  <c r="BO116" i="9"/>
  <c r="BP116" i="9"/>
  <c r="BQ116" i="9"/>
  <c r="BD104" i="9"/>
  <c r="BR104" i="9" s="1"/>
  <c r="BD105" i="9"/>
  <c r="BR105" i="9" s="1"/>
  <c r="BD106" i="9"/>
  <c r="BR106" i="9" s="1"/>
  <c r="BD107" i="9"/>
  <c r="BR107" i="9" s="1"/>
  <c r="BD108" i="9"/>
  <c r="BR108" i="9" s="1"/>
  <c r="BD109" i="9"/>
  <c r="BR109" i="9" s="1"/>
  <c r="BD110" i="9"/>
  <c r="BR110" i="9" s="1"/>
  <c r="BD111" i="9"/>
  <c r="BR111" i="9" s="1"/>
  <c r="BD112" i="9"/>
  <c r="BR112" i="9" s="1"/>
  <c r="BD113" i="9"/>
  <c r="BR113" i="9" s="1"/>
  <c r="BD114" i="9"/>
  <c r="BR114" i="9" s="1"/>
  <c r="BD115" i="9"/>
  <c r="BR115" i="9" s="1"/>
  <c r="BD116" i="9"/>
  <c r="BR116" i="9" s="1"/>
  <c r="BD103" i="9"/>
  <c r="BR103" i="9" s="1"/>
  <c r="AX106" i="9"/>
  <c r="AY106" i="9"/>
  <c r="AZ106" i="9"/>
  <c r="BA106" i="9"/>
  <c r="AX105" i="9"/>
  <c r="AY105" i="9"/>
  <c r="AZ105" i="9"/>
  <c r="BA105" i="9"/>
  <c r="AX104" i="9"/>
  <c r="AY104" i="9"/>
  <c r="AZ104" i="9"/>
  <c r="BA104" i="9"/>
  <c r="AX103" i="9"/>
  <c r="AY103" i="9"/>
  <c r="AZ103" i="9"/>
  <c r="BA103" i="9"/>
  <c r="AW104" i="9"/>
  <c r="BB104" i="9" s="1"/>
  <c r="AW105" i="9"/>
  <c r="BB105" i="9" s="1"/>
  <c r="AW106" i="9"/>
  <c r="AW103" i="9"/>
  <c r="AO108" i="9"/>
  <c r="AP108" i="9"/>
  <c r="AQ108" i="9"/>
  <c r="AR108" i="9"/>
  <c r="AS108" i="9"/>
  <c r="AO107" i="9"/>
  <c r="AP107" i="9"/>
  <c r="AQ107" i="9"/>
  <c r="AR107" i="9"/>
  <c r="AS107" i="9"/>
  <c r="AO106" i="9"/>
  <c r="AP106" i="9"/>
  <c r="AQ106" i="9"/>
  <c r="AR106" i="9"/>
  <c r="AS106" i="9"/>
  <c r="AO105" i="9"/>
  <c r="AP105" i="9"/>
  <c r="AQ105" i="9"/>
  <c r="AR105" i="9"/>
  <c r="AS105" i="9"/>
  <c r="AO104" i="9"/>
  <c r="AP104" i="9"/>
  <c r="AQ104" i="9"/>
  <c r="AR104" i="9"/>
  <c r="AS104" i="9"/>
  <c r="AO103" i="9"/>
  <c r="AP103" i="9"/>
  <c r="AQ103" i="9"/>
  <c r="AR103" i="9"/>
  <c r="AS103" i="9"/>
  <c r="AO102" i="9"/>
  <c r="AP102" i="9"/>
  <c r="AQ102" i="9"/>
  <c r="AR102" i="9"/>
  <c r="AS102" i="9"/>
  <c r="AN103" i="9"/>
  <c r="AN104" i="9"/>
  <c r="AN105" i="9"/>
  <c r="AN106" i="9"/>
  <c r="AN107" i="9"/>
  <c r="AN108" i="9"/>
  <c r="AN102" i="9"/>
  <c r="BT54" i="7"/>
  <c r="BT53" i="7"/>
  <c r="AK56" i="7"/>
  <c r="AL56" i="7"/>
  <c r="AM56" i="7"/>
  <c r="AN56" i="7"/>
  <c r="AO56" i="7"/>
  <c r="AP56" i="7"/>
  <c r="AK57" i="7"/>
  <c r="AL57" i="7"/>
  <c r="AM57" i="7"/>
  <c r="AN57" i="7"/>
  <c r="AO57" i="7"/>
  <c r="AP57" i="7"/>
  <c r="AK58" i="7"/>
  <c r="AL58" i="7"/>
  <c r="AM58" i="7"/>
  <c r="AN58" i="7"/>
  <c r="AO58" i="7"/>
  <c r="AP58" i="7"/>
  <c r="AK59" i="7"/>
  <c r="AL59" i="7"/>
  <c r="AM59" i="7"/>
  <c r="AN59" i="7"/>
  <c r="AO59" i="7"/>
  <c r="AP59" i="7"/>
  <c r="AL55" i="7"/>
  <c r="AM55" i="7"/>
  <c r="AN55" i="7"/>
  <c r="AO55" i="7"/>
  <c r="AP55" i="7"/>
  <c r="AL54" i="7"/>
  <c r="AM54" i="7"/>
  <c r="AN54" i="7"/>
  <c r="AO54" i="7"/>
  <c r="AP54" i="7"/>
  <c r="AK54" i="7"/>
  <c r="AQ54" i="7" s="1"/>
  <c r="AK55" i="7"/>
  <c r="AL53" i="7"/>
  <c r="AM53" i="7"/>
  <c r="AN53" i="7"/>
  <c r="AO53" i="7"/>
  <c r="AP53" i="7"/>
  <c r="AK53" i="7"/>
  <c r="AU56" i="7"/>
  <c r="AV56" i="7"/>
  <c r="AW56" i="7"/>
  <c r="AU55" i="7"/>
  <c r="AV55" i="7"/>
  <c r="AW55" i="7"/>
  <c r="AU54" i="7"/>
  <c r="AV54" i="7"/>
  <c r="AW54" i="7"/>
  <c r="AU53" i="7"/>
  <c r="AV53" i="7"/>
  <c r="AW53" i="7"/>
  <c r="AT55" i="7"/>
  <c r="AX55" i="7" s="1"/>
  <c r="AT54" i="7"/>
  <c r="AT53" i="7"/>
  <c r="AT56" i="7"/>
  <c r="BV60" i="1"/>
  <c r="BV59" i="1"/>
  <c r="BP59" i="1"/>
  <c r="BP60" i="1"/>
  <c r="BP61" i="1"/>
  <c r="BP62" i="1"/>
  <c r="BP63" i="1"/>
  <c r="BD59" i="1"/>
  <c r="BE59" i="1"/>
  <c r="BF59" i="1"/>
  <c r="BG59" i="1"/>
  <c r="BH59" i="1"/>
  <c r="BI59" i="1"/>
  <c r="BJ59" i="1"/>
  <c r="BK59" i="1"/>
  <c r="BL59" i="1"/>
  <c r="BM59" i="1"/>
  <c r="BN59" i="1"/>
  <c r="BO59" i="1"/>
  <c r="BD60" i="1"/>
  <c r="BE60" i="1"/>
  <c r="BF60" i="1"/>
  <c r="BG60" i="1"/>
  <c r="BH60" i="1"/>
  <c r="BI60" i="1"/>
  <c r="BJ60" i="1"/>
  <c r="BK60" i="1"/>
  <c r="BL60" i="1"/>
  <c r="BM60" i="1"/>
  <c r="BN60" i="1"/>
  <c r="BO60" i="1"/>
  <c r="BD61" i="1"/>
  <c r="BE61" i="1"/>
  <c r="BF61" i="1"/>
  <c r="BG61" i="1"/>
  <c r="BH61" i="1"/>
  <c r="BI61" i="1"/>
  <c r="BJ61" i="1"/>
  <c r="BK61" i="1"/>
  <c r="BL61" i="1"/>
  <c r="BM61" i="1"/>
  <c r="BN61" i="1"/>
  <c r="BO61" i="1"/>
  <c r="BD62" i="1"/>
  <c r="BE62" i="1"/>
  <c r="BF62" i="1"/>
  <c r="BG62" i="1"/>
  <c r="BH62" i="1"/>
  <c r="BI62" i="1"/>
  <c r="BJ62" i="1"/>
  <c r="BK62" i="1"/>
  <c r="BL62" i="1"/>
  <c r="BM62" i="1"/>
  <c r="BN62" i="1"/>
  <c r="BO62" i="1"/>
  <c r="BD63" i="1"/>
  <c r="BE63" i="1"/>
  <c r="BF63" i="1"/>
  <c r="BG63" i="1"/>
  <c r="BH63" i="1"/>
  <c r="BI63" i="1"/>
  <c r="BJ63" i="1"/>
  <c r="BK63" i="1"/>
  <c r="BL63" i="1"/>
  <c r="BM63" i="1"/>
  <c r="BN63" i="1"/>
  <c r="BO63" i="1"/>
  <c r="BC60" i="1"/>
  <c r="BC61" i="1"/>
  <c r="BC62" i="1"/>
  <c r="BC63" i="1"/>
  <c r="BC64" i="1"/>
  <c r="BC65" i="1"/>
  <c r="BC66" i="1"/>
  <c r="BC67" i="1"/>
  <c r="BC68" i="1"/>
  <c r="BC69" i="1"/>
  <c r="BC70" i="1"/>
  <c r="BC71" i="1"/>
  <c r="BC59" i="1"/>
  <c r="AX62" i="1"/>
  <c r="AY62" i="1"/>
  <c r="AZ62" i="1"/>
  <c r="AX61" i="1"/>
  <c r="AY61" i="1"/>
  <c r="AZ61" i="1"/>
  <c r="AX60" i="1"/>
  <c r="AY60" i="1"/>
  <c r="AZ60" i="1"/>
  <c r="AX59" i="1"/>
  <c r="AY59" i="1"/>
  <c r="AZ59" i="1"/>
  <c r="AW60" i="1"/>
  <c r="AW61" i="1"/>
  <c r="AW62" i="1"/>
  <c r="AW59" i="1"/>
  <c r="AS65" i="1"/>
  <c r="AT65" i="1"/>
  <c r="AS64" i="1"/>
  <c r="AT64" i="1"/>
  <c r="AS63" i="1"/>
  <c r="AT63" i="1"/>
  <c r="AT62" i="1"/>
  <c r="AO65" i="1"/>
  <c r="AP65" i="1"/>
  <c r="AQ65" i="1"/>
  <c r="AR65" i="1"/>
  <c r="AO64" i="1"/>
  <c r="AP64" i="1"/>
  <c r="AQ64" i="1"/>
  <c r="AO63" i="1"/>
  <c r="AP63" i="1"/>
  <c r="AQ63" i="1"/>
  <c r="AR63" i="1"/>
  <c r="AO62" i="1"/>
  <c r="AP62" i="1"/>
  <c r="AQ62" i="1"/>
  <c r="AR62" i="1"/>
  <c r="AS62" i="1"/>
  <c r="AO61" i="1"/>
  <c r="AP61" i="1"/>
  <c r="AQ61" i="1"/>
  <c r="AR61" i="1"/>
  <c r="AS61" i="1"/>
  <c r="AT61" i="1"/>
  <c r="AO60" i="1"/>
  <c r="AP60" i="1"/>
  <c r="AQ60" i="1"/>
  <c r="AR60" i="1"/>
  <c r="AS60" i="1"/>
  <c r="AT60" i="1"/>
  <c r="AN60" i="1"/>
  <c r="AN61" i="1"/>
  <c r="AN62" i="1"/>
  <c r="AN63" i="1"/>
  <c r="AN64" i="1"/>
  <c r="AN65" i="1"/>
  <c r="AO59" i="1"/>
  <c r="AP59" i="1"/>
  <c r="AQ59" i="1"/>
  <c r="AR59" i="1"/>
  <c r="AS59" i="1"/>
  <c r="AT59" i="1"/>
  <c r="AN59" i="1"/>
  <c r="AT50" i="3"/>
  <c r="AT51" i="3"/>
  <c r="AT52" i="3"/>
  <c r="AT53" i="3"/>
  <c r="AS53" i="3"/>
  <c r="AS52" i="3"/>
  <c r="AS51" i="3"/>
  <c r="AS50" i="3"/>
  <c r="BN51" i="3"/>
  <c r="BN52" i="3"/>
  <c r="AC104" i="9"/>
  <c r="AD104" i="9"/>
  <c r="AE104" i="9"/>
  <c r="AF104" i="9"/>
  <c r="AG104" i="9"/>
  <c r="AH104" i="9"/>
  <c r="AI104" i="9"/>
  <c r="AJ104" i="9"/>
  <c r="AK104" i="9"/>
  <c r="AC105" i="9"/>
  <c r="AD105" i="9"/>
  <c r="AE105" i="9"/>
  <c r="AF105" i="9"/>
  <c r="AG105" i="9"/>
  <c r="AH105" i="9"/>
  <c r="AI105" i="9"/>
  <c r="AJ105" i="9"/>
  <c r="AK105" i="9"/>
  <c r="AC106" i="9"/>
  <c r="AD106" i="9"/>
  <c r="AE106" i="9"/>
  <c r="AF106" i="9"/>
  <c r="AG106" i="9"/>
  <c r="AH106" i="9"/>
  <c r="AI106" i="9"/>
  <c r="AJ106" i="9"/>
  <c r="AK106" i="9"/>
  <c r="AC107" i="9"/>
  <c r="AD107" i="9"/>
  <c r="AE107" i="9"/>
  <c r="AF107" i="9"/>
  <c r="AG107" i="9"/>
  <c r="AH107" i="9"/>
  <c r="AI107" i="9"/>
  <c r="AJ107" i="9"/>
  <c r="AK107" i="9"/>
  <c r="AC108" i="9"/>
  <c r="AD108" i="9"/>
  <c r="AE108" i="9"/>
  <c r="AF108" i="9"/>
  <c r="AG108" i="9"/>
  <c r="AH108" i="9"/>
  <c r="AI108" i="9"/>
  <c r="AJ108" i="9"/>
  <c r="AK108" i="9"/>
  <c r="C119" i="9"/>
  <c r="C118" i="9"/>
  <c r="C72" i="7"/>
  <c r="C71" i="7"/>
  <c r="E89" i="1"/>
  <c r="E88" i="1"/>
  <c r="D89" i="3"/>
  <c r="D88" i="3"/>
  <c r="D85" i="3"/>
  <c r="D84" i="3"/>
  <c r="I104" i="9"/>
  <c r="J104" i="9"/>
  <c r="K104" i="9"/>
  <c r="L104" i="9"/>
  <c r="M104" i="9"/>
  <c r="N104" i="9"/>
  <c r="O104" i="9"/>
  <c r="P104" i="9"/>
  <c r="Q104" i="9"/>
  <c r="R104" i="9"/>
  <c r="S104" i="9"/>
  <c r="T104" i="9"/>
  <c r="U104" i="9"/>
  <c r="V104" i="9"/>
  <c r="W104" i="9"/>
  <c r="X104" i="9"/>
  <c r="Y104" i="9"/>
  <c r="I105" i="9"/>
  <c r="J105" i="9"/>
  <c r="K105" i="9"/>
  <c r="L105" i="9"/>
  <c r="M105" i="9"/>
  <c r="N105" i="9"/>
  <c r="O105" i="9"/>
  <c r="P105" i="9"/>
  <c r="Q105" i="9"/>
  <c r="R105" i="9"/>
  <c r="S105" i="9"/>
  <c r="T105" i="9"/>
  <c r="U105" i="9"/>
  <c r="V105" i="9"/>
  <c r="W105" i="9"/>
  <c r="X105" i="9"/>
  <c r="Y105" i="9"/>
  <c r="I106" i="9"/>
  <c r="J106" i="9"/>
  <c r="K106" i="9"/>
  <c r="L106" i="9"/>
  <c r="M106" i="9"/>
  <c r="N106" i="9"/>
  <c r="O106" i="9"/>
  <c r="P106" i="9"/>
  <c r="Q106" i="9"/>
  <c r="R106" i="9"/>
  <c r="S106" i="9"/>
  <c r="T106" i="9"/>
  <c r="U106" i="9"/>
  <c r="V106" i="9"/>
  <c r="W106" i="9"/>
  <c r="X106" i="9"/>
  <c r="Y106" i="9"/>
  <c r="I107" i="9"/>
  <c r="J107" i="9"/>
  <c r="K107" i="9"/>
  <c r="L107" i="9"/>
  <c r="M107" i="9"/>
  <c r="N107" i="9"/>
  <c r="O107" i="9"/>
  <c r="P107" i="9"/>
  <c r="Q107" i="9"/>
  <c r="R107" i="9"/>
  <c r="S107" i="9"/>
  <c r="T107" i="9"/>
  <c r="U107" i="9"/>
  <c r="V107" i="9"/>
  <c r="W107" i="9"/>
  <c r="X107" i="9"/>
  <c r="Y107" i="9"/>
  <c r="I108" i="9"/>
  <c r="J108" i="9"/>
  <c r="K108" i="9"/>
  <c r="L108" i="9"/>
  <c r="M108" i="9"/>
  <c r="N108" i="9"/>
  <c r="O108" i="9"/>
  <c r="P108" i="9"/>
  <c r="Q108" i="9"/>
  <c r="R108" i="9"/>
  <c r="S108" i="9"/>
  <c r="T108" i="9"/>
  <c r="U108" i="9"/>
  <c r="V108" i="9"/>
  <c r="W108" i="9"/>
  <c r="X108" i="9"/>
  <c r="Y108" i="9"/>
  <c r="H108" i="9"/>
  <c r="H107" i="9"/>
  <c r="H106" i="9"/>
  <c r="H105" i="9"/>
  <c r="H104" i="9"/>
  <c r="C115" i="9"/>
  <c r="C114" i="9"/>
  <c r="C111" i="9"/>
  <c r="C110" i="9"/>
  <c r="D104" i="9"/>
  <c r="E104" i="9"/>
  <c r="D105" i="9"/>
  <c r="E105" i="9"/>
  <c r="D106" i="9"/>
  <c r="E106" i="9"/>
  <c r="D107" i="9"/>
  <c r="E107" i="9"/>
  <c r="C107" i="9"/>
  <c r="C106" i="9"/>
  <c r="C105" i="9"/>
  <c r="C104" i="9"/>
  <c r="AC93" i="8"/>
  <c r="AD93" i="8"/>
  <c r="AE93" i="8"/>
  <c r="AF93" i="8"/>
  <c r="AG93" i="8"/>
  <c r="AH93" i="8"/>
  <c r="AI93" i="8"/>
  <c r="AJ93" i="8"/>
  <c r="AK93" i="8"/>
  <c r="AC94" i="8"/>
  <c r="AD94" i="8"/>
  <c r="AE94" i="8"/>
  <c r="AF94" i="8"/>
  <c r="AG94" i="8"/>
  <c r="AH94" i="8"/>
  <c r="AI94" i="8"/>
  <c r="AJ94" i="8"/>
  <c r="AK94" i="8"/>
  <c r="AC95" i="8"/>
  <c r="AD95" i="8"/>
  <c r="AE95" i="8"/>
  <c r="AF95" i="8"/>
  <c r="AG95" i="8"/>
  <c r="AH95" i="8"/>
  <c r="AI95" i="8"/>
  <c r="AJ95" i="8"/>
  <c r="AK95" i="8"/>
  <c r="AC96" i="8"/>
  <c r="AD96" i="8"/>
  <c r="AE96" i="8"/>
  <c r="AF96" i="8"/>
  <c r="AG96" i="8"/>
  <c r="AH96" i="8"/>
  <c r="AI96" i="8"/>
  <c r="AJ96" i="8"/>
  <c r="AK96" i="8"/>
  <c r="AC97" i="8"/>
  <c r="AD97" i="8"/>
  <c r="AE97" i="8"/>
  <c r="AF97" i="8"/>
  <c r="AG97" i="8"/>
  <c r="AH97" i="8"/>
  <c r="AI97" i="8"/>
  <c r="AJ97" i="8"/>
  <c r="AK97" i="8"/>
  <c r="I93" i="8"/>
  <c r="J93" i="8"/>
  <c r="K93" i="8"/>
  <c r="L93" i="8"/>
  <c r="M93" i="8"/>
  <c r="N93" i="8"/>
  <c r="O93" i="8"/>
  <c r="P93" i="8"/>
  <c r="Q93" i="8"/>
  <c r="R93" i="8"/>
  <c r="S93" i="8"/>
  <c r="T93" i="8"/>
  <c r="U93" i="8"/>
  <c r="V93" i="8"/>
  <c r="W93" i="8"/>
  <c r="X93" i="8"/>
  <c r="Y93" i="8"/>
  <c r="I94" i="8"/>
  <c r="J94" i="8"/>
  <c r="K94" i="8"/>
  <c r="L94" i="8"/>
  <c r="M94" i="8"/>
  <c r="N94" i="8"/>
  <c r="O94" i="8"/>
  <c r="P94" i="8"/>
  <c r="Q94" i="8"/>
  <c r="R94" i="8"/>
  <c r="S94" i="8"/>
  <c r="T94" i="8"/>
  <c r="U94" i="8"/>
  <c r="V94" i="8"/>
  <c r="W94" i="8"/>
  <c r="X94" i="8"/>
  <c r="Y94" i="8"/>
  <c r="I95" i="8"/>
  <c r="J95" i="8"/>
  <c r="K95" i="8"/>
  <c r="L95" i="8"/>
  <c r="M95" i="8"/>
  <c r="N95" i="8"/>
  <c r="O95" i="8"/>
  <c r="P95" i="8"/>
  <c r="Q95" i="8"/>
  <c r="R95" i="8"/>
  <c r="S95" i="8"/>
  <c r="T95" i="8"/>
  <c r="U95" i="8"/>
  <c r="V95" i="8"/>
  <c r="W95" i="8"/>
  <c r="X95" i="8"/>
  <c r="Y95" i="8"/>
  <c r="I96" i="8"/>
  <c r="J96" i="8"/>
  <c r="K96" i="8"/>
  <c r="L96" i="8"/>
  <c r="M96" i="8"/>
  <c r="N96" i="8"/>
  <c r="O96" i="8"/>
  <c r="P96" i="8"/>
  <c r="Q96" i="8"/>
  <c r="R96" i="8"/>
  <c r="S96" i="8"/>
  <c r="T96" i="8"/>
  <c r="U96" i="8"/>
  <c r="V96" i="8"/>
  <c r="W96" i="8"/>
  <c r="X96" i="8"/>
  <c r="Y96" i="8"/>
  <c r="I97" i="8"/>
  <c r="J97" i="8"/>
  <c r="K97" i="8"/>
  <c r="L97" i="8"/>
  <c r="M97" i="8"/>
  <c r="N97" i="8"/>
  <c r="O97" i="8"/>
  <c r="P97" i="8"/>
  <c r="Q97" i="8"/>
  <c r="R97" i="8"/>
  <c r="S97" i="8"/>
  <c r="T97" i="8"/>
  <c r="U97" i="8"/>
  <c r="V97" i="8"/>
  <c r="W97" i="8"/>
  <c r="X97" i="8"/>
  <c r="Y97" i="8"/>
  <c r="H97" i="8"/>
  <c r="H96" i="8"/>
  <c r="H95" i="8"/>
  <c r="H94" i="8"/>
  <c r="H93" i="8"/>
  <c r="D106" i="8"/>
  <c r="D105" i="8"/>
  <c r="D102" i="8"/>
  <c r="D101" i="8"/>
  <c r="D95" i="8"/>
  <c r="F95" i="8" s="1"/>
  <c r="E95" i="8"/>
  <c r="D96" i="8"/>
  <c r="E96" i="8"/>
  <c r="D97" i="8"/>
  <c r="E97" i="8"/>
  <c r="D98" i="8"/>
  <c r="E98" i="8"/>
  <c r="C98" i="8"/>
  <c r="C97" i="8"/>
  <c r="C96" i="8"/>
  <c r="C95" i="8"/>
  <c r="AC76" i="6"/>
  <c r="AD76" i="6"/>
  <c r="AE76" i="6"/>
  <c r="AF76" i="6"/>
  <c r="AG76" i="6"/>
  <c r="AH76" i="6"/>
  <c r="AI76" i="6"/>
  <c r="AJ76" i="6"/>
  <c r="AK76" i="6"/>
  <c r="AC77" i="6"/>
  <c r="AD77" i="6"/>
  <c r="AE77" i="6"/>
  <c r="AF77" i="6"/>
  <c r="AG77" i="6"/>
  <c r="AH77" i="6"/>
  <c r="AI77" i="6"/>
  <c r="AJ77" i="6"/>
  <c r="AK77" i="6"/>
  <c r="AC78" i="6"/>
  <c r="AD78" i="6"/>
  <c r="AE78" i="6"/>
  <c r="AF78" i="6"/>
  <c r="AG78" i="6"/>
  <c r="AH78" i="6"/>
  <c r="AI78" i="6"/>
  <c r="AJ78" i="6"/>
  <c r="AK78" i="6"/>
  <c r="AC79" i="6"/>
  <c r="AD79" i="6"/>
  <c r="AE79" i="6"/>
  <c r="AF79" i="6"/>
  <c r="AG79" i="6"/>
  <c r="AH79" i="6"/>
  <c r="AI79" i="6"/>
  <c r="AJ79" i="6"/>
  <c r="AK79" i="6"/>
  <c r="AC80" i="6"/>
  <c r="AD80" i="6"/>
  <c r="AE80" i="6"/>
  <c r="AF80" i="6"/>
  <c r="AG80" i="6"/>
  <c r="AH80" i="6"/>
  <c r="AI80" i="6"/>
  <c r="AJ80" i="6"/>
  <c r="AK80" i="6"/>
  <c r="R76" i="6"/>
  <c r="S76" i="6"/>
  <c r="T76" i="6"/>
  <c r="U76" i="6"/>
  <c r="V76" i="6"/>
  <c r="W76" i="6"/>
  <c r="X76" i="6"/>
  <c r="Y76" i="6"/>
  <c r="R77" i="6"/>
  <c r="S77" i="6"/>
  <c r="T77" i="6"/>
  <c r="U77" i="6"/>
  <c r="V77" i="6"/>
  <c r="W77" i="6"/>
  <c r="X77" i="6"/>
  <c r="Y77" i="6"/>
  <c r="R78" i="6"/>
  <c r="S78" i="6"/>
  <c r="T78" i="6"/>
  <c r="U78" i="6"/>
  <c r="V78" i="6"/>
  <c r="W78" i="6"/>
  <c r="X78" i="6"/>
  <c r="Y78" i="6"/>
  <c r="R79" i="6"/>
  <c r="S79" i="6"/>
  <c r="T79" i="6"/>
  <c r="U79" i="6"/>
  <c r="V79" i="6"/>
  <c r="W79" i="6"/>
  <c r="X79" i="6"/>
  <c r="Y79" i="6"/>
  <c r="R80" i="6"/>
  <c r="S80" i="6"/>
  <c r="T80" i="6"/>
  <c r="U80" i="6"/>
  <c r="V80" i="6"/>
  <c r="W80" i="6"/>
  <c r="X80" i="6"/>
  <c r="Y80" i="6"/>
  <c r="Q76" i="6"/>
  <c r="I76" i="6"/>
  <c r="J76" i="6"/>
  <c r="K76" i="6"/>
  <c r="L76" i="6"/>
  <c r="M76" i="6"/>
  <c r="N76" i="6"/>
  <c r="O76" i="6"/>
  <c r="P76" i="6"/>
  <c r="I77" i="6"/>
  <c r="J77" i="6"/>
  <c r="K77" i="6"/>
  <c r="L77" i="6"/>
  <c r="M77" i="6"/>
  <c r="N77" i="6"/>
  <c r="O77" i="6"/>
  <c r="P77" i="6"/>
  <c r="Q77" i="6"/>
  <c r="I78" i="6"/>
  <c r="J78" i="6"/>
  <c r="K78" i="6"/>
  <c r="L78" i="6"/>
  <c r="M78" i="6"/>
  <c r="N78" i="6"/>
  <c r="O78" i="6"/>
  <c r="P78" i="6"/>
  <c r="Q78" i="6"/>
  <c r="I79" i="6"/>
  <c r="J79" i="6"/>
  <c r="K79" i="6"/>
  <c r="L79" i="6"/>
  <c r="M79" i="6"/>
  <c r="N79" i="6"/>
  <c r="O79" i="6"/>
  <c r="P79" i="6"/>
  <c r="Q79" i="6"/>
  <c r="I80" i="6"/>
  <c r="J80" i="6"/>
  <c r="K80" i="6"/>
  <c r="L80" i="6"/>
  <c r="M80" i="6"/>
  <c r="N80" i="6"/>
  <c r="O80" i="6"/>
  <c r="P80" i="6"/>
  <c r="Q80" i="6"/>
  <c r="H79" i="6"/>
  <c r="H80" i="6"/>
  <c r="H78" i="6"/>
  <c r="H77" i="6"/>
  <c r="H76" i="6"/>
  <c r="C90" i="6"/>
  <c r="C89" i="6"/>
  <c r="C85" i="6"/>
  <c r="C84" i="6"/>
  <c r="D81" i="6"/>
  <c r="E81" i="6"/>
  <c r="C81" i="6"/>
  <c r="F80" i="6"/>
  <c r="D78" i="6"/>
  <c r="E78" i="6"/>
  <c r="D79" i="6"/>
  <c r="F79" i="6" s="1"/>
  <c r="E79" i="6"/>
  <c r="D80" i="6"/>
  <c r="E80" i="6"/>
  <c r="C78" i="6"/>
  <c r="F78" i="6" s="1"/>
  <c r="C79" i="6"/>
  <c r="C80" i="6"/>
  <c r="Z54" i="7"/>
  <c r="AA54" i="7"/>
  <c r="AB54" i="7"/>
  <c r="AC54" i="7"/>
  <c r="AD54" i="7"/>
  <c r="AE54" i="7"/>
  <c r="AF54" i="7"/>
  <c r="AG54" i="7"/>
  <c r="AH54" i="7"/>
  <c r="Z55" i="7"/>
  <c r="AA55" i="7"/>
  <c r="AB55" i="7"/>
  <c r="AC55" i="7"/>
  <c r="AD55" i="7"/>
  <c r="AE55" i="7"/>
  <c r="AF55" i="7"/>
  <c r="AG55" i="7"/>
  <c r="AH55" i="7"/>
  <c r="Z56" i="7"/>
  <c r="AA56" i="7"/>
  <c r="AB56" i="7"/>
  <c r="AC56" i="7"/>
  <c r="AD56" i="7"/>
  <c r="AE56" i="7"/>
  <c r="AF56" i="7"/>
  <c r="AG56" i="7"/>
  <c r="AH56" i="7"/>
  <c r="Z57" i="7"/>
  <c r="AA57" i="7"/>
  <c r="AB57" i="7"/>
  <c r="AC57" i="7"/>
  <c r="AD57" i="7"/>
  <c r="AE57" i="7"/>
  <c r="AF57" i="7"/>
  <c r="AG57" i="7"/>
  <c r="AH57" i="7"/>
  <c r="Z58" i="7"/>
  <c r="AA58" i="7"/>
  <c r="AB58" i="7"/>
  <c r="AC58" i="7"/>
  <c r="AD58" i="7"/>
  <c r="AE58" i="7"/>
  <c r="AF58" i="7"/>
  <c r="AG58" i="7"/>
  <c r="AH58" i="7"/>
  <c r="F54" i="7"/>
  <c r="G54" i="7"/>
  <c r="H54" i="7"/>
  <c r="I54" i="7"/>
  <c r="J54" i="7"/>
  <c r="K54" i="7"/>
  <c r="L54" i="7"/>
  <c r="M54" i="7"/>
  <c r="N54" i="7"/>
  <c r="O54" i="7"/>
  <c r="P54" i="7"/>
  <c r="Q54" i="7"/>
  <c r="R54" i="7"/>
  <c r="S54" i="7"/>
  <c r="T54" i="7"/>
  <c r="U54" i="7"/>
  <c r="V54" i="7"/>
  <c r="F55" i="7"/>
  <c r="G55" i="7"/>
  <c r="H55" i="7"/>
  <c r="I55" i="7"/>
  <c r="J55" i="7"/>
  <c r="K55" i="7"/>
  <c r="L55" i="7"/>
  <c r="M55" i="7"/>
  <c r="N55" i="7"/>
  <c r="O55" i="7"/>
  <c r="P55" i="7"/>
  <c r="Q55" i="7"/>
  <c r="R55" i="7"/>
  <c r="S55" i="7"/>
  <c r="T55" i="7"/>
  <c r="U55" i="7"/>
  <c r="V55" i="7"/>
  <c r="F56" i="7"/>
  <c r="G56" i="7"/>
  <c r="H56" i="7"/>
  <c r="I56" i="7"/>
  <c r="J56" i="7"/>
  <c r="K56" i="7"/>
  <c r="L56" i="7"/>
  <c r="M56" i="7"/>
  <c r="N56" i="7"/>
  <c r="O56" i="7"/>
  <c r="P56" i="7"/>
  <c r="Q56" i="7"/>
  <c r="R56" i="7"/>
  <c r="S56" i="7"/>
  <c r="T56" i="7"/>
  <c r="U56" i="7"/>
  <c r="V56" i="7"/>
  <c r="F57" i="7"/>
  <c r="G57" i="7"/>
  <c r="H57" i="7"/>
  <c r="I57" i="7"/>
  <c r="J57" i="7"/>
  <c r="K57" i="7"/>
  <c r="L57" i="7"/>
  <c r="M57" i="7"/>
  <c r="N57" i="7"/>
  <c r="O57" i="7"/>
  <c r="P57" i="7"/>
  <c r="Q57" i="7"/>
  <c r="R57" i="7"/>
  <c r="S57" i="7"/>
  <c r="T57" i="7"/>
  <c r="U57" i="7"/>
  <c r="V57" i="7"/>
  <c r="F58" i="7"/>
  <c r="G58" i="7"/>
  <c r="H58" i="7"/>
  <c r="I58" i="7"/>
  <c r="J58" i="7"/>
  <c r="K58" i="7"/>
  <c r="L58" i="7"/>
  <c r="M58" i="7"/>
  <c r="N58" i="7"/>
  <c r="O58" i="7"/>
  <c r="P58" i="7"/>
  <c r="Q58" i="7"/>
  <c r="R58" i="7"/>
  <c r="S58" i="7"/>
  <c r="T58" i="7"/>
  <c r="U58" i="7"/>
  <c r="V58" i="7"/>
  <c r="E58" i="7"/>
  <c r="E57" i="7"/>
  <c r="E56" i="7"/>
  <c r="E54" i="7"/>
  <c r="E55" i="7"/>
  <c r="C68" i="7"/>
  <c r="C67" i="7"/>
  <c r="C64" i="7"/>
  <c r="C63" i="7"/>
  <c r="Z51" i="3"/>
  <c r="AA51" i="3"/>
  <c r="AB51" i="3"/>
  <c r="AC51" i="3"/>
  <c r="AD51" i="3"/>
  <c r="AE51" i="3"/>
  <c r="AF51" i="3"/>
  <c r="AG51" i="3"/>
  <c r="AH51" i="3"/>
  <c r="Z52" i="3"/>
  <c r="AA52" i="3"/>
  <c r="AB52" i="3"/>
  <c r="AC52" i="3"/>
  <c r="AD52" i="3"/>
  <c r="AE52" i="3"/>
  <c r="AF52" i="3"/>
  <c r="AG52" i="3"/>
  <c r="AH52" i="3"/>
  <c r="Z53" i="3"/>
  <c r="AA53" i="3"/>
  <c r="AB53" i="3"/>
  <c r="AC53" i="3"/>
  <c r="AD53" i="3"/>
  <c r="AE53" i="3"/>
  <c r="AF53" i="3"/>
  <c r="AG53" i="3"/>
  <c r="AH53" i="3"/>
  <c r="Z54" i="3"/>
  <c r="AA54" i="3"/>
  <c r="AB54" i="3"/>
  <c r="AC54" i="3"/>
  <c r="AD54" i="3"/>
  <c r="AE54" i="3"/>
  <c r="AF54" i="3"/>
  <c r="AG54" i="3"/>
  <c r="AH54" i="3"/>
  <c r="Z55" i="3"/>
  <c r="AA55" i="3"/>
  <c r="AB55" i="3"/>
  <c r="AC55" i="3"/>
  <c r="AD55" i="3"/>
  <c r="AE55" i="3"/>
  <c r="AF55" i="3"/>
  <c r="AG55" i="3"/>
  <c r="AH55" i="3"/>
  <c r="F51" i="3"/>
  <c r="G51" i="3"/>
  <c r="H51" i="3"/>
  <c r="I51" i="3"/>
  <c r="J51" i="3"/>
  <c r="K51" i="3"/>
  <c r="L51" i="3"/>
  <c r="M51" i="3"/>
  <c r="N51" i="3"/>
  <c r="O51" i="3"/>
  <c r="P51" i="3"/>
  <c r="Q51" i="3"/>
  <c r="R51" i="3"/>
  <c r="S51" i="3"/>
  <c r="T51" i="3"/>
  <c r="U51" i="3"/>
  <c r="V51" i="3"/>
  <c r="F52" i="3"/>
  <c r="G52" i="3"/>
  <c r="H52" i="3"/>
  <c r="I52" i="3"/>
  <c r="J52" i="3"/>
  <c r="K52" i="3"/>
  <c r="L52" i="3"/>
  <c r="M52" i="3"/>
  <c r="N52" i="3"/>
  <c r="O52" i="3"/>
  <c r="P52" i="3"/>
  <c r="Q52" i="3"/>
  <c r="R52" i="3"/>
  <c r="S52" i="3"/>
  <c r="T52" i="3"/>
  <c r="U52" i="3"/>
  <c r="V52" i="3"/>
  <c r="F53" i="3"/>
  <c r="G53" i="3"/>
  <c r="H53" i="3"/>
  <c r="I53" i="3"/>
  <c r="J53" i="3"/>
  <c r="K53" i="3"/>
  <c r="L53" i="3"/>
  <c r="M53" i="3"/>
  <c r="N53" i="3"/>
  <c r="O53" i="3"/>
  <c r="P53" i="3"/>
  <c r="Q53" i="3"/>
  <c r="R53" i="3"/>
  <c r="S53" i="3"/>
  <c r="T53" i="3"/>
  <c r="U53" i="3"/>
  <c r="V53" i="3"/>
  <c r="F54" i="3"/>
  <c r="G54" i="3"/>
  <c r="H54" i="3"/>
  <c r="I54" i="3"/>
  <c r="J54" i="3"/>
  <c r="K54" i="3"/>
  <c r="L54" i="3"/>
  <c r="M54" i="3"/>
  <c r="N54" i="3"/>
  <c r="O54" i="3"/>
  <c r="P54" i="3"/>
  <c r="Q54" i="3"/>
  <c r="R54" i="3"/>
  <c r="S54" i="3"/>
  <c r="T54" i="3"/>
  <c r="U54" i="3"/>
  <c r="V54" i="3"/>
  <c r="F55" i="3"/>
  <c r="G55" i="3"/>
  <c r="H55" i="3"/>
  <c r="I55" i="3"/>
  <c r="J55" i="3"/>
  <c r="K55" i="3"/>
  <c r="L55" i="3"/>
  <c r="M55" i="3"/>
  <c r="N55" i="3"/>
  <c r="O55" i="3"/>
  <c r="P55" i="3"/>
  <c r="Q55" i="3"/>
  <c r="R55" i="3"/>
  <c r="S55" i="3"/>
  <c r="T55" i="3"/>
  <c r="U55" i="3"/>
  <c r="V55" i="3"/>
  <c r="E54" i="3"/>
  <c r="E55" i="3"/>
  <c r="D74" i="3"/>
  <c r="D75" i="3"/>
  <c r="E53" i="3"/>
  <c r="E52" i="3"/>
  <c r="E51" i="3"/>
  <c r="F97" i="8" l="1"/>
  <c r="AQ57" i="7"/>
  <c r="BJ56" i="7"/>
  <c r="BJ59" i="7"/>
  <c r="BJ55" i="7"/>
  <c r="AX53" i="7"/>
  <c r="BJ65" i="7"/>
  <c r="AX54" i="7"/>
  <c r="AQ55" i="7"/>
  <c r="BJ62" i="7"/>
  <c r="BJ66" i="7"/>
  <c r="BJ64" i="7"/>
  <c r="BJ54" i="7"/>
  <c r="BJ57" i="7"/>
  <c r="BJ60" i="7"/>
  <c r="BJ63" i="7"/>
  <c r="AQ52" i="3"/>
  <c r="BL54" i="3"/>
  <c r="AQ50" i="3"/>
  <c r="AQ53" i="3"/>
  <c r="BL50" i="3"/>
  <c r="AU50" i="3"/>
  <c r="AQ51" i="3"/>
  <c r="AU51" i="3"/>
  <c r="AU52" i="3"/>
  <c r="AU53" i="3"/>
  <c r="BL61" i="3"/>
  <c r="BL56" i="3"/>
  <c r="BL51" i="3"/>
  <c r="BL52" i="3"/>
  <c r="BL57" i="3"/>
  <c r="BL63" i="3"/>
  <c r="BL55" i="3"/>
  <c r="BL53" i="3"/>
  <c r="BL59" i="3"/>
  <c r="BL62" i="3"/>
  <c r="BL58" i="3"/>
  <c r="BL64" i="3"/>
  <c r="BQ71" i="1"/>
  <c r="BQ69" i="1"/>
  <c r="BQ66" i="1"/>
  <c r="BQ67" i="1"/>
  <c r="BQ63" i="1"/>
  <c r="BQ59" i="1"/>
  <c r="BQ62" i="1"/>
  <c r="BQ64" i="1"/>
  <c r="BQ61" i="1"/>
  <c r="BQ70" i="1"/>
  <c r="BQ68" i="1"/>
  <c r="BQ65" i="1"/>
  <c r="BQ60" i="1"/>
  <c r="BB106" i="9"/>
  <c r="BB103" i="9"/>
  <c r="AT104" i="9"/>
  <c r="AT107" i="9"/>
  <c r="AT105" i="9"/>
  <c r="AT106" i="9"/>
  <c r="AT103" i="9"/>
  <c r="AT102" i="9"/>
  <c r="AT108" i="9"/>
  <c r="F104" i="9"/>
  <c r="F105" i="9"/>
  <c r="AQ58" i="7"/>
  <c r="AQ53" i="7"/>
  <c r="AQ59" i="7"/>
  <c r="AQ56" i="7"/>
  <c r="AX56" i="7"/>
  <c r="BA62" i="1"/>
  <c r="BA61" i="1"/>
  <c r="AU63" i="1"/>
  <c r="BA59" i="1"/>
  <c r="AU60" i="1"/>
  <c r="BA60" i="1"/>
  <c r="AU59" i="1"/>
  <c r="AU61" i="1"/>
  <c r="AU62" i="1"/>
  <c r="AU65" i="1"/>
  <c r="AU64" i="1"/>
  <c r="F106" i="9"/>
  <c r="F107" i="9"/>
  <c r="F98" i="8"/>
  <c r="F96" i="8"/>
  <c r="F81" i="6"/>
  <c r="BJ61" i="7" l="1"/>
</calcChain>
</file>

<file path=xl/sharedStrings.xml><?xml version="1.0" encoding="utf-8"?>
<sst xmlns="http://schemas.openxmlformats.org/spreadsheetml/2006/main" count="14130" uniqueCount="1687">
  <si>
    <t>Horodateur</t>
  </si>
  <si>
    <t xml:space="preserve">Etes-vous un(e) professionnel(le) de sant?? ou bien un(e) praticien(ne) de soins? </t>
  </si>
  <si>
    <t xml:space="preserve">Quels produits ?? usage local utilisez-vous pour soulager la douleur ?  </t>
  </si>
  <si>
    <t xml:space="preserve">Est-ce que vous utilisez les produits du Baume du Tigre ?  </t>
  </si>
  <si>
    <t>Concernant le Baume du Tigre Rouge, pouvez-vous ??valuer votre satisfaction selon les attributs du produit sur une ??chelle de 1 ?? 5 ?
(1 = pas du tout satisfait, 5 = tr??s satisfait)  [Efficacit??]</t>
  </si>
  <si>
    <t>Concernant le Baume du Tigre Rouge, pouvez-vous ??valuer votre satisfaction selon les attributs du produit sur une ??chelle de 1 ?? 5 ?
(1 = pas du tout satisfait, 5 = tr??s satisfait)  [Texture]</t>
  </si>
  <si>
    <t>Concernant le Baume du Tigre Rouge, pouvez-vous ??valuer votre satisfaction selon les attributs du produit sur une ??chelle de 1 ?? 5 ?
(1 = pas du tout satisfait, 5 = tr??s satisfait)  [Odeur]</t>
  </si>
  <si>
    <t>Concernant le Baume du Tigre Rouge, pouvez-vous ??valuer votre satisfaction selon les attributs du produit sur une ??chelle de 1 ?? 5 ?
(1 = pas du tout satisfait, 5 = tr??s satisfait)  [Ingr??dients naturels]</t>
  </si>
  <si>
    <t>Concernant le Baume du Tigre Rouge, pouvez-vous ??valuer votre satisfaction selon les attributs du produit sur une ??chelle de 1 ?? 5 ?
(1 = pas du tout satisfait, 5 = tr??s satisfait)  [Fonction polyvalente]</t>
  </si>
  <si>
    <t>Concernant le Baume du Tigre Rouge, pouvez-vous ??valuer votre satisfaction selon les attributs du produit sur une ??chelle de 1 ?? 5 ?
(1 = pas du tout satisfait, 5 = tr??s satisfait)  [R??f??rence culturelle]</t>
  </si>
  <si>
    <t>Concernant le Baume du Tigre Rouge, pouvez-vous ??valuer votre satisfaction selon les attributs du produit sur une ??chelle de 1 ?? 5 ?
(1 = pas du tout satisfait, 5 = tr??s satisfait)  [Prix]</t>
  </si>
  <si>
    <t>Concernant le Baume du Tigre Rouge, pouvez-vous ??valuer votre satisfaction selon les attributs du produit sur une ??chelle de 1 ?? 5 ?
(1 = pas du tout satisfait, 5 = tr??s satisfait)  [S??curit??]</t>
  </si>
  <si>
    <t>Concernant le Baume du Tigre Rouge, pouvez-vous ??valuer votre satisfaction selon les attributs du produit sur une ??chelle de 1 ?? 5 ?
(1 = pas du tout satisfait, 5 = tr??s satisfait)  [Qualit?? de fabrication]</t>
  </si>
  <si>
    <t>Pour le Baume du Tigre blanc, pouvez-vous ??valuer votre satisfaction en fonction des attributs du produit sur une ??chelle de 1 ?? 5 ?
(1 = pas du tout satisfait,  5 = tr??s satisfait)  [Efficacit??]</t>
  </si>
  <si>
    <t>Pour le Baume du Tigre blanc, pouvez-vous ??valuer votre satisfaction en fonction des attributs du produit sur une ??chelle de 1 ?? 5 ?
(1 = pas du tout satisfait,  5 = tr??s satisfait)  [Texture]</t>
  </si>
  <si>
    <t>Pour le Baume du Tigre blanc, pouvez-vous ??valuer votre satisfaction en fonction des attributs du produit sur une ??chelle de 1 ?? 5 ?
(1 = pas du tout satisfait,  5 = tr??s satisfait)  [Odeur]</t>
  </si>
  <si>
    <t>Pour le Baume du Tigre blanc, pouvez-vous ??valuer votre satisfaction en fonction des attributs du produit sur une ??chelle de 1 ?? 5 ?
(1 = pas du tout satisfait,  5 = tr??s satisfait)  [Ingr??dients naturels]</t>
  </si>
  <si>
    <t>Pour le Baume du Tigre blanc, pouvez-vous ??valuer votre satisfaction en fonction des attributs du produit sur une ??chelle de 1 ?? 5 ?
(1 = pas du tout satisfait,  5 = tr??s satisfait)  [Fonction polyvalente]</t>
  </si>
  <si>
    <t>Pour le Baume du Tigre blanc, pouvez-vous ??valuer votre satisfaction en fonction des attributs du produit sur une ??chelle de 1 ?? 5 ?
(1 = pas du tout satisfait,  5 = tr??s satisfait)  [R??f??rence culturelle]</t>
  </si>
  <si>
    <t>Pour le Baume du Tigre blanc, pouvez-vous ??valuer votre satisfaction en fonction des attributs du produit sur une ??chelle de 1 ?? 5 ?
(1 = pas du tout satisfait,  5 = tr??s satisfait)  [Prix]</t>
  </si>
  <si>
    <t>Pour le Baume du Tigre blanc, pouvez-vous ??valuer votre satisfaction en fonction des attributs du produit sur une ??chelle de 1 ?? 5 ?
(1 = pas du tout satisfait,  5 = tr??s satisfait)  [S??curit??]</t>
  </si>
  <si>
    <t>Pour le Baume du Tigre blanc, pouvez-vous ??valuer votre satisfaction en fonction des attributs du produit sur une ??chelle de 1 ?? 5 ?
(1 = pas du tout satisfait,  5 = tr??s satisfait)  [Qualit?? de fabrication]</t>
  </si>
  <si>
    <t>Identifiez-vous le Baume du Tigre comme un produit indispensable dans votre pharmacie de la maison ?</t>
  </si>
  <si>
    <t>Quelles sont les raisons qui vous inciteraient ?? recommander le Baume du Tigre ?? votre entourage ?</t>
  </si>
  <si>
    <t xml:space="preserve">Pour quelles raisons ne consid??rez-vous pas le Baume du Tigre comme un produit indispensable dans votre pharmacie de la maison ? </t>
  </si>
  <si>
    <t>Pour les produits anti-douleur ?? usage local, pouvez-vous ??valuer l'importance de chaque attribut sur une ??chelle de 1 ?? 5 ?
 [Efficacit??]</t>
  </si>
  <si>
    <t>Pour les produits anti-douleur ?? usage local, pouvez-vous ??valuer l'importance de chaque attribut sur une ??chelle de 1 ?? 5 ?
 [Texture]</t>
  </si>
  <si>
    <t>Pour les produits anti-douleur ?? usage local, pouvez-vous ??valuer l'importance de chaque attribut sur une ??chelle de 1 ?? 5 ?
 [Odeur]</t>
  </si>
  <si>
    <t>Pour les produits anti-douleur ?? usage local, pouvez-vous ??valuer l'importance de chaque attribut sur une ??chelle de 1 ?? 5 ?
 [Ingr??dients naturels]</t>
  </si>
  <si>
    <t>Pour les produits anti-douleur ?? usage local, pouvez-vous ??valuer l'importance de chaque attribut sur une ??chelle de 1 ?? 5 ?
 [Fonction polyvalente]</t>
  </si>
  <si>
    <t>Pour les produits anti-douleur ?? usage local, pouvez-vous ??valuer l'importance de chaque attribut sur une ??chelle de 1 ?? 5 ?
 [R??f??rence culturelle]</t>
  </si>
  <si>
    <t>Pour les produits anti-douleur ?? usage local, pouvez-vous ??valuer l'importance de chaque attribut sur une ??chelle de 1 ?? 5 ?
 [Rapport qualit??/prix]</t>
  </si>
  <si>
    <t>Pour les produits anti-douleur ?? usage local, pouvez-vous ??valuer l'importance de chaque attribut sur une ??chelle de 1 ?? 5 ?
 [Fiabilit??]</t>
  </si>
  <si>
    <t>Pour les produits anti-douleur ?? usage local, pouvez-vous ??valuer l'importance de chaque attribut sur une ??chelle de 1 ?? 5 ?
 [Qualit?? de fabrication]</t>
  </si>
  <si>
    <t>Quelles sont les principales raisons pour vous, de refuser l'utilisation d'un anti-douleur local ?</t>
  </si>
  <si>
    <t xml:space="preserve">Consid??rez-vous les produits anti-douleurs ?? usage local comme indispensable dans votre pharmacie de la maison ? </t>
  </si>
  <si>
    <t xml:space="preserve">Pour un nouveau produit anti-douleur ?? usage externe, quelles propri??t??s vous semblent-elles les plus int??ressantes ? </t>
  </si>
  <si>
    <t xml:space="preserve">Quel format pr??f??rez-vous pour un nouveau produit  anti-douleur ?? l'usage externe ?  </t>
  </si>
  <si>
    <t xml:space="preserve">Quelles sont les situations o?? vous voudriez le plus utiliser un anti-douleur ?? usage local ? </t>
  </si>
  <si>
    <t xml:space="preserve">A quelle fr??quence pratiquez-vous le sport? </t>
  </si>
  <si>
    <t xml:space="preserve">Combien de temps passez-vous en moyenne devant un ordinateur par jour ?  </t>
  </si>
  <si>
    <t xml:space="preserve">Comment ??valueriez-vous votre connaissance de la culture chinoise ?   </t>
  </si>
  <si>
    <t xml:space="preserve">Votre ??ge est </t>
  </si>
  <si>
    <t xml:space="preserve">Votre sexe est  </t>
  </si>
  <si>
    <t>Vous pr??f??rez un emballage de style traditionnel ou style minimaliste ? Vous pouvez pr??ciser si vous avez d'autres id??es.</t>
  </si>
  <si>
    <t xml:space="preserve">Quels sont vos premi??res impressions lorsques vous voyez l'emballage des produits du baume du tigre rouge et blanc?  (Vous pouvez ??crire les mots cl??s ou bien les phrases) </t>
  </si>
  <si>
    <t>Seriez-vous int??ress?? de recevoir un ??chantillon de notre nouveau produit ?
Si oui, indiquez ci-dessous vos coordonn??es (nom, pr??nom, adresse postal, email et t??l??phone mobile)</t>
  </si>
  <si>
    <t>2024/09/20 9:10:25 PM UTC+3</t>
  </si>
  <si>
    <t>Non</t>
  </si>
  <si>
    <t>Arnican</t>
  </si>
  <si>
    <t>Baume du Tigre</t>
  </si>
  <si>
    <t>Oui</t>
  </si>
  <si>
    <t>Produit naturel</t>
  </si>
  <si>
    <t>Un format voyage facile ?? transporter;Des ingr??dients originaires de la M??decine Traditionnelle Chinoise</t>
  </si>
  <si>
    <t>Petit pot (Taille de comparaison : comme une tasse d'espresso)</t>
  </si>
  <si>
    <t>Pour le massage;Pour les crampes menstruelles;Pour la d??congestion nasale;Pour les maux de t??te;Pour apaiser les piq??res d'insecte;Pour soulager le stress et l?€?angoisse</t>
  </si>
  <si>
    <t>3 ?? 4 fois par semaine</t>
  </si>
  <si>
    <t>Plus de 7 heures</t>
  </si>
  <si>
    <t>Tr??s faible, je ne connais presque rien</t>
  </si>
  <si>
    <t>35 ?? 49 ans</t>
  </si>
  <si>
    <t>F??minin</t>
  </si>
  <si>
    <t>Style traditionnel</t>
  </si>
  <si>
    <t>Bien</t>
  </si>
  <si>
    <t>2024/09/20 9:14:35 PM UTC+3</t>
  </si>
  <si>
    <t>Voltaren</t>
  </si>
  <si>
    <t>Flector</t>
  </si>
  <si>
    <t xml:space="preserve">Efficacit?? </t>
  </si>
  <si>
    <t>Un format voyage facile ?? transporter;Des ingr??dients originaires de la M??decine Traditionnelle Chinoise;Des ingr??dients bio et naturels;Une odeur et texture agr??able;Fabrication fran??aise</t>
  </si>
  <si>
    <t>Petit stick (Taille de comparaison : comme un rouge ?? l??vre);Grand pot (Taille de comparaison : comme un petit pot de cr??me)</t>
  </si>
  <si>
    <t>Les douleurs musculaires;Les douleurs articulaires, tendinites, ou rhumatismes;Pour le massage;Pour les douleurs du cou et des ??paules;Pour la d??congestion nasale;Pour les raideurs et la perte de mobilit??;Pour les crampes nocturnes</t>
  </si>
  <si>
    <t>1 ?? 2 fois par semaine</t>
  </si>
  <si>
    <t>5 ?? 7 heures</t>
  </si>
  <si>
    <t>Faible, je connais quelques faits et aspects</t>
  </si>
  <si>
    <t>50 ?? 65 ans</t>
  </si>
  <si>
    <t>Masculin</t>
  </si>
  <si>
    <t xml:space="preserve">Color?? et attirant </t>
  </si>
  <si>
    <t xml:space="preserve">Thierry greffier
673 route des Grands Champs
74550 Orcier
0637081926
Thierry.chablais74@gmail.com </t>
  </si>
  <si>
    <t>2024/09/20 9:25:38 PM UTC+3</t>
  </si>
  <si>
    <t>Effets secondaires fr??quents;Texture d??sagr??able;Mauvaise odeur;Certains ingr??dients synth??tiques ou chimiques</t>
  </si>
  <si>
    <t>Grand stick (Taille de comparaison : comme un stick de protection solaire)</t>
  </si>
  <si>
    <t>Les douleurs musculaires;Les douleurs articulaires, tendinites, ou rhumatismes;Pour les douleurs du cou et des ??paules;Pour les raideurs et la perte de mobilit??</t>
  </si>
  <si>
    <t>Moins d?€?une fois par mois</t>
  </si>
  <si>
    <t>Style minimaliste</t>
  </si>
  <si>
    <t xml:space="preserve">Traditionnel- </t>
  </si>
  <si>
    <t>Oui BARBOT C??line 39 rue de londres 75008paris c.barbot@yahoo.com 0675271538</t>
  </si>
  <si>
    <t>2024/09/20 9:31:52 PM UTC+3</t>
  </si>
  <si>
    <t>Un produit utilis?? en asie pour tous typologie. Courbatures maux de t??te rhume</t>
  </si>
  <si>
    <t>Un format voyage facile ?? transporter</t>
  </si>
  <si>
    <t>Grand stick (Taille de comparaison : comme un stick de protection solaire);Grand pot (Taille de comparaison : comme un petit pot de cr??me)</t>
  </si>
  <si>
    <t>Avant de faire du sport;Apr??s le sport;Les douleurs musculaires;Les douleurs articulaires, tendinites, ou rhumatismes;Pour le massage;Pour se rafra??chir;Pour les douleurs du cou et des ??paules;Pour les crampes menstruelles;Pour la d??congestion nasale;Pour les maux de t??te;Pour apaiser les piq??res d'insecte;Pour les raideurs et la perte de mobilit??;Pour soulager le stress et l?€?angoisse;Pour les crampes nocturnes</t>
  </si>
  <si>
    <t xml:space="preserve">Naturel </t>
  </si>
  <si>
    <t xml:space="preserve">Mythique, traditionnel et familier </t>
  </si>
  <si>
    <t>YAHIAOUI-UNG sihan 2 rue pierre B??r??govoy 91000 evry courcouronnes 07 70 00 10 12 
Sihanya@gmail.com</t>
  </si>
  <si>
    <t>2024/09/20 9:32:34 PM UTC+3</t>
  </si>
  <si>
    <t xml:space="preserve">Facile ?? trouver et ?? utiliser </t>
  </si>
  <si>
    <t>Un format voyage facile ?? transporter;Des ingr??dients originaires de la M??decine Traditionnelle Chinoise;Une odeur et texture agr??able</t>
  </si>
  <si>
    <t>Petit stick (Taille de comparaison : comme un rouge ?? l??vre)</t>
  </si>
  <si>
    <t>Les douleurs articulaires, tendinites, ou rhumatismes;Pour le massage;Pour les douleurs du cou et des ??paules;Pour la d??congestion nasale;Pour les maux de t??te;Pour apaiser les piq??res d'insecte;Pour les raideurs et la perte de mobilit??;Pour les crampes nocturnes</t>
  </si>
  <si>
    <t>1 ?? 3 fois par mois</t>
  </si>
  <si>
    <t xml:space="preserve">Tradition </t>
  </si>
  <si>
    <t>Laurence ATTAL-GRAS 
38 rue de Courcelles
75008 PARIS 
laurenceag@gmail.com
06 62 34 50 09</t>
  </si>
  <si>
    <t>2024/09/20 9:32:47 PM UTC+3</t>
  </si>
  <si>
    <t>Effets secondaires fr??quents;Certains ingr??dients synth??tiques ou chimiques</t>
  </si>
  <si>
    <t>Un format voyage facile ?? transporter;Une formulation adapt??e pour un usage particulier, par exemple pour la pratique sportive;Des ingr??dients originaires de la M??decine Traditionnelle Chinoise;Des ingr??dients bio et naturels;Une odeur et texture agr??able;Fabrication fran??aise</t>
  </si>
  <si>
    <t>Apr??s le sport;Les douleurs musculaires;Les douleurs articulaires, tendinites, ou rhumatismes;Pour les crampes nocturnes</t>
  </si>
  <si>
    <t xml:space="preserve">BOULET KATIA - 4 PLACE DES BOUTONS D'ARGENT  - 94000 CR??TEIL  - </t>
  </si>
  <si>
    <t>2024/09/20 9:35:46 PM UTC+3</t>
  </si>
  <si>
    <t xml:space="preserve">Douleur </t>
  </si>
  <si>
    <t>Un format voyage facile ?? transporter;Une formulation dirig??e vers un sympt??me particulier, par exemple le mal de dos.;Une odeur et texture agr??able</t>
  </si>
  <si>
    <t>Les douleurs musculaires;Pour apaiser les piq??res d'insecte</t>
  </si>
  <si>
    <t>Plus de 5 fois par semaine</t>
  </si>
  <si>
    <t>Bonne, je connais plusieurs aspects de la culture chinoise</t>
  </si>
  <si>
    <t>66 ans et plus</t>
  </si>
  <si>
    <t>Douleur</t>
  </si>
  <si>
    <t>2024/09/20 9:46:34 PM UTC+3</t>
  </si>
  <si>
    <t xml:space="preserve">Efficace parfois </t>
  </si>
  <si>
    <t>Une formulation dirig??e vers un sympt??me particulier, par exemple le mal de dos.;Des ingr??dients originaires de la M??decine Traditionnelle Chinoise;Des ingr??dients bio et naturels;Une odeur et texture agr??able</t>
  </si>
  <si>
    <t>Les douleurs articulaires, tendinites, ou rhumatismes</t>
  </si>
  <si>
    <t xml:space="preserve">Tr??s esth??tique </t>
  </si>
  <si>
    <t xml:space="preserve">Nicole Bayou 35 avenue Simon Bolivar 75019 Paris </t>
  </si>
  <si>
    <t>2024/09/20 9:52:01 PM UTC+3</t>
  </si>
  <si>
    <t>Grand pot (Taille de comparaison : comme un petit pot de cr??me)</t>
  </si>
  <si>
    <t>Les douleurs musculaires;Les douleurs articulaires, tendinites, ou rhumatismes;Pour les douleurs du cou et des ??paules;Pour la d??congestion nasale</t>
  </si>
  <si>
    <t>RAS</t>
  </si>
  <si>
    <t>Collomb-ravinet.valerie@orange.fr</t>
  </si>
  <si>
    <t>2024/09/20 9:52:52 PM UTC+3</t>
  </si>
  <si>
    <t>Baume Aroma + huiles essentielles</t>
  </si>
  <si>
    <t>Effets secondaires fr??quents;Absence de r??f??rence culturelle derri??re le produit;Certains ingr??dients synth??tiques ou chimiques</t>
  </si>
  <si>
    <t>Un format voyage facile ?? transporter;Des ingr??dients originaires de la M??decine Traditionnelle Chinoise;Des ingr??dients bio et naturels</t>
  </si>
  <si>
    <t>Apr??s le sport;Les douleurs musculaires;Les douleurs articulaires, tendinites, ou rhumatismes;Pour le massage;Pour les douleurs du cou et des ??paules;Pour la d??congestion nasale;Pour les maux de t??te;Pour les raideurs et la perte de mobilit??;Pour les crampes nocturnes</t>
  </si>
  <si>
    <t>traditionnel , efficacit?? , valeur sure</t>
  </si>
  <si>
    <t>2024/09/20 9:57:08 PM UTC+3</t>
  </si>
  <si>
    <t xml:space="preserve">Des patch?€?s aux plantes </t>
  </si>
  <si>
    <t>Application difficile;Effets secondaires fr??quents;Prix trop cher;Certains ingr??dients synth??tiques ou chimiques</t>
  </si>
  <si>
    <t>Un format voyage facile ?? transporter;Des ingr??dients originaires de la M??decine Traditionnelle Chinoise;Des ingr??dients bio et naturels;Une odeur et texture agr??able</t>
  </si>
  <si>
    <t>Les douleurs articulaires, tendinites, ou rhumatismes;Pour le massage;Pour les douleurs du cou et des ??paules;Pour les crampes menstruelles;Pour apaiser les piq??res d'insecte;Pour les raideurs et la perte de mobilit??;Pour soulager le stress et l?€?angoisse</t>
  </si>
  <si>
    <t xml:space="preserve">L emballage fait cheap et vieillot </t>
  </si>
  <si>
    <t>2024/09/20 10:07:48 PM UTC+3</t>
  </si>
  <si>
    <t xml:space="preserve">Soigne les bobos du quotidien </t>
  </si>
  <si>
    <t>Un format voyage facile ?? transporter;Une formulation dirig??e vers un sympt??me particulier, par exemple le mal de dos.;Des ingr??dients originaires de la M??decine Traditionnelle Chinoise;Des ingr??dients bio et naturels;Une odeur et texture agr??able;Fabrication fran??aise</t>
  </si>
  <si>
    <t>Petit stick (Taille de comparaison : comme un rouge ?? l??vre);Grand stick (Taille de comparaison : comme un stick de protection solaire)</t>
  </si>
  <si>
    <t>Apr??s le sport;Les douleurs musculaires;Les douleurs articulaires, tendinites, ou rhumatismes;Pour les douleurs du cou et des ??paules;Pour les crampes menstruelles;Pour la d??congestion nasale;Pour les maux de t??te;Pour apaiser les piq??res d'insecte</t>
  </si>
  <si>
    <t>Difficile de prendre le Baume dans tous les recoins lorsque le pot est presque vide</t>
  </si>
  <si>
    <t xml:space="preserve">Ngo Isabelle 
18 rue des grandes ??curies 78450 Villepreux 
Sungim.lim@gmail.com
06 20 72 60 93 </t>
  </si>
  <si>
    <t>2024/09/20 10:11:26 PM UTC+3</t>
  </si>
  <si>
    <t>Effets secondaires fr??quents;Prix trop cher;Certains ingr??dients synth??tiques ou chimiques</t>
  </si>
  <si>
    <t>Un format voyage facile ?? transporter;Une formulation dirig??e vers un sympt??me particulier, par exemple le mal de dos.;Des ingr??dients bio et naturels</t>
  </si>
  <si>
    <t>Les douleurs musculaires;Pour se rafra??chir;Pour la d??congestion nasale;Pour les maux de t??te</t>
  </si>
  <si>
    <t>Petit, pratique, efficace, multi utilisations</t>
  </si>
  <si>
    <t>Menanteau M. 9 all??e des grillons 78580 MAULE</t>
  </si>
  <si>
    <t>2024/09/20 10:19:21 PM UTC+3</t>
  </si>
  <si>
    <t>efficacit??, effet chaud/froid</t>
  </si>
  <si>
    <t>Un format voyage facile ?? transporter;Des ingr??dients originaires de la M??decine Traditionnelle Chinoise;Des ingr??dients bio et naturels;Fabrication fran??aise</t>
  </si>
  <si>
    <t>Apr??s le sport;Les douleurs musculaires;Pour le massage;Pour les crampes menstruelles;Pour les raideurs et la perte de mobilit??;Pour soulager le stress et l?€?angoisse</t>
  </si>
  <si>
    <t>25 ?? 34 ans</t>
  </si>
  <si>
    <t>folklorique</t>
  </si>
  <si>
    <t>2024/09/20 10:22:24 PM UTC+3</t>
  </si>
  <si>
    <t>Produit qui peut avoir des usages multiples et peu cher</t>
  </si>
  <si>
    <t>Des ingr??dients originaires de la M??decine Traditionnelle Chinoise;Des ingr??dients bio et naturels</t>
  </si>
  <si>
    <t>Les douleurs articulaires, tendinites, ou rhumatismes;Pour les douleurs du cou et des ??paules</t>
  </si>
  <si>
    <t>Assez bonne, je suis familier avec certaines traditions et aspects culturels</t>
  </si>
  <si>
    <t xml:space="preserve">Le format en pot n'est pas tr??s pratique </t>
  </si>
  <si>
    <t>2024/09/20 10:56:03 PM UTC+3</t>
  </si>
  <si>
    <t>Application difficile;Effets secondaires fr??quents;Certains ingr??dients synth??tiques ou chimiques</t>
  </si>
  <si>
    <t>Des ingr??dients bio et naturels;Une odeur et texture agr??able;Fabrication fran??aise</t>
  </si>
  <si>
    <t>Grand stick (Taille de comparaison : comme un stick de protection solaire);Petit pot (Taille de comparaison : comme une tasse d'espresso)</t>
  </si>
  <si>
    <t>Les douleurs articulaires, tendinites, ou rhumatismes;Pour les crampes menstruelles</t>
  </si>
  <si>
    <t>Attractif</t>
  </si>
  <si>
    <t>Muriel Pouchard, 7 Square du Thimerais A/15 75017 Paris, mumuday@yahoo.fr 0659100135</t>
  </si>
  <si>
    <t>2024/09/20 10:58:49 PM UTC+3</t>
  </si>
  <si>
    <t>Application difficile;Effets secondaires fr??quents;Absence de r??f??rence culturelle derri??re le produit;Texture d??sagr??able;Mauvaise odeur;Certains ingr??dients synth??tiques ou chimiques</t>
  </si>
  <si>
    <t>Avant de faire du sport;Apr??s le sport;Les douleurs musculaires;Les douleurs articulaires, tendinites, ou rhumatismes</t>
  </si>
  <si>
    <t>2024/09/20 11:10:44 PM UTC+3</t>
  </si>
  <si>
    <t>??a ne soulage pas suffisamment et de mani??re durable</t>
  </si>
  <si>
    <t>Une formulation dirig??e vers un sympt??me particulier, par exemple le mal de dos.;Une formulation adapt??e pour un usage particulier, par exemple pour la pratique sportive;Des ingr??dients originaires de la M??decine Traditionnelle Chinoise;Des ingr??dients bio et naturels;Une odeur et texture agr??able;Fabrication fran??aise</t>
  </si>
  <si>
    <t>Les douleurs articulaires, tendinites, ou rhumatismes;Pour les douleurs du cou et des ??paules;Pour les crampes menstruelles;Pour la d??congestion nasale;Pour les maux de t??te;Pour les raideurs et la perte de mobilit??;Pour soulager le stress et l?€?angoisse</t>
  </si>
  <si>
    <t>Chinois,  traditionnel</t>
  </si>
  <si>
    <t>2024/09/20 11:48:50 PM UTC+3</t>
  </si>
  <si>
    <t>Les amis</t>
  </si>
  <si>
    <t>Une formulation dirig??e vers un sympt??me particulier, par exemple le mal de dos.;Des ingr??dients originaires de la M??decine Traditionnelle Chinoise</t>
  </si>
  <si>
    <t>Petit stick (Taille de comparaison : comme un rouge ?? l??vre);Petit pot (Taille de comparaison : comme une tasse d'espresso)</t>
  </si>
  <si>
    <t>Les douleurs musculaires;Les douleurs articulaires, tendinites, ou rhumatismes;Pour les douleurs du cou et des ??paules;Pour apaiser les piq??res d'insecte;Pour soulager le stress et l?€?angoisse</t>
  </si>
  <si>
    <t>Positives</t>
  </si>
  <si>
    <t xml:space="preserve">Tahiti Fathia  h??tel  meurice paris </t>
  </si>
  <si>
    <t>2024/09/21 12:34:55 AM UTC+3</t>
  </si>
  <si>
    <t>Une formulation adapt??e pour un usage particulier, par exemple pour la pratique sportive;Des ingr??dients originaires de la M??decine Traditionnelle Chinoise;Des ingr??dients bio et naturels</t>
  </si>
  <si>
    <t>Les douleurs musculaires;Les douleurs articulaires, tendinites, ou rhumatismes;Pour les douleurs du cou et des ??paules;Pour les crampes menstruelles;Pour les raideurs et la perte de mobilit??;Pour soulager le stress et l?€?angoisse</t>
  </si>
  <si>
    <t xml:space="preserve">Original </t>
  </si>
  <si>
    <t>Natcha el melayah 16 RUE RAYMOND LOSSERAND 75014 Paris / najmel@me.com/ 0620635527</t>
  </si>
  <si>
    <t>2024/09/21 12:52:56 AM UTC+3</t>
  </si>
  <si>
    <t>vaporub</t>
  </si>
  <si>
    <t>ca ne fonctionne pas ou mal</t>
  </si>
  <si>
    <t>Un format voyage facile ?? transporter;Des ingr??dients originaires de la M??decine Traditionnelle Chinoise;je prefere type moxa pour rechauffer et relaxer</t>
  </si>
  <si>
    <t>Les douleurs musculaires;Les douleurs articulaires, tendinites, ou rhumatismes;Pour le massage;Pour les douleurs du cou et des ??paules;Pour la d??congestion nasale;Pour les maux de t??te;Pour apaiser les piq??res d'insecte;Pour les raideurs et la perte de mobilit??;Pour soulager le stress et l?€?angoisse</t>
  </si>
  <si>
    <t>dommage cela tache les v??tements. design tr??s attirant. produit de qualit?? car de Chine, dont la m??decine a plus de 2000 ans.</t>
  </si>
  <si>
    <t>2024/09/21 3:50:37 AM UTC+3</t>
  </si>
  <si>
    <t xml:space="preserve">Je l?€?utilise depuis des ann??es pour des migraines et je le trouve aussi pratique ?? emporter </t>
  </si>
  <si>
    <t>Un format voyage facile ?? transporter;Une formulation dirig??e vers un sympt??me particulier, par exemple le mal de dos.;Des ingr??dients originaires de la M??decine Traditionnelle Chinoise;Des ingr??dients bio et naturels</t>
  </si>
  <si>
    <t xml:space="preserve">Cela d??pend de la zone ?? soulager </t>
  </si>
  <si>
    <t>Les douleurs articulaires, tendinites, ou rhumatismes;Pour les douleurs du cou et des ??paules;Pour les maux de t??te;Pour apaiser les piq??res d'insecte;Pour les raideurs et la perte de mobilit??</t>
  </si>
  <si>
    <t>Reconnaissable</t>
  </si>
  <si>
    <t>ANTRICH VIOLETTE SGC ROUTE DE VILLEQUIERS 18800 BAUGY</t>
  </si>
  <si>
    <t>2024/09/21 5:43:28 AM UTC+3</t>
  </si>
  <si>
    <t>Un format voyage facile ?? transporter;Une formulation dirig??e vers un sympt??me particulier, par exemple le mal de dos.;Une formulation adapt??e pour un usage particulier, par exemple pour la pratique sportive;Des ingr??dients originaires de la M??decine Traditionnelle Chinoise;Des ingr??dients bio et naturels;Une odeur et texture agr??able</t>
  </si>
  <si>
    <t>Apr??s le sport;Les douleurs musculaires;Les douleurs articulaires, tendinites, ou rhumatismes;Pour les douleurs du cou et des ??paules;Pour les crampes menstruelles;Pour la d??congestion nasale;Pour les maux de t??te;Pour apaiser les piq??res d'insecte;Pour les raideurs et la perte de mobilit??;Pour soulager le stress et l?€?angoisse;Pour les crampes nocturnes</t>
  </si>
  <si>
    <t>Je suis chinois(e) ou d'origine chinoise</t>
  </si>
  <si>
    <t>Ils devraient ??tre fabriqu??s ?? partir de bonnes herbes naturelles asiatiques</t>
  </si>
  <si>
    <t>2024/09/21 7:06:53 AM UTC+3</t>
  </si>
  <si>
    <t>Effets secondaires fr??quents;Mauvaise odeur;Certains ingr??dients synth??tiques ou chimiques</t>
  </si>
  <si>
    <t>Une formulation dirig??e vers un sympt??me particulier, par exemple le mal de dos.;Des ingr??dients bio et naturels;Une odeur et texture agr??able;Fabrication fran??aise</t>
  </si>
  <si>
    <t>Les douleurs musculaires;Les douleurs articulaires, tendinites, ou rhumatismes;Pour la d??congestion nasale;Pour apaiser les piq??res d'insecte</t>
  </si>
  <si>
    <t>Tr??s joli et pr??f??rence pour le blanc</t>
  </si>
  <si>
    <t xml:space="preserve">Adeline Jabes pour Anne Claude, 
Chemin du belv??d??re 75 B
74100 V??traz-Monthoux 
Acjvdl@me. </t>
  </si>
  <si>
    <t>2024/09/21 7:54:45 AM UTC+3</t>
  </si>
  <si>
    <t xml:space="preserve">Format petit (j?€?en ai avec moi en voyage) et un roll on serait pratique </t>
  </si>
  <si>
    <t>Un format voyage facile ?? transporter;Une formulation adapt??e pour un usage particulier, par exemple pour la pratique sportive;Des ingr??dients originaires de la M??decine Traditionnelle Chinoise;Fabrication fran??aise</t>
  </si>
  <si>
    <t>Les douleurs articulaires, tendinites, ou rhumatismes;Pour le massage;Pour soulager le stress et l?€?angoisse</t>
  </si>
  <si>
    <t xml:space="preserve">Original, reconnaissable, </t>
  </si>
  <si>
    <t>2024/09/21 9:02:43 AM UTC+3</t>
  </si>
  <si>
    <t>Efficacit?? vs prix</t>
  </si>
  <si>
    <t>Les douleurs articulaires, tendinites, ou rhumatismes;Pour les crampes menstruelles;Pour apaiser les piq??res d'insecte;Pour soulager le stress et l?€?angoisse</t>
  </si>
  <si>
    <t>Local</t>
  </si>
  <si>
    <t>2024/09/21 9:58:56 AM UTC+3</t>
  </si>
  <si>
    <t>Prix trop cher;Mauvaise odeur;Certains ingr??dients synth??tiques ou chimiques</t>
  </si>
  <si>
    <t>Un format voyage facile ?? transporter;Des ingr??dients bio et naturels</t>
  </si>
  <si>
    <t>Les douleurs articulaires, tendinites, ou rhumatismes;Pour les douleurs du cou et des ??paules;Pour apaiser les piq??res d'insecte;Pour les raideurs et la perte de mobilit??</t>
  </si>
  <si>
    <t>Tradition, d??suet, offrande.</t>
  </si>
  <si>
    <t xml:space="preserve">MAURICE Nathalie, 27 rue des Tonneliers, 33500 Libourne
nathalie-maurice@neuf.fr 
Pas de t??l??phone </t>
  </si>
  <si>
    <t>2024/09/21 11:00:12 AM UTC+3</t>
  </si>
  <si>
    <t>Huile d'arnica + gaulth??rie + helichryse</t>
  </si>
  <si>
    <t>Son efficacit??, son utilisation facile, les contenant et contenu peu encombrant, apporte imm??diatement un mieux-??tre</t>
  </si>
  <si>
    <t>Petit pot (Taille de comparaison : comme une tasse d'espresso);Grand pot (Taille de comparaison : comme un petit pot de cr??me)</t>
  </si>
  <si>
    <t>Avant de faire du sport;Apr??s le sport;Les douleurs musculaires;Les douleurs articulaires, tendinites, ou rhumatismes;Pour le massage;Pour la d??congestion nasale;Pour les raideurs et la perte de mobilit??;Pour soulager le stress et l?€?angoisse</t>
  </si>
  <si>
    <t>Emballage color?? qui donne envie d'essayer, d'utiliser</t>
  </si>
  <si>
    <t>TRIGON Catherine 153 chemin de l'Etang Neuf  01960 PERONNAS cat.trigon@orange.fr 06 18 29 63 29</t>
  </si>
  <si>
    <t>2024/09/21 11:11:40 AM UTC+3</t>
  </si>
  <si>
    <t>Application difficile;Effets secondaires fr??quents</t>
  </si>
  <si>
    <t>Une formulation dirig??e vers un sympt??me particulier, par exemple le mal de dos.;Une formulation adapt??e pour un usage particulier, par exemple pour la pratique sportive;Des ingr??dients originaires de la M??decine Traditionnelle Chinoise</t>
  </si>
  <si>
    <t>Les douleurs articulaires, tendinites, ou rhumatismes;Pour les douleurs du cou et des ??paules;Pour la d??congestion nasale;Pour apaiser les piq??res d'insecte</t>
  </si>
  <si>
    <t xml:space="preserve">Pas trop d'avis sur la question ;-) </t>
  </si>
  <si>
    <t xml:space="preserve">Asiatique ; pharmacop??e ; puissant ; polyvalent ; Chine (j'ai voyag?? plusieurs semaines en Chine et ai souvent crois?? sa route :-) ; copies/recette traditionnelle... </t>
  </si>
  <si>
    <t>2024/09/21 11:34:53 AM UTC+3</t>
  </si>
  <si>
    <t>Assez bon pour les douleurs</t>
  </si>
  <si>
    <t>Des ingr??dients originaires de la M??decine Traditionnelle Chinoise;Des ingr??dients bio et naturels;Une odeur et texture agr??able;Fabrication fran??aise</t>
  </si>
  <si>
    <t>Apr??s le sport;Les douleurs musculaires;Pour les raideurs et la perte de mobilit??;Pour soulager le stress et l?€?angoisse</t>
  </si>
  <si>
    <t>On voit tout de suite que c?€?est un produit chinois</t>
  </si>
  <si>
    <t>Souvignet armelle 
15 chemin de gouttenoire
43140 st Didier en velay 
0607250782</t>
  </si>
  <si>
    <t>2024/09/21 12:30:27 PM UTC+3</t>
  </si>
  <si>
    <t>Efficacit?? et produit naturel</t>
  </si>
  <si>
    <t>Une formulation dirig??e vers un sympt??me particulier, par exemple le mal de dos.;Des ingr??dients originaires de la M??decine Traditionnelle Chinoise;Une odeur et texture agr??able;Fabrication fran??aise</t>
  </si>
  <si>
    <t>Les douleurs articulaires, tendinites, ou rhumatismes;Pour les raideurs et la perte de mobilit??</t>
  </si>
  <si>
    <t xml:space="preserve">Trop charg?? </t>
  </si>
  <si>
    <t>Nadia Simorre 
Groupe m??dical biterrois 
15 rue du Docteur Jean Marie Fabre 
34500 B??ziers. 
nadia.simorre34@gmail.com. 
  +33620352647</t>
  </si>
  <si>
    <t>2024/09/21 12:49:17 PM UTC+3</t>
  </si>
  <si>
    <t>Un format voyage facile ?? transporter;Des ingr??dients originaires de la M??decine Traditionnelle Chinoise;Une odeur et texture agr??able;Fabrication fran??aise</t>
  </si>
  <si>
    <t>Les douleurs musculaires;Les douleurs articulaires, tendinites, ou rhumatismes;Pour les douleurs du cou et des ??paules;Pour la d??congestion nasale;Pour les maux de t??te;Pour apaiser les piq??res d'insecte;Pour les raideurs et la perte de mobilit??;Pour les crampes nocturnes</t>
  </si>
  <si>
    <t xml:space="preserve">Culture chinoise, pratique </t>
  </si>
  <si>
    <t>BOLLECKER C??line 11 rue de Lille 68540 BOLLWILLER celine.bollecker@gmail.com 0760931140</t>
  </si>
  <si>
    <t>2024/09/21 12:57:18 PM UTC+3</t>
  </si>
  <si>
    <t>Prix trop cher;Certains ingr??dients synth??tiques ou chimiques</t>
  </si>
  <si>
    <t>Des ingr??dients originaires de la M??decine Traditionnelle Chinoise</t>
  </si>
  <si>
    <t>Les douleurs musculaires;Les douleurs articulaires, tendinites, ou rhumatismes;Pour la d??congestion nasale;Pour les maux de t??te</t>
  </si>
  <si>
    <t xml:space="preserve">Vieillissant </t>
  </si>
  <si>
    <t>Barracosa Didier 370 rue de la Serthaz 74800 St pierre en Faucigny didier74@sfr.fr 0619141914</t>
  </si>
  <si>
    <t>2024/09/21 1:36:37 PM UTC+3</t>
  </si>
  <si>
    <t>Certains ingr??dients synth??tiques ou chimiques</t>
  </si>
  <si>
    <t>Un format voyage facile ?? transporter;Une formulation dirig??e vers un sympt??me particulier, par exemple le mal de dos.;Une formulation adapt??e pour un usage particulier, par exemple pour la pratique sportive;Des ingr??dients originaires de la M??decine Traditionnelle Chinoise</t>
  </si>
  <si>
    <t>Tube</t>
  </si>
  <si>
    <t>Les douleurs musculaires;Les douleurs articulaires, tendinites, ou rhumatismes;Pour le massage;Pour les douleurs du cou et des ??paules;Pour les raideurs et la perte de mobilit??</t>
  </si>
  <si>
    <t>Attirant</t>
  </si>
  <si>
    <t>Oui. ALEXANDRE Karine 16A rue du G??n??ral de Gaulle 67150 Gerstheim 0652838656</t>
  </si>
  <si>
    <t>2024/09/21 8:05:19 PM UTC+3</t>
  </si>
  <si>
    <t>Huile Arnica avec huile essentielle de Gaulth??rie, eucalyptus, lavande, clou de girofle</t>
  </si>
  <si>
    <t>Application difficile;Effets secondaires fr??quents;Prix trop cher;Texture d??sagr??able;Mauvaise odeur;Certains ingr??dients synth??tiques ou chimiques</t>
  </si>
  <si>
    <t>Un format voyage facile ?? transporter;Une formulation dirig??e vers un sympt??me particulier, par exemple le mal de dos.;Des ingr??dients bio et naturels;Une odeur et texture agr??able;Fabrication fran??aise</t>
  </si>
  <si>
    <t>Les douleurs articulaires, tendinites, ou rhumatismes;Pour les douleurs du cou et des ??paules;Pour les crampes menstruelles;Pour la d??congestion nasale;Pour les maux de t??te;Pour apaiser les piq??res d'insecte;Pour les raideurs et la perte de mobilit??;Pour soulager le stress et l?€?angoisse;Pour les crampes nocturnes</t>
  </si>
  <si>
    <t>sympa mais basse qualit??</t>
  </si>
  <si>
    <t>2024/09/21 8:58:29 PM UTC+3</t>
  </si>
  <si>
    <t>L'efficacit??</t>
  </si>
  <si>
    <t>Un format voyage facile ?? transporter;Une formulation dirig??e vers un sympt??me particulier, par exemple le mal de dos.;Une formulation adapt??e pour un usage particulier, par exemple pour la pratique sportive;Des ingr??dients bio et naturels;Une odeur et texture agr??able;Fabrication fran??aise</t>
  </si>
  <si>
    <t>Apr??s le sport;Les douleurs musculaires;Pour les douleurs du cou et des ??paules;Pour les crampes menstruelles;Pour la d??congestion nasale;Pour les maux de t??te;Pour apaiser les piq??res d'insecte;Pour soulager le stress et l?€?angoisse</t>
  </si>
  <si>
    <t xml:space="preserve">J'aimerais un emballage plus sombre </t>
  </si>
  <si>
    <t>2024/09/21 11:52:47 PM UTC+3</t>
  </si>
  <si>
    <t xml:space="preserve">Kwan loong </t>
  </si>
  <si>
    <t>Les douleurs musculaires;Les douleurs articulaires, tendinites, ou rhumatismes;Pour les douleurs du cou et des ??paules;Pour les crampes menstruelles;Pour la d??congestion nasale;Pour les maux de t??te;Pour apaiser les piq??res d'insecte;Pour les raideurs et la perte de mobilit??;Pour soulager le stress et l?€?angoisse</t>
  </si>
  <si>
    <t xml:space="preserve">BARDY Katia, 365 chemin de Bardouquet lieu dit "CAYRAC" 46170 CASTELNAU-MONTRATIER, katiabardy@yahoo.fr </t>
  </si>
  <si>
    <t>2024/09/22 12:44:46 PM UTC+3</t>
  </si>
  <si>
    <t>Apr??s le sport;Les douleurs musculaires;Les douleurs articulaires, tendinites, ou rhumatismes;Pour les maux de t??te;Pour apaiser les piq??res d'insecte</t>
  </si>
  <si>
    <t>emballage tr??s typique chine</t>
  </si>
  <si>
    <t>Daurat Muriel - 0619074329- beb.mumu@hotmail.fr
11 route de grand champ cazillac 46600 le vignon en quercy</t>
  </si>
  <si>
    <t>2024/09/22 2:59:27 PM UTC+3</t>
  </si>
  <si>
    <t>St Bernard</t>
  </si>
  <si>
    <t>Pour tout</t>
  </si>
  <si>
    <t>Une formulation dirig??e vers un sympt??me particulier, par exemple le mal de dos.;Des ingr??dients originaires de la M??decine Traditionnelle Chinoise;Des ingr??dients bio et naturels;Une odeur et texture agr??able;Fabrication fran??aise</t>
  </si>
  <si>
    <t>Petit stick (Taille de comparaison : comme un rouge ?? l??vre);Grand stick (Taille de comparaison : comme un stick de protection solaire);Petit pot (Taille de comparaison : comme une tasse d'espresso);Grand pot (Taille de comparaison : comme un petit pot de cr??me)</t>
  </si>
  <si>
    <t>2024/09/22 4:43:32 PM UTC+3</t>
  </si>
  <si>
    <t>le plus efficace huille essentielle Gaulth??rie avec huile arnica</t>
  </si>
  <si>
    <t>Application difficile;Effets secondaires fr??quents;Absence de r??f??rence culturelle derri??re le produit;Texture d??sagr??able;Certains ingr??dients synth??tiques ou chimiques</t>
  </si>
  <si>
    <t>Les douleurs articulaires, tendinites, ou rhumatismes;Pour les douleurs du cou et des ??paules;Pour les raideurs et la perte de mobilit??</t>
  </si>
  <si>
    <t>2024/09/22 8:55:06 PM UTC+3</t>
  </si>
  <si>
    <t>Le baume du Tigre rouge r??chauffe bien la zone des cervicales, car j'ai des douleurs et arthrose. Ce baume d??tend bien les muscles tendus et articulations.</t>
  </si>
  <si>
    <t>Une formulation dirig??e vers un sympt??me particulier, par exemple le mal de dos.;Des ingr??dients originaires de la M??decine Traditionnelle Chinoise;Une odeur et texture agr??able</t>
  </si>
  <si>
    <t>Petit pot (Taille de comparaison : comme une tasse d'espresso);En tube, c'est bien aussi</t>
  </si>
  <si>
    <t>Pour les douleurs du cou et des ??paules;Pour les raideurs et la perte de mobilit??</t>
  </si>
  <si>
    <t>sans importance</t>
  </si>
  <si>
    <t>traditionnel, efficace, dynamique</t>
  </si>
  <si>
    <t>2024/09/22 10:24:18 PM UTC+3</t>
  </si>
  <si>
    <t>efficacit?? prouv??, multi-usage</t>
  </si>
  <si>
    <t>Un format voyage facile ?? transporter;Une formulation dirig??e vers un sympt??me particulier, par exemple le mal de dos.;Une formulation adapt??e pour un usage particulier, par exemple pour la pratique sportive;Des ingr??dients originaires de la M??decine Traditionnelle Chinoise;Des ingr??dients bio et naturels;Une odeur et texture agr??able;Fabrication fran??aise</t>
  </si>
  <si>
    <t>Les douleurs musculaires;Les douleurs articulaires, tendinites, ou rhumatismes;Pour le massage;Pour se rafra??chir;Pour les douleurs du cou et des ??paules;Pour les crampes menstruelles;Pour les maux de t??te;Pour apaiser les piq??res d'insecte;Pour les raideurs et la perte de mobilit??</t>
  </si>
  <si>
    <t>Tr??s moche mais reconnaissable</t>
  </si>
  <si>
    <t>2024/09/22 10:27:33 PM UTC+3</t>
  </si>
  <si>
    <t>Efficacit?? 
Facile ?? emporter</t>
  </si>
  <si>
    <t>Les douleurs musculaires;Les douleurs articulaires, tendinites, ou rhumatismes;Pour le massage;Pour la d??congestion nasale;Pour apaiser les piq??res d'insecte</t>
  </si>
  <si>
    <t>Culturelle</t>
  </si>
  <si>
    <t>2024/09/23 10:09:05 AM UTC+3</t>
  </si>
  <si>
    <t>Synthol</t>
  </si>
  <si>
    <t>Effets secondaires fr??quents;Absence de r??f??rence culturelle derri??re le produit;Texture d??sagr??able;Mauvaise odeur;Certains ingr??dients synth??tiques ou chimiques</t>
  </si>
  <si>
    <t>Les douleurs articulaires, tendinites, ou rhumatismes;Pour les raideurs et la perte de mobilit??;Pour soulager le stress et l?€?angoisse;Pour les crampes nocturnes;Pour soulager de la polyarthrite rhumatoide</t>
  </si>
  <si>
    <t>rouge = douleur, peu attirant  / blanc = normalit?? , rassurant</t>
  </si>
  <si>
    <t>SPERNER Sylvie, 3 Hameau de la Chemelle 54760 VILLERS Les MOIVRONS - 06 77 93 71 43</t>
  </si>
  <si>
    <t>2024/09/23 10:54:25 AM UTC+3</t>
  </si>
  <si>
    <t xml:space="preserve">son efficacit?? et sa polyvalence </t>
  </si>
  <si>
    <t>Des ingr??dients bio et naturels;Fabrication fran??aise;une formulation plus "forte", plus de produits actifs</t>
  </si>
  <si>
    <t>Pour les douleurs du cou et des ??paules;Pour les maux de t??te;Pour les raideurs et la perte de mobilit??</t>
  </si>
  <si>
    <t>couleur / trop d'information</t>
  </si>
  <si>
    <t>2024/09/23 10:59:37 AM UTC+3</t>
  </si>
  <si>
    <t xml:space="preserve">Huile essentielle gaulth??rie </t>
  </si>
  <si>
    <t>Effets secondaires fr??quents;Texture d??sagr??able</t>
  </si>
  <si>
    <t>Une formulation dirig??e vers un sympt??me particulier, par exemple le mal de dos.;Une formulation adapt??e pour un usage particulier, par exemple pour la pratique sportive;Des ingr??dients bio et naturels</t>
  </si>
  <si>
    <t>Apr??s le sport;Les douleurs articulaires, tendinites, ou rhumatismes;Pour les maux de t??te</t>
  </si>
  <si>
    <t xml:space="preserve">Pot trop ??troit, trop de couleurs et d'informations visuelles sur l'emballage </t>
  </si>
  <si>
    <t>C??cile Aubin 27 rue du javelot 75013 Paris 0675271490 cecileaubin1@laposte.net</t>
  </si>
  <si>
    <t>2024/09/23 11:21:51 AM UTC+3</t>
  </si>
  <si>
    <t>Un format voyage facile ?? transporter;Une formulation dirig??e vers un sympt??me particulier, par exemple le mal de dos.;Des ingr??dients originaires de la M??decine Traditionnelle Chinoise;Des ingr??dients bio et naturels;Fabrication fran??aise</t>
  </si>
  <si>
    <t>Les douleurs musculaires;Les douleurs articulaires, tendinites, ou rhumatismes;Pour les douleurs du cou et des ??paules;Pour les maux de t??te;Pour apaiser les piq??res d'insecte;Pour les raideurs et la perte de mobilit??;Pour soulager le stress et l?€?angoisse</t>
  </si>
  <si>
    <t>L?€?emballage repr??sente bien le produit</t>
  </si>
  <si>
    <t>2024/09/23 11:57:58 AM UTC+3</t>
  </si>
  <si>
    <t>Je ne suis pas s??re des ingr??dients , s'ils sont adapt??s ?? mes enfants et s'il est compatible avec mon allaitement.</t>
  </si>
  <si>
    <t>Les douleurs musculaires;Les douleurs articulaires, tendinites, ou rhumatismes;Pour les douleurs du cou et des ??paules;Pour les crampes menstruelles;Pour la d??congestion nasale;Pour apaiser les piq??res d'insecte;Pour les raideurs et la perte de mobilit??</t>
  </si>
  <si>
    <t xml:space="preserve">trop de couleurs / industriel / perte de la tradition </t>
  </si>
  <si>
    <t>2024/09/23 12:27:54 PM UTC+3</t>
  </si>
  <si>
    <t xml:space="preserve">Tradition et vieillot </t>
  </si>
  <si>
    <t>45 rue des tourneurs apt 34 A 31000 Toulouse</t>
  </si>
  <si>
    <t>2024/09/23 12:55:37 PM UTC+3</t>
  </si>
  <si>
    <t>Les douleurs articulaires, tendinites, ou rhumatismes;Pour les douleurs du cou et des ??paules;Pour la d??congestion nasale;Pour soulager le stress et l?€?angoisse</t>
  </si>
  <si>
    <t>Folklorique</t>
  </si>
  <si>
    <t>Christine Laissus Gaimard  6 avenue du G??n??ral de Gaulle  94240 l'Ha?? les Roses c.laissus@cl-consultants.fr 0679877648</t>
  </si>
  <si>
    <t>2024/09/23 2:38:18 PM UTC+3</t>
  </si>
  <si>
    <t xml:space="preserve">Son efficacit?? et les effets procur??s </t>
  </si>
  <si>
    <t>Apr??s le sport;Les douleurs musculaires;Les douleurs articulaires, tendinites, ou rhumatismes;Pour le massage;Pour se rafra??chir;Pour les douleurs du cou et des ??paules;Pour les crampes menstruelles;Pour la d??congestion nasale;Pour les maux de t??te;Pour apaiser les piq??res d'insecte;Pour les raideurs et la perte de mobilit??;Pour soulager le stress et l?€?angoisse;Pour les crampes nocturnes</t>
  </si>
  <si>
    <t xml:space="preserve">Trop color?? </t>
  </si>
  <si>
    <t>2024/09/23 4:03:28 PM UTC+3</t>
  </si>
  <si>
    <t xml:space="preserve">Produit naturel , mill??naire tres efficace pour toutes les douleurs (t??te, migraine, corps, nez bouch??, estomac, et m??me soulager douleur apr??s chirurgie etc...) et piq??res de moustiques aussi (1 pot sp??cial a d??velopper?). 
Boite qui dure des ann??es, il en faut tr??s peu.
Des laboratoires pharmaceutiques essaient d'imiter mais pas bon. 
Prix 10??? bien mais ne pas d??passer ce prix, aujourd'hui il est a 12??? en pharmacie. </t>
  </si>
  <si>
    <t xml:space="preserve">Un format voyage facile ?? transporter;Des ingr??dients originaires de la M??decine Traditionnelle Chinoise;Produit universel, pas besoin de faire un pot pour chaque douleur. Sauf peut ??tre piqure moustique ? Odeur forte pour les fran??ais? Peut ??tre faire odeur a utiliser jour et nuit chez soi? </t>
  </si>
  <si>
    <t xml:space="preserve">Petit stick (Taille de comparaison : comme un rouge ?? l??vre);Grand stick (Taille de comparaison : comme un stick de protection solaire);Petit pot (Taille de comparaison : comme une tasse d'espresso);Petites tailles, c'est bien ! Formzt sticks bonne id??e, je peux emmener avec moi la journ??e ds sac a main ou sac de sport. Garder le petit pot comme le baume du tigre. </t>
  </si>
  <si>
    <t>Avant de faire du sport;Apr??s le sport;Les douleurs musculaires;Les douleurs articulaires, tendinites, ou rhumatismes;Pour les douleurs du cou et des ??paules;Pour la d??congestion nasale;Pour les maux de t??te;Pour apaiser les piq??res d'insecte;Pour les raideurs et la perte de mobilit??;Pour les crampes nocturnes;Douleur estomac. Douleur apr??s chirurgie.</t>
  </si>
  <si>
    <t>Qualitatif, taille du pot est bonne dimension on peut emmener partout</t>
  </si>
  <si>
    <t>2024/09/25 5:04:21 PM UTC+3</t>
  </si>
  <si>
    <t>huile essentielle, argile verte</t>
  </si>
  <si>
    <t>polyvalent et efficace</t>
  </si>
  <si>
    <t>Un format voyage facile ?? transporter;Une formulation dirig??e vers un sympt??me particulier, par exemple le mal de dos.;Des ingr??dients originaires de la M??decine Traditionnelle Chinoise;Des ingr??dients bio et naturels;Une odeur et texture agr??able</t>
  </si>
  <si>
    <t>Avant de faire du sport;Apr??s le sport;Les douleurs musculaires;Les douleurs articulaires, tendinites, ou rhumatismes;Pour les douleurs du cou et des ??paules;Pour la d??congestion nasale;Pour les maux de t??te;Pour apaiser les piq??res d'insecte</t>
  </si>
  <si>
    <t>color??, traditionnel, visuel</t>
  </si>
  <si>
    <t>2024/09/25 5:29:01 PM UTC+3</t>
  </si>
  <si>
    <t xml:space="preserve">Soulager les douleurs </t>
  </si>
  <si>
    <t>Petit stick (Taille de comparaison : comme un rouge ?? l??vre);Grand stick (Taille de comparaison : comme un stick de protection solaire);Petit pot (Taille de comparaison : comme une tasse d'espresso)</t>
  </si>
  <si>
    <t>Les douleurs musculaires;Les douleurs articulaires, tendinites, ou rhumatismes;Pour le massage;Pour les douleurs du cou et des ??paules;Pour les crampes menstruelles;Pour la d??congestion nasale;Pour les maux de t??te;Pour apaiser les piq??res d'insecte;Pour soulager le stress et l?€?angoisse;Pour les crampes nocturnes</t>
  </si>
  <si>
    <t xml:space="preserve">Efficacit?? imm??diate </t>
  </si>
  <si>
    <t>Fourreau  Houda 73 all??e de la combe 73290 la motte servolex. Houdafourreau@gmail.com  0787381804</t>
  </si>
  <si>
    <t>2024/09/26 5:16:51 PM UTC+3</t>
  </si>
  <si>
    <t>Un format voyage facile ?? transporter;Une formulation adapt??e pour un usage particulier, par exemple pour la pratique sportive;Une odeur et texture agr??able</t>
  </si>
  <si>
    <t>Apr??s le sport;Les douleurs musculaires;Pour apaiser les piq??res d'insecte</t>
  </si>
  <si>
    <t>18 ?? 24 ans</t>
  </si>
  <si>
    <t>Culture, produit pharmaceutique</t>
  </si>
  <si>
    <t>2024/09/27 9:49:36 AM UTC+3</t>
  </si>
  <si>
    <t>Efficacit?? accrue</t>
  </si>
  <si>
    <t>Un format voyage facile ?? transporter;Une formulation dirig??e vers un sympt??me particulier, par exemple le mal de dos.;Une formulation adapt??e pour un usage particulier, par exemple pour la pratique sportive;Des ingr??dients originaires de la M??decine Traditionnelle Chinoise;Une odeur et texture agr??able</t>
  </si>
  <si>
    <t>Les douleurs articulaires, tendinites, ou rhumatismes;Pour les douleurs du cou et des ??paules;Pour les crampes menstruelles;Pour les maux de t??te</t>
  </si>
  <si>
    <t>Produit m??dicinal asiatique</t>
  </si>
  <si>
    <t>2024/09/28 11:11:38 AM UTC+3</t>
  </si>
  <si>
    <t>Baume bernard</t>
  </si>
  <si>
    <t>Polyvalence</t>
  </si>
  <si>
    <t>Avant de faire du sport;Apr??s le sport;Les douleurs musculaires;Les douleurs articulaires, tendinites, ou rhumatismes;Pour le massage;Pour les douleurs du cou et des ??paules;Pour les crampes menstruelles;Pour la d??congestion nasale;Pour les maux de t??te;Pour apaiser les piq??res d'insecte;Pour les raideurs et la perte de mobilit??;Pour soulager le stress et l?€?angoisse;Pour les crampes nocturnes</t>
  </si>
  <si>
    <t>Quels produits ?? usage local utilisez-vous pour soulager la douleur ???</t>
  </si>
  <si>
    <t>Classement</t>
  </si>
  <si>
    <t>Efficacit??</t>
  </si>
  <si>
    <t>Texture</t>
  </si>
  <si>
    <t>Odeur</t>
  </si>
  <si>
    <t>Ingr??dients naturels</t>
  </si>
  <si>
    <t>Fonction polyvalent</t>
  </si>
  <si>
    <t>Prix</t>
  </si>
  <si>
    <t>BDT</t>
  </si>
  <si>
    <t>Baume St.Bernard</t>
  </si>
  <si>
    <t>Fonction polyvalente</t>
  </si>
  <si>
    <t>Arnican;Baume du Tigre</t>
  </si>
  <si>
    <t>2024/09/20 9:19:20 PM UTC+3</t>
  </si>
  <si>
    <t>Efficace et pratique ?? avoir sur soi.</t>
  </si>
  <si>
    <t>Les douleurs articulaires, tendinites, ou rhumatismes;Pour apaiser les piq??res d'insecte;Pour soulager le stress et l?€?angoisse</t>
  </si>
  <si>
    <t>1 ?? 4 heures</t>
  </si>
  <si>
    <t>Tr??s explicite : traditionnel, et joli !</t>
  </si>
  <si>
    <t>2024/09/20 9:23:53 PM UTC+3</t>
  </si>
  <si>
    <t>Flector;Arnican;ibufetum</t>
  </si>
  <si>
    <t>Prix trop cher;Texture d??sagr??able</t>
  </si>
  <si>
    <t>Une formulation adapt??e pour un usage particulier, par exemple pour la pratique sportive;Des ingr??dients originaires de la M??decine Traditionnelle Chinoise;Des ingr??dients bio et naturels;Une odeur et texture agr??able</t>
  </si>
  <si>
    <t>Les douleurs musculaires;Les douleurs articulaires, tendinites, ou rhumatismes;Pour le massage;Pour les raideurs et la perte de mobilit??;Pour les crampes nocturnes</t>
  </si>
  <si>
    <t>ras</t>
  </si>
  <si>
    <t>jean paul caritey 138 impasse des mouettes 01390 saint andr?? de corcy jp.caritey@hotmail.com 0685677487</t>
  </si>
  <si>
    <t>2024/09/20 9:30:19 PM UTC+3</t>
  </si>
  <si>
    <t>Effets secondaires fr??quents;Prix trop cher</t>
  </si>
  <si>
    <t xml:space="preserve">En tube, pratique pour le transport </t>
  </si>
  <si>
    <t>Apr??s le sport;Les douleurs musculaires;Les douleurs articulaires, tendinites, ou rhumatismes</t>
  </si>
  <si>
    <t xml:space="preserve">ANTONIK Brigitte 
3 rue du 4 f??vrier 
68230 TURCKHEIM
moutzi@hotmail.fr 
06.30.56.28.35 </t>
  </si>
  <si>
    <t>2024/09/20 9:31:10 PM UTC+3</t>
  </si>
  <si>
    <t>efficacit?? et facilit?? de transport</t>
  </si>
  <si>
    <t>Avant de faire du sport;Apr??s le sport;Les douleurs musculaires;Les douleurs articulaires, tendinites, ou rhumatismes;Pour les douleurs du cou et des ??paules;maux de ventre</t>
  </si>
  <si>
    <t>Voltaren;Flector</t>
  </si>
  <si>
    <t>Flector;Arnican</t>
  </si>
  <si>
    <t>2024/09/20 9:37:35 PM UTC+3</t>
  </si>
  <si>
    <t>Flector;Arnican;Baume du Tigre</t>
  </si>
  <si>
    <t>Une formulation dirig??e vers un sympt??me particulier, par exemple le mal de dos.;Une formulation adapt??e pour un usage particulier, par exemple pour la pratique sportive;Des ingr??dients originaires de la M??decine Traditionnelle Chinoise;Des ingr??dients bio et naturels</t>
  </si>
  <si>
    <t>Apr??s le sport;Les douleurs musculaires;Les douleurs articulaires, tendinites, ou rhumatismes;Pour la d??congestion nasale;Pour les raideurs et la perte de mobilit??</t>
  </si>
  <si>
    <t>2024/09/20 9:47:32 PM UTC+3</t>
  </si>
  <si>
    <t>Application difficile;Effets secondaires fr??quents;Absence de r??f??rence culturelle derri??re le produit;Mauvaise odeur;Certains ingr??dients synth??tiques ou chimiques</t>
  </si>
  <si>
    <t>Les douleurs musculaires;Les douleurs articulaires, tendinites, ou rhumatismes;Pour les douleurs du cou et des ??paules;Pour les maux de t??te;Pour apaiser les piq??res d'insecte;Pour les crampes nocturnes</t>
  </si>
  <si>
    <t>Moins d?€?une heure</t>
  </si>
  <si>
    <t>Pas fan des pots en revanche la quantit?? est correcte</t>
  </si>
  <si>
    <t>2024/09/20 9:52:36 PM UTC+3</t>
  </si>
  <si>
    <t>Baume du Tigre;</t>
  </si>
  <si>
    <t xml:space="preserve">Test ure agr??able qui s?€???tale facilement et pas la m??me d?€?en mettre beaucoup. Ne dess??che pas la peau </t>
  </si>
  <si>
    <t>Petit pot (Taille de comparaison : comme une tasse d'espresso);Un roll on</t>
  </si>
  <si>
    <t>Les douleurs articulaires, tendinites, ou rhumatismes;Pour les douleurs du cou et des ??paules;Pour les crampes menstruelles</t>
  </si>
  <si>
    <t>Je ne souhaite pas le pr??ciser</t>
  </si>
  <si>
    <t xml:space="preserve">Vintage </t>
  </si>
  <si>
    <t>2024/09/20 9:53:01 PM UTC+3</t>
  </si>
  <si>
    <t>Voltaren;Flector;Arnican</t>
  </si>
  <si>
    <t>Les douleurs musculaires;Les douleurs articulaires, tendinites, ou rhumatismes;Pour le massage;Pour apaiser les piq??res d'insecte;Pour les raideurs et la perte de mobilit??</t>
  </si>
  <si>
    <t xml:space="preserve">Petite taille pratique ca me pla??t </t>
  </si>
  <si>
    <t>2024/09/20 9:56:02 PM UTC+3</t>
  </si>
  <si>
    <t>Flector;Baume du Tigre</t>
  </si>
  <si>
    <t>Effets secondaires fr??quents;Prix trop cher;Absence de r??f??rence culturelle derri??re le produit;Texture d??sagr??able;Mauvaise odeur;Certains ingr??dients synth??tiques ou chimiques;</t>
  </si>
  <si>
    <t>Un format voyage facile ?? transporter;Des ingr??dients originaires de la M??decine Traditionnelle Chinoise;Des ingr??dients bio et naturels;Une odeur et texture agr??able;</t>
  </si>
  <si>
    <t>Avant de faire du sport;Les douleurs musculaires;Les douleurs articulaires, tendinites, ou rhumatismes;Pour les douleurs du cou et des ??paules;Pour apaiser les piq??res d'insecte;Pour les raideurs et la perte de mobilit??</t>
  </si>
  <si>
    <t>bien les deux</t>
  </si>
  <si>
    <t>2024/09/20 10:00:30 PM UTC+3</t>
  </si>
  <si>
    <t>Baume Keta (avec de la consoude)</t>
  </si>
  <si>
    <t>Effets secondaires fr??quents</t>
  </si>
  <si>
    <t>Des ingr??dients originaires de la M??decine Traditionnelle Chinoise;Des ingr??dients bio et naturels;Une odeur et texture agr??able</t>
  </si>
  <si>
    <t xml:space="preserve">Spray, bille massante </t>
  </si>
  <si>
    <t>Apr??s le sport;Les douleurs articulaires, tendinites, ou rhumatismes;Pour les maux de t??te;Pour apaiser les piq??res d'insecte</t>
  </si>
  <si>
    <t xml:space="preserve">Tr??s esth??tique, r??f??rence ?? la culture chinoise </t>
  </si>
  <si>
    <t>2024/09/20 10:01:43 PM UTC+3</t>
  </si>
  <si>
    <t>Avant de faire du sport;Les douleurs musculaires;Les douleurs articulaires, tendinites, ou rhumatismes;Pour les douleurs du cou et des ??paules;Pour apaiser les piq??res d'insecte;</t>
  </si>
  <si>
    <t>tres bien</t>
  </si>
  <si>
    <t>Frassinelli Beatrice87 rue de stalingrad 38100 Grenoble dolphinbea38@gmail.com tel 0611718253</t>
  </si>
  <si>
    <t>2024/09/20 10:02:23 PM UTC+3</t>
  </si>
  <si>
    <t>Actif</t>
  </si>
  <si>
    <t>Apr??s le sport;Les douleurs musculaires;Les douleurs articulaires, tendinites, ou rhumatismes;Pour les raideurs et la perte de mobilit??</t>
  </si>
  <si>
    <t>Emballage joli</t>
  </si>
  <si>
    <t>BINCKLY Christine, 419 chemin du Chene de la Vierge.  88100 NAYEMONT LES FOSSES.  christinebinckly@orange.fr . 0689785050</t>
  </si>
  <si>
    <t>2024/09/20 11:20:30 PM UTC+3</t>
  </si>
  <si>
    <t>Voltaren;Huile massages aux huiles essentielles fortes et huile massage Arnica Weleda</t>
  </si>
  <si>
    <t>Application difficile;Certains ingr??dients synth??tiques ou chimiques;Je refuse les anti douleurs qui ne sont pas naturels mais ils doivent aussi etre tres concentres en principe actifs pour soulager nombreuses douleurs de dos et apres un effort physique.</t>
  </si>
  <si>
    <t>Une formulation dirig??e vers un sympt??me particulier, par exemple le mal de dos.;Une formulation adapt??e pour un usage particulier, par exemple pour la pratique sportive;Des ingr??dients bio et naturels;Tres concentre en principe actif pour soulager efficacement.</t>
  </si>
  <si>
    <t>Grand pot (Taille de comparaison : comme un petit pot de cr??me);Ca depend de la concentration du produit et de combien il faut en mettre pour que ce soit efficace.</t>
  </si>
  <si>
    <t>Apr??s le sport;Les douleurs musculaires;Les douleurs articulaires, tendinites, ou rhumatismes;Pour les douleurs du cou et des ??paules;Pour les maux de t??te;Pour les crampes nocturnes;J'ai presque un interet pour tous ces usages.</t>
  </si>
  <si>
    <t>Peu m'importe</t>
  </si>
  <si>
    <t>Ils ont le meme look depuis 50 ans j'ai l'impression. C'est reconnaissable de loin.</t>
  </si>
  <si>
    <t>Marie Pierre, 274 chemin Jolibois, 47260 COULX, mariepierremap19@gmail.com  
J'attend votre echantillon avec impatience.</t>
  </si>
  <si>
    <t>2024/09/20 11:47:20 PM UTC+3</t>
  </si>
  <si>
    <t>Baume du Tigre;huile d'arnica</t>
  </si>
  <si>
    <t>son efficacit??</t>
  </si>
  <si>
    <t>Les douleurs musculaires;Les douleurs articulaires, tendinites, ou rhumatismes;Pour le massage;Pour soulager le stress et l?€?angoisse;Pour les crampes nocturnes</t>
  </si>
  <si>
    <t>c'est assez joyeux</t>
  </si>
  <si>
    <t>2024/09/21 12:13:10 AM UTC+3</t>
  </si>
  <si>
    <t xml:space="preserve">Baume au souci </t>
  </si>
  <si>
    <t>Application difficile;Effets secondaires fr??quents;Prix trop cher;Absence de r??f??rence culturelle derri??re le produit;Texture d??sagr??able;Mauvaise odeur;Certains ingr??dients synth??tiques ou chimiques</t>
  </si>
  <si>
    <t>Les douleurs articulaires, tendinites, ou rhumatismes;Pour les maux de t??te</t>
  </si>
  <si>
    <t xml:space="preserve">Simple et personnel </t>
  </si>
  <si>
    <t xml:space="preserve">ANSELME Pascale 
8 ter sentier des vignes 
54000 Nancy 
pascale.anselme54@gmail.com
06 89 78 92 81 </t>
  </si>
  <si>
    <t>2024/09/21 12:39:39 AM UTC+3</t>
  </si>
  <si>
    <t xml:space="preserve">Peut ??tre utilis?? pour les douleurs , rhumes </t>
  </si>
  <si>
    <t>Avant de faire du sport;Apr??s le sport;Les douleurs musculaires;Les douleurs articulaires, tendinites, ou rhumatismes;Pour les douleurs du cou et des ??paules;Pour la d??congestion nasale;Pour les maux de t??te;Pour apaiser les piq??res d'insecte;Pour les raideurs et la perte de mobilit??;Pour les crampes nocturnes</t>
  </si>
  <si>
    <t xml:space="preserve">On peut le voir facilement et l?€?on sait ce que c?€?est </t>
  </si>
  <si>
    <t>2024/09/21 12:39:55 AM UTC+3</t>
  </si>
  <si>
    <t>Habitude depuis enfnat</t>
  </si>
  <si>
    <t>Un format voyage facile ?? transporter;Des ingr??dients originaires de la M??decine Traditionnelle Chinoise;Des ingr??dients bio et naturels;Qui ne tache pas ! (Cf baume tigre rouge )</t>
  </si>
  <si>
    <t>Apr??s le sport;Les douleurs musculaires;Les douleurs articulaires, tendinites, ou rhumatismes;Pour les douleurs du cou et des ??paules;Pour les maux de t??te;Pour apaiser les piq??res d'insecte;Pour soulager le stress et l?€?angoisse</t>
  </si>
  <si>
    <t>Identifi?? en qq secondes car je l utilis?? depuis enfnay</t>
  </si>
  <si>
    <t>Oui avec plaisir
Audrey Contreras 
280 chemin larrexuria
64480 ustaritz
audreycontreras@live.fr
0762127082</t>
  </si>
  <si>
    <t>2024/09/21 12:45:54 AM UTC+3</t>
  </si>
  <si>
    <t>produits weleda</t>
  </si>
  <si>
    <t>Des ingr??dients bio et naturels</t>
  </si>
  <si>
    <t>Il chauffe trop</t>
  </si>
  <si>
    <t>2024/09/21 1:52:31 AM UTC+3</t>
  </si>
  <si>
    <t>Typique</t>
  </si>
  <si>
    <t xml:space="preserve">Anne Mozzo-Lemarchands
205 chemin des Meilloux
38250 Lans-en-Vercors
anne.mozzo-lemarchands@orange.fr
</t>
  </si>
  <si>
    <t>2024/09/21 4:11:32 AM UTC+3</t>
  </si>
  <si>
    <t>Application difficile;Certains ingr??dients synth??tiques ou chimiques</t>
  </si>
  <si>
    <t>Les douleurs articulaires, tendinites, ou rhumatismes;Pour le massage;Pour les douleurs du cou et des ??paules;Pour la d??congestion nasale;Pour les maux de t??te;Pour apaiser les piq??res d'insecte;Pour les raideurs et la perte de mobilit??</t>
  </si>
  <si>
    <t xml:space="preserve">Donne envie </t>
  </si>
  <si>
    <t>2024/09/21 9:39:11 AM UTC+3</t>
  </si>
  <si>
    <t>Voltaren;Arnican;Baume du Tigre</t>
  </si>
  <si>
    <t>Un format voyage facile ?? transporter;Des ingr??dients originaires de la M??decine Traditionnelle Chinoise;Fabrication fran??aise</t>
  </si>
  <si>
    <t>Les douleurs articulaires, tendinites, ou rhumatismes;Pour le massage;Pour les douleurs du cou et des ??paules;Pour les maux de t??te;Pour apaiser les piq??res d'insecte;Pour soulager le stress et l?€?angoisse</t>
  </si>
  <si>
    <t>Parfait</t>
  </si>
  <si>
    <t>Aubry Emmanuelle
13 rue des Ombelles
54850 MEREVILLE 
0681197359
emmaubry@hotmail.com</t>
  </si>
  <si>
    <t>2024/09/21 10:12:39 AM UTC+3</t>
  </si>
  <si>
    <t>Mauvaise odeur;Certains ingr??dients synth??tiques ou chimiques</t>
  </si>
  <si>
    <t>Avant de faire du sport;Apr??s le sport;Les douleurs articulaires, tendinites, ou rhumatismes;Pour les raideurs et la perte de mobilit??</t>
  </si>
  <si>
    <t>Ils sont beaux!</t>
  </si>
  <si>
    <t>2024/09/21 10:31:28 AM UTC+3</t>
  </si>
  <si>
    <t xml:space="preserve">Efficace sur les douleurs musculaires et les contractures </t>
  </si>
  <si>
    <t>Une formulation dirig??e vers un sympt??me particulier, par exemple le mal de dos.;Une formulation adapt??e pour un usage particulier, par exemple pour la pratique sportive;Des ingr??dients originaires de la M??decine Traditionnelle Chinoise;Des ingr??dients bio et naturels;Une odeur et texture agr??able</t>
  </si>
  <si>
    <t>Apr??s le sport;Les douleurs musculaires;Les douleurs articulaires, tendinites, ou rhumatismes;Pour les douleurs du cou et des ??paules;Pour apaiser les piq??res d'insecte;Pour les raideurs et la perte de mobilit??</t>
  </si>
  <si>
    <t xml:space="preserve">Une culture et une m??decin mill??naire bas??e sur des plantes,  la nature </t>
  </si>
  <si>
    <t>Xavier Poulain 32 Rue de la Tour 92240 Malakoff . xp52@icloud.com   0614081666</t>
  </si>
  <si>
    <t>2024/09/21 11:05:09 AM UTC+3</t>
  </si>
  <si>
    <t>Ce produit est pour moi naturel et efficace. J aime l odeur. Et il ne faut pas beaucoup de produit.</t>
  </si>
  <si>
    <t>Un format voyage facile ?? transporter;Des ingr??dients originaires de la M??decine Traditionnelle Chinoise;Des ingr??dients bio et naturels;Une odeur et texture agr??able;Fabrication fran??aise;Peut ??tre en unidose pour le transport ponctuel</t>
  </si>
  <si>
    <t>Petit stick (Taille de comparaison : comme un rouge ?? l??vre);Grand stick (Taille de comparaison : comme un stick de protection solaire);Unidose</t>
  </si>
  <si>
    <t>Les douleurs musculaires;Les douleurs articulaires, tendinites, ou rhumatismes;Pour les douleurs du cou et des ??paules;Pour la d??congestion nasale;Pour les maux de t??te;Pour apaiser les piq??res d'insecte;Pour les raideurs et la perte de mobilit??;Pour soulager le stress et l?€?angoisse;Pour les crampes nocturnes</t>
  </si>
  <si>
    <t>J aime les couleurs et le tigre sur ce produit</t>
  </si>
  <si>
    <t>2024/09/21 11:19:52 AM UTC+3</t>
  </si>
  <si>
    <t xml:space="preserve">Ce baume aide juste un moment (1 ?? 3h) d'utiliser </t>
  </si>
  <si>
    <t>Un format voyage facile ?? transporter;Des ingr??dients bio et naturels;Une odeur et texture agr??able</t>
  </si>
  <si>
    <t>Les douleurs musculaires;Les douleurs articulaires, tendinites, ou rhumatismes;Pour les douleurs du cou et des ??paules;Pour les crampes menstruelles;Pour apaiser les piq??res d'insecte;Pour les crampes nocturnes</t>
  </si>
  <si>
    <t xml:space="preserve">Facile ?? reconna??tre </t>
  </si>
  <si>
    <t>2024/09/21 1:24:58 PM UTC+3</t>
  </si>
  <si>
    <t>Avant de faire du sport;Apr??s le sport;Les douleurs articulaires, tendinites, ou rhumatismes;Pour les douleurs du cou et des ??paules;Pour la d??congestion nasale;Pour les maux de t??te;Pour les raideurs et la perte de mobilit??;Pour soulager le stress et l?€?angoisse</t>
  </si>
  <si>
    <t>Exotique</t>
  </si>
  <si>
    <t>Anne Hayward 5 rue Duguesclin 35430 La Ville-??s-Nonais anne.hayward@wanadoo.fr 0626225274</t>
  </si>
  <si>
    <t>2024/09/21 3:22:56 PM UTC+3</t>
  </si>
  <si>
    <t>saison hivernale et douleurs articulaires</t>
  </si>
  <si>
    <t>Des ingr??dients originaires de la M??decine Traditionnelle Chinoise;Des ingr??dients bio et naturels;Fabrication fran??aise</t>
  </si>
  <si>
    <t>Avant de faire du sport;Apr??s le sport;Les douleurs musculaires;Les douleurs articulaires, tendinites, ou rhumatismes;Pour la d??congestion nasale;Pour les maux de t??te;Pour les raideurs et la perte de mobilit??;Pour les crampes nocturnes</t>
  </si>
  <si>
    <t>le visuel a pour ma part peu d'importance seulement l'efficacit?? compte</t>
  </si>
  <si>
    <t>2024/09/21 4:04:53 PM UTC+3</t>
  </si>
  <si>
    <t>Effets secondaires fr??quents;Mauvaise odeur</t>
  </si>
  <si>
    <t>Apr??s le sport;Les douleurs articulaires, tendinites, ou rhumatismes</t>
  </si>
  <si>
    <t>Ok</t>
  </si>
  <si>
    <t>2024/09/21 7:42:53 PM UTC+3</t>
  </si>
  <si>
    <t>Saule blanc</t>
  </si>
  <si>
    <t>Prix trop cher</t>
  </si>
  <si>
    <t>Un format voyage facile ?? transporter;Une formulation dirig??e vers un sympt??me particulier, par exemple le mal de dos.;Des ingr??dients bio et naturels;Une odeur et texture agr??able</t>
  </si>
  <si>
    <t>Les douleurs musculaires;Les douleurs articulaires, tendinites, ou rhumatismes;Pour les douleurs du cou et des ??paules;Pour les maux de t??te;Pour apaiser les piq??res d'insecte</t>
  </si>
  <si>
    <t xml:space="preserve">Trop d'informations </t>
  </si>
  <si>
    <t>Aim??e Kimpiobi 18 Cit?? Delcass?? 09300 Lavelanet</t>
  </si>
  <si>
    <t>2024/09/21 8:03:51 PM UTC+3</t>
  </si>
  <si>
    <t>tr??s efficace contre les coups, chute douleurs articulaires, piqure insecte</t>
  </si>
  <si>
    <t>Une formulation dirig??e vers un sympt??me particulier, par exemple le mal de dos.;Des ingr??dients originaires de la M??decine Traditionnelle Chinoise;Fabrication fran??aise</t>
  </si>
  <si>
    <t>Apr??s le sport;Les douleurs musculaires;Les douleurs articulaires, tendinites, ou rhumatismes;Pour les douleurs du cou et des ??paules;Pour les maux de t??te;Pour apaiser les piq??res d'insecte</t>
  </si>
  <si>
    <t xml:space="preserve">facilement reconnaissable </t>
  </si>
  <si>
    <t>2024/09/22 12:58:41 PM UTC+3</t>
  </si>
  <si>
    <t>Comfrey baume</t>
  </si>
  <si>
    <t>Avant de faire du sport;Apr??s le sport;Les douleurs articulaires, tendinites, ou rhumatismes</t>
  </si>
  <si>
    <t xml:space="preserve">Impeccable </t>
  </si>
  <si>
    <t>Francisco Ramirez  client 116748. 33 Domaine Schmiseleck L 3373 Leudelange tel +352 621190912</t>
  </si>
  <si>
    <t>2024/09/22 5:04:24 PM UTC+3</t>
  </si>
  <si>
    <t>Baume du Tigre;huile essentielle de gaulth??rie</t>
  </si>
  <si>
    <t>C'est un produit qui a d??j?? fait ses preuves depuis de longues ann??es.
En ce qui concerne le prix (j'habite outre-mer et le prix est plus ??lev?? qu'en France)</t>
  </si>
  <si>
    <t>authentique, traditionnel, souvenir d'enfance de mon p??re</t>
  </si>
  <si>
    <t xml:space="preserve">Voltaren;Huile essentielle gaulth??rie </t>
  </si>
  <si>
    <t>2024/09/23 11:51:31 AM UTC+3</t>
  </si>
  <si>
    <t>Un format voyage facile ?? transporter;Une formulation dirig??e vers un sympt??me particulier, par exemple le mal de dos.</t>
  </si>
  <si>
    <t xml:space="preserve">??a m'est ??gal </t>
  </si>
  <si>
    <t xml:space="preserve">Tout va bien </t>
  </si>
  <si>
    <t>Jean Michel Mattia 81 rue basse Cazilhac 34190 -06 19 63 97 87</t>
  </si>
  <si>
    <t>2024/09/26 8:13:00 PM UTC+3</t>
  </si>
  <si>
    <t>Les douleurs musculaires;Les douleurs articulaires, tendinites, ou rhumatismes;Pour le massage;Pour les douleurs du cou et des ??paules</t>
  </si>
  <si>
    <t>2024/09/29 2:34:22 PM UTC+3</t>
  </si>
  <si>
    <t>Voltaren;Arnican</t>
  </si>
  <si>
    <t>texture, efficacit??, odeur</t>
  </si>
  <si>
    <t>Les douleurs musculaires;Les douleurs articulaires, tendinites, ou rhumatismes;Pour le massage;Pour les douleurs du cou et des ??paules;Pour apaiser les piq??res d'insecte;Pour les crampes nocturnes</t>
  </si>
  <si>
    <t xml:space="preserve">pratique, quantit?? suffisante, </t>
  </si>
  <si>
    <t>2024/09/29 11:07:01 PM UTC+3</t>
  </si>
  <si>
    <t>C'est un antidouleur ation rapide</t>
  </si>
  <si>
    <t>Pour la d??congestion nasale;Pour apaiser les piq??res d'insecte;Pour les raideurs et la perte de mobilit??;Pour soulager le stress et l?€?angoisse</t>
  </si>
  <si>
    <t>traditionnel et reconnaissable</t>
  </si>
  <si>
    <t xml:space="preserve">Vous ??tes : </t>
  </si>
  <si>
    <t>Quelles sont les douleurs les plus fr??quemment rapport??es par vos patients lors de vos consultations ?   [Douleurs cervicales (nuque, haut du dos)]</t>
  </si>
  <si>
    <t>Quelles sont les douleurs les plus fr??quemment rapport??es par vos patients lors de vos consultations ?   [Douleurs lombaires (bas du dos)]</t>
  </si>
  <si>
    <t>Quelles sont les douleurs les plus fr??quemment rapport??es par vos patients lors de vos consultations ?   [Douleurs articulaires (genoux, coudes, ??paules)]</t>
  </si>
  <si>
    <t>Quelles sont les douleurs les plus fr??quemment rapport??es par vos patients lors de vos consultations ?   [Douleurs musculaires (courbatures, tensions)]</t>
  </si>
  <si>
    <t>Quelles sont les douleurs les plus fr??quemment rapport??es par vos patients lors de vos consultations ?   [Maux de t??te ou migraines]</t>
  </si>
  <si>
    <t>Quelles sont les douleurs les plus fr??quemment rapport??es par vos patients lors de vos consultations ?   [Douleurs li??es ?? une blessure sportive]</t>
  </si>
  <si>
    <t>Quelles sont les douleurs les plus fr??quemment rapport??es par vos patients lors de vos consultations ?   [Douleurs chroniques (fibromyalgie, arthrite)]</t>
  </si>
  <si>
    <t>?€ quelle fr??quence recommandez-vous des produits analg??siques topiques ?? vos patients ?</t>
  </si>
  <si>
    <t xml:space="preserve">Utilisez-vous les produits de la marque de Baume du Tigre ?  </t>
  </si>
  <si>
    <t>Concernant le Baume du Tigre Rouge, pouvez-vous ??valuer votre satisfaction selon les attributs du produit sur une ??chelle de 1 ?? 5 ?
(1 = pas du tout satisfait, 5 = tr??s satisfait)  [S??curit?? (absence d'effets secondaires)]</t>
  </si>
  <si>
    <t>Pour le Baume du Tigre blanc, pouvez-vous ??valuer votre satisfaction en fonction des attributs du produit sur une ??chelle de 1 ?? 5 ?
(1 = pas du tout satisfait,  5 = tr??s satisfait)  [S??curit?? (absence d'effets secondaires)]</t>
  </si>
  <si>
    <t xml:space="preserve">Dans le cas o?? vous chercheriez une alternative au Baume du Tigre, quelles seraient les raisons principales ? </t>
  </si>
  <si>
    <t>Quels types de sympt??mes ou de conditions traitez-vous g??n??ralement avec les produits analg??siques topiques ?</t>
  </si>
  <si>
    <t>Quels produits utilisez-vous ou recommandez-vous pour les douleurs ?</t>
  </si>
  <si>
    <t>En g??n??ral, pr??f??rez-vous les produits ?? effets polyvalents ou ceux avec une fonction sp??cifique ?</t>
  </si>
  <si>
    <t xml:space="preserve">Quelles sont les raisons principales pour lesquelles vous recommanderiez un produit analg??sique topique ?? vos patients ?  </t>
  </si>
  <si>
    <t xml:space="preserve">Pour un nouveau produit analg??sique topique, quelles propri??t??s vous semblent-elles les plus int??ressantes ? </t>
  </si>
  <si>
    <t xml:space="preserve">Quel(s) format(s) pr??f??rez-vous pour un nouveau produit analg??sique topique ?  </t>
  </si>
  <si>
    <t xml:space="preserve">Qu'est-ce qui vous semble le plus important pour utiliser ou recommander un produit analg??sique topique ?? vos patients  ? </t>
  </si>
  <si>
    <t>2024/09/20 9:04:52 PM UTC+3</t>
  </si>
  <si>
    <t>Ost??opathe</t>
  </si>
  <si>
    <t>Parfois (au moins 4 fois par mois)</t>
  </si>
  <si>
    <t>une meilleur efficacit??;une odeur plus agr??able;un prix moins cher</t>
  </si>
  <si>
    <t>Une odeur et texture agr??able</t>
  </si>
  <si>
    <t>2024/09/20 9:05:36 PM UTC+3</t>
  </si>
  <si>
    <t>Praticien(ne) de MTC;Acupuncteur(trice);Masseur(se)</t>
  </si>
  <si>
    <t>non, je ne cherche pas d'alternative</t>
  </si>
  <si>
    <t>Des ingr??dients en provenance de la M??decine Traditionnelle Chinoise;Des ingr??dients bio et naturels;Fabrication fran??aise;Sans effets secondaires</t>
  </si>
  <si>
    <t>2024/09/20 9:06:45 PM UTC+3</t>
  </si>
  <si>
    <t>Acupuncteur(trice)</t>
  </si>
  <si>
    <t>une meilleur efficacit??;une texture moins grasse</t>
  </si>
  <si>
    <t>Des ingr??dients en provenance de la M??decine Traditionnelle Chinoise;Une formulation dirig??e vers un sympt??me particulier, par exemple le mal de dos.;Des ingr??dients bio et naturels;Une odeur et texture agr??able;Sans effets secondaires</t>
  </si>
  <si>
    <t xml:space="preserve">L'efficacit?? </t>
  </si>
  <si>
    <t>2024/09/20 9:07:19 PM UTC+3</t>
  </si>
  <si>
    <t>une odeur plus agr??able</t>
  </si>
  <si>
    <t>Des ingr??dients en provenance de la M??decine Traditionnelle Chinoise;Un format voyage facile ?? transporter;Des ingr??dients bio et naturels;Une odeur et texture agr??able;Sans effets secondaires</t>
  </si>
  <si>
    <t xml:space="preserve">Supprimer la douleur </t>
  </si>
  <si>
    <t>2024/09/20 9:10:31 PM UTC+3</t>
  </si>
  <si>
    <t xml:space="preserve">R??putation et usages </t>
  </si>
  <si>
    <t>Apr??s le sport;Les douleurs musculaires;Les douleurs articulaires, tendinites, ou rhumatismes;Pour le massage;Pour se rafra??chir;Pour les douleurs du cou et des ??paules;Pour les crampes menstruelles;Pour la d??congestion nasale;Pour les maux de t??te;Pour les raideurs et la perte de mobilit??;Pour les crampes nocturnes</t>
  </si>
  <si>
    <t>Satisfaisant, traditionnel</t>
  </si>
  <si>
    <t>Verard Claudine, 723 route d'annemasse, 74130 contamine sur arve</t>
  </si>
  <si>
    <t>2024/09/20 9:11:06 PM UTC+3</t>
  </si>
  <si>
    <t>Voltaren;Baume du Tigre</t>
  </si>
  <si>
    <t>J'aime beaucoup la sensation fra??che et menthol??e, lorsque j'ai un rhume j'en mets derri??re les oreilles, quand j'ai une douleur j'en mets sur la partie endolorie. C'est un produit polyvalent et efficace.</t>
  </si>
  <si>
    <t>Apr??s le sport;Les douleurs musculaires;Pour le massage;Pour les douleurs du cou et des ??paules;Pour la d??congestion nasale;Pour les maux de t??te;Pour apaiser les piq??res d'insecte;Pour les raideurs et la perte de mobilit??;Pour les crampes nocturnes</t>
  </si>
  <si>
    <t>J'aime beaucoup l'apparence du produit. Il est joli et compacte ce que permet de l'avoir partout sur soi.</t>
  </si>
  <si>
    <t>2024/09/20 9:11:59 PM UTC+3</t>
  </si>
  <si>
    <t>une meilleur efficacit??;une odeur plus agr??able;une texture moins grasse</t>
  </si>
  <si>
    <t>Des ingr??dients en provenance de la M??decine Traditionnelle Chinoise;Un format voyage facile ?? transporter;Des ingr??dients bio et naturels;Une odeur et texture agr??able;Fabrication fran??aise;Une formulation dirig??e vers un syndrome particulier, par exemple la Stade de Sang.</t>
  </si>
  <si>
    <t>Le professionalisme de l'??tiquetage et des mentions qui y figurent.</t>
  </si>
  <si>
    <t>2024/09/20 9:13:29 PM UTC+3</t>
  </si>
  <si>
    <t>Rarement (moins de 1 fois par mois)</t>
  </si>
  <si>
    <t>Douleurs musculaires;Douleurs chroniques;Douleurs aigu??s;Entorses et foulures</t>
  </si>
  <si>
    <t>Pommade ?? base de plantes ou d'huiles essentielles;Pommade Produits MTC</t>
  </si>
  <si>
    <t>Produits avec la fonction sp??cifique</t>
  </si>
  <si>
    <t>Efficacit?? d??montr??e;Composition naturelle;S??ret?? (Pas d'effets secondaires)</t>
  </si>
  <si>
    <t>Des ingr??dients en provenance de la M??decine Traditionnelle Chinoise;Une formulation adapt??e pour un usage particulier, par exemple pour la pratique sportive;Sans effets secondaires</t>
  </si>
  <si>
    <t>2024/09/20 9:14:18 PM UTC+3</t>
  </si>
  <si>
    <t>Praticien(ne) de MTC</t>
  </si>
  <si>
    <t>Tr??s souvent (au moins une consultation sur deux)</t>
  </si>
  <si>
    <t>une meilleur efficacit??;une odeur plus agr??able;une texture moins grasse;un prix moins cher</t>
  </si>
  <si>
    <t>Des ingr??dients en provenance de la M??decine Traditionnelle Chinoise;Un format voyage facile ?? transporter;Des ingr??dients bio et naturels;Une odeur et texture agr??able;Fabrication fran??aise</t>
  </si>
  <si>
    <t xml:space="preserve">Son efficacit?? </t>
  </si>
  <si>
    <t>2024/09/20 9:14:28 PM UTC+3</t>
  </si>
  <si>
    <t>Praticien(ne) de MTC;Acupuncteur(trice);Infirmier(e)</t>
  </si>
  <si>
    <t>Douleurs articulaires</t>
  </si>
  <si>
    <t>Pommade Produits MTC</t>
  </si>
  <si>
    <t>Efficacit?? d??montr??e;Tol??rance des patients</t>
  </si>
  <si>
    <t>Des ingr??dients en provenance de la M??decine Traditionnelle Chinoise;Une formulation adapt??e pour un usage particulier, par exemple pour la pratique sportive;Des ingr??dients bio et naturels;Une odeur et texture agr??able;Sans effets secondaires</t>
  </si>
  <si>
    <t>Voltaren;Flector;Baume du Tigre</t>
  </si>
  <si>
    <t>2024/09/20 9:15:29 PM UTC+3</t>
  </si>
  <si>
    <t>Les douleurs articulaires, tendinites, ou rhumatismes;Pour les douleurs du cou et des ??paules;Pour les maux de t??te;Pour apaiser les piq??res d'insecte</t>
  </si>
  <si>
    <t>Parfum de camphre,  chaleur et fraicheur</t>
  </si>
  <si>
    <t>2024/09/20 9:16:34 PM UTC+3</t>
  </si>
  <si>
    <t>une meilleur efficacit??</t>
  </si>
  <si>
    <t>Un format voyage facile ?? transporter;Une odeur et texture agr??able;Sans effets secondaires</t>
  </si>
  <si>
    <t>Pas d'effet secondaire, efficace et odeur agreable</t>
  </si>
  <si>
    <t>2024/09/20 9:16:41 PM UTC+3</t>
  </si>
  <si>
    <t>MICHEL Gilberte 1 rue des cocardiers 30000 NIMES 
gilberte.michel@orange.fr
0662706127 -</t>
  </si>
  <si>
    <t>2024/09/20 9:17:20 PM UTC+3</t>
  </si>
  <si>
    <t>Acupuncteur(trice);Infirmier(e)</t>
  </si>
  <si>
    <t>un prix moins cher</t>
  </si>
  <si>
    <t>Des ingr??dients bio et naturels;Une odeur et texture agr??able;Fabrication fran??aise;Sans effets secondaires</t>
  </si>
  <si>
    <t xml:space="preserve">Le prix et l?€?efficacit?? et la composition </t>
  </si>
  <si>
    <t>2024/09/20 9:17:23 PM UTC+3</t>
  </si>
  <si>
    <t>efficace et naturel</t>
  </si>
  <si>
    <t>Les douleurs articulaires, tendinites, ou rhumatismes;Pour les douleurs du cou et des ??paules;Pour les maux de t??te;Pour apaiser les piq??res d'insecte;Pour soulager le stress et l?€?angoisse</t>
  </si>
  <si>
    <t>color??, joyeux, agr??able</t>
  </si>
  <si>
    <t>colas chrystelle 33 hent m??jou d'al la?? 29120 PLOMEUR chrystelle.colas29@gmail.com 0677887703</t>
  </si>
  <si>
    <t>2024/09/20 9:18:40 PM UTC+3</t>
  </si>
  <si>
    <t>Praticien(ne) de MTC;Acupuncteur(trice);Naturopathe;Somatopathie Shiatsu Myo et Fascias</t>
  </si>
  <si>
    <t>Douleurs musculaires;Douleurs articulaires;Douleurs chroniques;Douleurs aigu??s;Entorses et foulures</t>
  </si>
  <si>
    <t>Arnica gel;Autre baume ?? base de camphre;Pommade ?? base de plantes ou d'huiles essentielles</t>
  </si>
  <si>
    <t>Produits ?? effets polyvalents</t>
  </si>
  <si>
    <t xml:space="preserve">Efficacit?? d??montr??e;Composition naturelle;Bon compl??ment quotidien </t>
  </si>
  <si>
    <t>Des ingr??dients bio et naturels;Sans effets secondaires</t>
  </si>
  <si>
    <t>S??curit?? efficacit?? et prix</t>
  </si>
  <si>
    <t>2024/09/20 9:19:11 PM UTC+3</t>
  </si>
  <si>
    <t>Praticien(ne) de MTC;Acupuncteur(trice)</t>
  </si>
  <si>
    <t>Souvent (toutes les 1 ?? 5 consultations)</t>
  </si>
  <si>
    <t>une meilleur efficacit??;une odeur plus agr??able</t>
  </si>
  <si>
    <t>Des ingr??dients en provenance de la M??decine Traditionnelle Chinoise;Une formulation dirig??e vers un sympt??me particulier, par exemple le mal de dos.;Des ingr??dients bio et naturels;Une odeur et texture agr??able</t>
  </si>
  <si>
    <t>2024/09/20 9:19:22 PM UTC+3</t>
  </si>
  <si>
    <t>Des ingr??dients en provenance de la M??decine Traditionnelle Chinoise;Des ingr??dients bio et naturels;Sans effets secondaires</t>
  </si>
  <si>
    <t>Efficace et sans effets secondaires</t>
  </si>
  <si>
    <t>2024/09/20 9:19:59 PM UTC+3</t>
  </si>
  <si>
    <t>Des ingr??dients en provenance de la M??decine Traditionnelle Chinoise;Une formulation dirig??e vers un sympt??me particulier, par exemple le mal de dos.;Une formulation adapt??e pour un usage particulier, par exemple pour la pratique sportive;Des ingr??dients bio et naturels;Sans effets secondaires</t>
  </si>
  <si>
    <t xml:space="preserve">Qu'il soit efficace pour soulager les douleurs. </t>
  </si>
  <si>
    <t>2024/09/20 9:20:01 PM UTC+3</t>
  </si>
  <si>
    <t>Praticien(ne) de MTC;Acupuncteur(trice);Hirudotherapeute</t>
  </si>
  <si>
    <t>L efficacit?? avant tout</t>
  </si>
  <si>
    <t>2024/09/20 9:23:00 PM UTC+3</t>
  </si>
  <si>
    <t xml:space="preserve">Facile ?? commander </t>
  </si>
  <si>
    <t xml:space="preserve">Tr??s convenable </t>
  </si>
  <si>
    <t>2024/09/20 9:24:26 PM UTC+3</t>
  </si>
  <si>
    <t>un prix moins cher;non, je ne cherche pas d'alternative</t>
  </si>
  <si>
    <t>Des ingr??dients en provenance de la M??decine Traditionnelle Chinoise;Une formulation dirig??e vers un sympt??me particulier, par exemple le mal de dos.;Des ingr??dients bio et naturels;Sans effets secondaires</t>
  </si>
  <si>
    <t>efficace sans effets secondaires, prix correct</t>
  </si>
  <si>
    <t>2024/09/20 9:26:59 PM UTC+3</t>
  </si>
  <si>
    <t>une meilleur efficacit??;un prix moins cher</t>
  </si>
  <si>
    <t>Des ingr??dients en provenance de la M??decine Traditionnelle Chinoise;Un format voyage facile ?? transporter;Une formulation dirig??e vers un sympt??me particulier, par exemple le mal de dos.;Une formulation adapt??e pour un usage particulier, par exemple pour la pratique sportive;Des ingr??dients bio et naturels;Une odeur et texture agr??able;Fabrication fran??aise;Sans effets secondaires</t>
  </si>
  <si>
    <t>2024/09/20 9:27:00 PM UTC+3</t>
  </si>
  <si>
    <t>Infirmier(e);??tudiante MTC</t>
  </si>
  <si>
    <t xml:space="preserve">L?€?efficacit?? </t>
  </si>
  <si>
    <t>2024/09/20 9:28:30 PM UTC+3</t>
  </si>
  <si>
    <t>Des ingr??dients en provenance de la M??decine Traditionnelle Chinoise;Une formulation dirig??e vers un sympt??me particulier, par exemple le mal de dos.;Une formulation adapt??e pour un usage particulier, par exemple pour la pratique sportive</t>
  </si>
  <si>
    <t>l'efficacit?? de la formule</t>
  </si>
  <si>
    <t>2024/09/20 9:29:39 PM UTC+3</t>
  </si>
  <si>
    <t>Voltaren;CBD</t>
  </si>
  <si>
    <t>Un format voyage facile ?? transporter;Des ingr??dients bio et naturels;Fabrication fran??aise</t>
  </si>
  <si>
    <t>Les douleurs articulaires, tendinites, ou rhumatismes;Pour les douleurs du cou et des ??paules;Pour les raideurs et la perte de mobilit??;Pour les crampes nocturnes</t>
  </si>
  <si>
    <t>Tr??s bien</t>
  </si>
  <si>
    <t xml:space="preserve">Liliane Thomas 894 avenue de la mer 83140 six fours les plages </t>
  </si>
  <si>
    <t>2024/09/20 9:30:39 PM UTC+3</t>
  </si>
  <si>
    <t>Praticien(ne) de MTC;Acupuncteur(trice);Ost??opathe</t>
  </si>
  <si>
    <t>Douleurs musculaires;Douleurs articulaires;Douleurs aigu??s;Entorses et foulures</t>
  </si>
  <si>
    <t>Pommade anti-inflammatoire, type Voltaren, Flector, etc.;Autre baume ?? base de camphre</t>
  </si>
  <si>
    <t>Efficacit?? d??montr??e;Facilit?? d'utilisation;Composition naturelle</t>
  </si>
  <si>
    <t>Une formulation adapt??e pour un usage particulier, par exemple pour la pratique sportive</t>
  </si>
  <si>
    <t>2024/09/20 9:31:06 PM UTC+3</t>
  </si>
  <si>
    <t>Praticien(ne) de MTC;Acupuncteur(trice);Pharmacop??e / Shiatsu</t>
  </si>
  <si>
    <t>Douleurs musculaires;Douleurs articulaires;Douleurs chroniques;Douleurs aigu??s;Maux de t??te;Digestive</t>
  </si>
  <si>
    <t>Arnica gel;Pommade ?? base de plantes ou d'huiles essentielles;Pommade Produits MTC</t>
  </si>
  <si>
    <t>Tol??rance des patients;Facilit?? d'utilisation;Composition naturelle</t>
  </si>
  <si>
    <t>Des ingr??dients en provenance de la M??decine Traditionnelle Chinoise;Un format voyage facile ?? transporter;Une formulation dirig??e vers un sympt??me particulier, par exemple le mal de dos.;Une formulation adapt??e pour un usage particulier, par exemple pour la pratique sportive;Des ingr??dients bio et naturels;Une odeur et texture agr??able;Sans effets secondaires</t>
  </si>
  <si>
    <t>Grand stick (Taille de comparaison : comme un stick de protection solaire);Petit pot (Taille de comparaison : comme une tasse d'espresso);tube</t>
  </si>
  <si>
    <t>En compl??ment d'un traitement, pour ls personnes ne voulant pas prendre de traitement</t>
  </si>
  <si>
    <t>2024/09/20 9:32:02 PM UTC+3</t>
  </si>
  <si>
    <t xml:space="preserve">Efficacit?? ingr??dients naturels </t>
  </si>
  <si>
    <t>Les douleurs musculaires;Les douleurs articulaires, tendinites, ou rhumatismes;Pour la d??congestion nasale</t>
  </si>
  <si>
    <t xml:space="preserve">Color?? connotation asiatique </t>
  </si>
  <si>
    <t>2024/09/20 9:32:09 PM UTC+3</t>
  </si>
  <si>
    <t>l'efficacit?? et l'absence d'effets secondaires</t>
  </si>
  <si>
    <t>2024/09/20 9:33:33 PM UTC+3</t>
  </si>
  <si>
    <t xml:space="preserve"> Car tr??s petite quantit?? </t>
  </si>
  <si>
    <t>Les douleurs musculaires;Les douleurs articulaires, tendinites, ou rhumatismes;Pour le massage;Pour les douleurs du cou et des ??paules;Pour la d??congestion nasale;Pour les maux de t??te;Pour les raideurs et la perte de mobilit??;Pour les crampes nocturnes</t>
  </si>
  <si>
    <t xml:space="preserve">Pour  l emballage carton pas obligatoire j aime les tubes avec les billes pour appliquer le produit et masser directement c est tr??s pratique </t>
  </si>
  <si>
    <t xml:space="preserve">Tr??s jolie mais pas solide pour les garder donc ne servent pas longtemps </t>
  </si>
  <si>
    <t>Oui ,Ingrid Baude  42 rue du pr??. Vert 13240 Septemes les vallons  06 37497266</t>
  </si>
  <si>
    <t>2024/09/20 9:34:06 PM UTC+3</t>
  </si>
  <si>
    <t>Des ingr??dients en provenance de la M??decine Traditionnelle Chinoise;Des ingr??dients bio et naturels;Fabrication fran??aise</t>
  </si>
  <si>
    <t>2024/09/20 9:34:16 PM UTC+3</t>
  </si>
  <si>
    <t>Reboutologue</t>
  </si>
  <si>
    <t>Les douleurs musculaires;Les douleurs articulaires, tendinites, ou rhumatismes;Pour le massage;Pour soulager le stress et l?€?angoisse</t>
  </si>
  <si>
    <t>Lumineux, attractif</t>
  </si>
  <si>
    <t>06 34 58 46 31</t>
  </si>
  <si>
    <t>2024/09/20 9:35:58 PM UTC+3</t>
  </si>
  <si>
    <t>Des ingr??dients en provenance de la M??decine Traditionnelle Chinoise;Un format voyage facile ?? transporter;Des ingr??dients bio et naturels;Une odeur et texture agr??able</t>
  </si>
  <si>
    <t>La douleur</t>
  </si>
  <si>
    <t>2024/09/20 9:36:45 PM UTC+3</t>
  </si>
  <si>
    <t>Douleurs musculaires</t>
  </si>
  <si>
    <t>Pommade ?? base de plantes ou d'huiles essentielles</t>
  </si>
  <si>
    <t>Efficacit?? d??montr??e;Tol??rance des patients;Facilit?? d'utilisation;Composition naturelle;S??ret?? (Pas d'effets secondaires);Prix abordable</t>
  </si>
  <si>
    <t>Des ingr??dients en provenance de la M??decine Traditionnelle Chinoise;Une formulation dirig??e vers un sympt??me particulier, par exemple le mal de dos.;Une formulation adapt??e pour un usage particulier, par exemple pour la pratique sportive;Des ingr??dients bio et naturels;Une odeur et texture agr??able;Sans effets secondaires</t>
  </si>
  <si>
    <t xml:space="preserve">Efficacit?? rapide </t>
  </si>
  <si>
    <t>2024/09/20 9:37:08 PM UTC+3</t>
  </si>
  <si>
    <t>Les douleurs musculaires;Pour les douleurs du cou et des ??paules;Pour la d??congestion nasale;Pour les raideurs et la perte de mobilit??;Pour les crampes nocturnes</t>
  </si>
  <si>
    <t>2024/09/20 9:38:58 PM UTC+3</t>
  </si>
  <si>
    <t xml:space="preserve">L?€?efficacit?? et la simplicit?? </t>
  </si>
  <si>
    <t>2024/09/20 9:40:14 PM UTC+3</t>
  </si>
  <si>
    <t>Des ingr??dients en provenance de la M??decine Traditionnelle Chinoise;Un format voyage facile ?? transporter;Sans effets secondaires</t>
  </si>
  <si>
    <t>Continuit?? des effets apr??s les s??ances des soin et implication des patients.</t>
  </si>
  <si>
    <t>2024/09/20 9:40:34 PM UTC+3</t>
  </si>
  <si>
    <t>Autre baume ?? base de camphre;Pommade ?? base de plantes ou d'huiles essentielles</t>
  </si>
  <si>
    <t>Efficacit?? d??montr??e;Facilit?? d'utilisation;Composition naturelle;S??ret?? (Pas d'effets secondaires);Prix abordable</t>
  </si>
  <si>
    <t>Des ingr??dients bio et naturels;Fabrication fran??aise;Sans effets secondaires</t>
  </si>
  <si>
    <t>2024/09/20 9:40:48 PM UTC+3</t>
  </si>
  <si>
    <t>Douleurs articulaires;Douleurs chroniques;Douleurs aigu??s;Entorses et foulures;Crampes menstruelles;Crampes nocturnes</t>
  </si>
  <si>
    <t xml:space="preserve">S??ret?? produit naturel, sans effet secondaire </t>
  </si>
  <si>
    <t>2024/09/20 9:41:39 PM UTC+3</t>
  </si>
  <si>
    <t xml:space="preserve">Son efficacit??,  cependant il faut ajouter qu elle ne dure pas suffisamment. En renouvellant souvent ,??a irrite la peau. </t>
  </si>
  <si>
    <t>Les douleurs musculaires;Les douleurs articulaires, tendinites, ou rhumatismes;Pour les raideurs et la perte de mobilit??</t>
  </si>
  <si>
    <t>tres facilement rep??rables et conformes ?? la repr??sentation des onguents chinois</t>
  </si>
  <si>
    <t>2024/09/20 9:42:13 PM UTC+3</t>
  </si>
  <si>
    <t>Absence de r??f??rence culturelle derri??re le produit;Certains ingr??dients synth??tiques ou chimiques</t>
  </si>
  <si>
    <t>Les douleurs musculaires;Pour le massage;Pour les douleurs du cou et des ??paules;Pour la d??congestion nasale;Pour les maux de t??te;Pour apaiser les piq??res d'insecte;Pour les raideurs et la perte de mobilit??;Pour soulager le stress et l?€?angoisse</t>
  </si>
  <si>
    <t xml:space="preserve">Tr??s color?? et attrayant </t>
  </si>
  <si>
    <t xml:space="preserve">Abad Marie-Isabelle 7 route du Frouge 19220 rilhac xaintrie </t>
  </si>
  <si>
    <t>2024/09/20 9:42:23 PM UTC+3</t>
  </si>
  <si>
    <t>Peu d'efficacit?? sur fibromyalgie</t>
  </si>
  <si>
    <t>Un format voyage facile ?? transporter;Des ingr??dients originaires de la M??decine Traditionnelle Chinoise;Des ingr??dients bio et naturels;Fabrication fran??aise;?? vis??e douleurs musculaires (fibromyalgie)</t>
  </si>
  <si>
    <t>Les douleurs musculaires;Pour les douleurs du cou et des ??paules;Pour les raideurs et la perte de mobilit??</t>
  </si>
  <si>
    <t>Xavier CHAISNER    24 route de la croix au Metz    72220 TELOCHE</t>
  </si>
  <si>
    <t>2024/09/20 9:44:09 PM UTC+3</t>
  </si>
  <si>
    <t>Jamais</t>
  </si>
  <si>
    <t>Je n'en utilise pas</t>
  </si>
  <si>
    <t>Des ingr??dients en provenance de la M??decine Traditionnelle Chinoise;Une formulation dirig??e vers un sympt??me particulier, par exemple le mal de dos.;Sans effets secondaires</t>
  </si>
  <si>
    <t>L'absence d'effets secondaires</t>
  </si>
  <si>
    <t>2024/09/20 9:44:25 PM UTC+3</t>
  </si>
  <si>
    <t>Acupuncteur(trice);Infirmier(e);Reflexologue</t>
  </si>
  <si>
    <t>Douleurs musculaires;Douleurs chroniques;Douleurs aigu??s;Entorses et foulures;Maux de t??te</t>
  </si>
  <si>
    <t>Arnica gel;Autre baume ?? base de camphre;Pommade ?? base de plantes ou d'huiles essentielles;Pommade Produits MTC</t>
  </si>
  <si>
    <t>Des ingr??dients en provenance de la M??decine Traditionnelle Chinoise;Une formulation dirig??e vers un sympt??me particulier, par exemple le mal de dos.;Des ingr??dients bio et naturels;Une odeur et texture agr??able;Fabrication fran??aise;Sans effets secondaires</t>
  </si>
  <si>
    <t>2024/09/20 9:46:05 PM UTC+3</t>
  </si>
  <si>
    <t>une odeur plus agr??able;un emballage plus attirant</t>
  </si>
  <si>
    <t>Des ingr??dients en provenance de la M??decine Traditionnelle Chinoise;Un format voyage facile ?? transporter</t>
  </si>
  <si>
    <t xml:space="preserve">Continuit?? des effets des traitements, soulagement des douleurs et la circulation de QI et Sang </t>
  </si>
  <si>
    <t>2024/09/20 9:48:33 PM UTC+3</t>
  </si>
  <si>
    <t>Douleurs musculaires;Douleurs aigu??s;Entorses et foulures</t>
  </si>
  <si>
    <t>Composition naturelle;Recommandations par les autres professionnels;S??ret?? (Pas d'effets secondaires);Prix abordable;Echantillons gratuits</t>
  </si>
  <si>
    <t>Des ingr??dients en provenance de la M??decine Traditionnelle Chinoise;Une formulation adapt??e pour un usage particulier, par exemple pour la pratique sportive;Des ingr??dients bio et naturels;Fabrication fran??aise;Sans effets secondaires</t>
  </si>
  <si>
    <t>2024/09/20 9:49:24 PM UTC+3</t>
  </si>
  <si>
    <t xml:space="preserve">Praticien(ne) de MTC;Acupuncteur(trice);Bio anthropologue </t>
  </si>
  <si>
    <t>une texture moins grasse;un prix moins cher</t>
  </si>
  <si>
    <t>Absence d?€?effets secondaires</t>
  </si>
  <si>
    <t>2024/09/20 9:49:41 PM UTC+3</t>
  </si>
  <si>
    <t>efficace et multifonction</t>
  </si>
  <si>
    <t>Grand stick (Taille de comparaison : comme un stick de protection solaire);Petit pot (Taille de comparaison : comme une tasse d'espresso);Grand pot (Taille de comparaison : comme un petit pot de cr??me)</t>
  </si>
  <si>
    <t>Les douleurs musculaires;Les douleurs articulaires, tendinites, ou rhumatismes;Pour le massage;Pour les douleurs du cou et des ??paules;Pour les maux de t??te;Pour les raideurs et la perte de mobilit??</t>
  </si>
  <si>
    <t>produit iconique</t>
  </si>
  <si>
    <t xml:space="preserve">Nathalie Renon, 53 rue du Colombier 45000 Orl??ans - nathalie.renon@wanadoo.fr - 06 82 93 10 69 </t>
  </si>
  <si>
    <t>2024/09/20 9:50:02 PM UTC+3</t>
  </si>
  <si>
    <t>Praticienne Shiatsu</t>
  </si>
  <si>
    <t xml:space="preserve">une odeur plus agr??able;une texture moins grasse;Un baume qui ne tache pas les v??tements </t>
  </si>
  <si>
    <t>Des ingr??dients en provenance de la M??decine Traditionnelle Chinoise;Un format voyage facile ?? transporter;Des ingr??dients bio et naturels;Une odeur et texture agr??able;Fabrication fran??aise;Sans effets secondaires</t>
  </si>
  <si>
    <t>L?€?absence d?€?effets secondaires, une application facile et surtout l?€?efficacit?? du produit</t>
  </si>
  <si>
    <t>2024/09/20 9:50:33 PM UTC+3</t>
  </si>
  <si>
    <t>une odeur plus agr??able;un prix moins cher</t>
  </si>
  <si>
    <t>Efficacit??, s??curit?? d?€?utilisation, facilit?? ?? se le procurer</t>
  </si>
  <si>
    <t>2024/09/20 9:50:53 PM UTC+3</t>
  </si>
  <si>
    <t>Kin??sith??rapeute</t>
  </si>
  <si>
    <t>Efficacit?? d??montr??e;Composition naturelle</t>
  </si>
  <si>
    <t>Efficacit?? au naturelle</t>
  </si>
  <si>
    <t>2024/09/20 9:52:37 PM UTC+3</t>
  </si>
  <si>
    <t>Acupuncteur(trice);Ost??opathe;Kin??sith??rapeute</t>
  </si>
  <si>
    <t>2024/09/20 9:52:42 PM UTC+3</t>
  </si>
  <si>
    <t>Nature?? et efficace</t>
  </si>
  <si>
    <t>Les douleurs articulaires, tendinites, ou rhumatismes;Pour les douleurs du cou et des ??paules;Pour la d??congestion nasale;Pour les maux de t??te;Pour apaiser les piq??res d'insecte;Pour les raideurs et la perte de mobilit??;Pour soulager le stress et l?€?angoisse;Pour les crampes nocturnes</t>
  </si>
  <si>
    <t xml:space="preserve">Super  tr??s color??s </t>
  </si>
  <si>
    <t xml:space="preserve">Dupont chantal 39 rue de ruffigny 86240 iteuil. dupont.c62@orange.fr </t>
  </si>
  <si>
    <t>2024/09/20 9:52:50 PM UTC+3</t>
  </si>
  <si>
    <t>WAYGELENERGIE de very well and you France</t>
  </si>
  <si>
    <t xml:space="preserve">Pas d'importance </t>
  </si>
  <si>
    <t>Les douleurs musculaires;Les douleurs articulaires, tendinites, ou rhumatismes;Pour les douleurs du cou et des ??paules;Pour les maux de t??te;Pour les raideurs et la perte de mobilit??;Pour les crampes nocturnes</t>
  </si>
  <si>
    <t xml:space="preserve">Je connais depuis longtemps </t>
  </si>
  <si>
    <t xml:space="preserve">BOURY FABIENNE 
Quartier Heiligenberg gare 
67190 Gresswiller 
0671592229
</t>
  </si>
  <si>
    <t>Arnican;Baume Aroma + huiles essentielles</t>
  </si>
  <si>
    <t>2024/09/20 9:53:42 PM UTC+3</t>
  </si>
  <si>
    <t>2024/09/20 9:54:07 PM UTC+3</t>
  </si>
  <si>
    <t>Une formulation dirig??e vers un sympt??me particulier, par exemple le mal de dos.;Des ingr??dients originaires de la M??decine Traditionnelle Chinoise;Des ingr??dients bio et naturels;Fabrication fran??aise</t>
  </si>
  <si>
    <t>Les douleurs musculaires;Pour le massage;Pour les raideurs et la perte de mobilit??;Pour les crampes nocturnes</t>
  </si>
  <si>
    <t>Tr??s reconnaissable dans la pharmacie</t>
  </si>
  <si>
    <t>Gojon jean Claude  28 route de Publier  74200 MARIN 
Corinne.tonin@orange.fr
0618312608</t>
  </si>
  <si>
    <t>2024/09/20 9:54:33 PM UTC+3</t>
  </si>
  <si>
    <t xml:space="preserve">Polyvalence et efficacit?? </t>
  </si>
  <si>
    <t>Les douleurs articulaires, tendinites, ou rhumatismes;Pour les crampes menstruelles;Pour les maux de t??te;Pour apaiser les piq??res d'insecte;Pour les raideurs et la perte de mobilit??</t>
  </si>
  <si>
    <t>Original et pratique</t>
  </si>
  <si>
    <t>2024/09/20 9:55:28 PM UTC+3</t>
  </si>
  <si>
    <t>qui ne tache pas</t>
  </si>
  <si>
    <t>2024/09/20 9:55:49 PM UTC+3</t>
  </si>
  <si>
    <t xml:space="preserve">l'efficacit?? </t>
  </si>
  <si>
    <t>2024/09/20 9:59:39 PM UTC+3</t>
  </si>
  <si>
    <t>Praticien(ne) de MTC;Acupuncteur(trice);Masseur(se);</t>
  </si>
  <si>
    <t>Douleurs musculaires;Douleurs articulaires;Douleurs chroniques;Entorses et foulures</t>
  </si>
  <si>
    <t>Autre baume ?? base de camphre;Pommade ?? base de plantes ou d'huiles essentielles;Pommade Produits MTC</t>
  </si>
  <si>
    <t>Tol??rance des patients</t>
  </si>
  <si>
    <t>Petit stick (Taille de comparaison : comme un rouge ?? l??vre);Petit pot (Taille de comparaison : comme une tasse d'espresso);</t>
  </si>
  <si>
    <t xml:space="preserve">Le soulagement </t>
  </si>
  <si>
    <t>2024/09/20 10:00:31 PM UTC+3</t>
  </si>
  <si>
    <t>Les douleurs articulaires, tendinites, ou rhumatismes;Pour le massage;Pour les maux de t??te;Pour apaiser les piq??res d'insecte;Pour soulager le stress et l?€?angoisse;Pour les crampes nocturnes</t>
  </si>
  <si>
    <t>Tranchard St??phanie/ 120 avenue Adam de Craponne - R??sidence Chemin Creux II Bat D / 13250 Saint Chamas</t>
  </si>
  <si>
    <t>2024/09/20 10:04:16 PM UTC+3</t>
  </si>
  <si>
    <t>Douleurs articulaires;Douleurs chroniques;Maux de t??te</t>
  </si>
  <si>
    <t>Autre baume ?? base de camphre</t>
  </si>
  <si>
    <t>Efficacit?? d??montr??e;Tol??rance des patients;Facilit?? d'utilisation;Composition naturelle</t>
  </si>
  <si>
    <t>Une formulation dirig??e vers un sympt??me particulier, par exemple le mal de dos.;Des ingr??dients bio et naturels</t>
  </si>
  <si>
    <t>Efficacit?? prouv??e et s??ret?? de l'application</t>
  </si>
  <si>
    <t>2024/09/20 10:06:00 PM UTC+3</t>
  </si>
  <si>
    <t>Apr??s le sport;Les douleurs musculaires;Les douleurs articulaires, tendinites, ou rhumatismes;Pour le massage;Pour la d??congestion nasale;Pour les maux de t??te;Pour apaiser les piq??res d'insecte;Pour les raideurs et la perte de mobilit??;Pour soulager le stress et l?€?angoisse</t>
  </si>
  <si>
    <t>R??f??rence culturelle, tradition, authenticit??</t>
  </si>
  <si>
    <t>2024/09/20 10:06:54 PM UTC+3</t>
  </si>
  <si>
    <t>Le soulagement car la douleur s estompe</t>
  </si>
  <si>
    <t>Les douleurs musculaires;Les douleurs articulaires, tendinites, ou rhumatismes;Pour les douleurs du cou et des ??paules;Pour les maux de t??te;Pour les raideurs et la perte de mobilit??</t>
  </si>
  <si>
    <t>Attractive de par les couleurs,reconnaissable avec l embl??me du lion</t>
  </si>
  <si>
    <t>Durand Marie line 2 rue de kerandouret 29750 Loctudy. marie-line.villemin@laposte.net</t>
  </si>
  <si>
    <t>2024/09/20 10:07:06 PM UTC+3</t>
  </si>
  <si>
    <t>Un format voyage facile ?? transporter;Une formulation dirig??e vers un sympt??me particulier, par exemple le mal de dos.;Une formulation adapt??e pour un usage particulier, par exemple pour la pratique sportive;Des ingr??dients bio et naturels</t>
  </si>
  <si>
    <t>2024/09/20 10:12:10 PM UTC+3</t>
  </si>
  <si>
    <t>Des ingr??dients en provenance de la M??decine Traditionnelle Chinoise;Une formulation dirig??e vers un sympt??me particulier, par exemple le mal de dos.</t>
  </si>
  <si>
    <t xml:space="preserve">Qu?€?il soit efficace et diff??rent des produits sur le march?? </t>
  </si>
  <si>
    <t>2024/09/20 10:12:26 PM UTC+3</t>
  </si>
  <si>
    <t>Les douleurs articulaires, tendinites, ou rhumatismes;Pour les douleurs du cou et des ??paules;Pour la d??congestion nasale;Pour apaiser les piq??res d'insecte;Pour les raideurs et la perte de mobilit??;Pour soulager le stress et l?€?angoisse;Pour les crampes nocturnes</t>
  </si>
  <si>
    <t>Beaux</t>
  </si>
  <si>
    <t>2024/09/20 10:12:28 PM UTC+3</t>
  </si>
  <si>
    <t>Absence de r??f??rence culturelle derri??re le produit;Mauvaise odeur</t>
  </si>
  <si>
    <t>Les douleurs articulaires, tendinites, ou rhumatismes;Pour les douleurs du cou et des ??paules;Pour la d??congestion nasale;Pour les maux de t??te;Pour les raideurs et la perte de mobilit??;Pour les crampes nocturnes</t>
  </si>
  <si>
    <t xml:space="preserve">Mots-cl??s </t>
  </si>
  <si>
    <t>2024/09/20 10:15:29 PM UTC+3</t>
  </si>
  <si>
    <t xml:space="preserve">Efficace et abordable </t>
  </si>
  <si>
    <t>Les douleurs musculaires;Les douleurs articulaires, tendinites, ou rhumatismes;Pour les douleurs du cou et des ??paules</t>
  </si>
  <si>
    <t>??criture petite</t>
  </si>
  <si>
    <t>2024/09/20 10:15:59 PM UTC+3</t>
  </si>
  <si>
    <t xml:space="preserve">Kinesiologue et hydrotomie percutan??e, travail avec phytoth??rapie </t>
  </si>
  <si>
    <t xml:space="preserve">une odeur plus agr??able;Ingr??dients naturels </t>
  </si>
  <si>
    <t xml:space="preserve">Absences d'effets secondaires </t>
  </si>
  <si>
    <t>2024/09/20 10:17:53 PM UTC+3</t>
  </si>
  <si>
    <t>Des ingr??dients en provenance de la M??decine Traditionnelle Chinoise;Sans effets secondaires</t>
  </si>
  <si>
    <t xml:space="preserve">Pas d effets secondaires, efficacit?? rapide </t>
  </si>
  <si>
    <t>2024/09/20 10:18:13 PM UTC+3</t>
  </si>
  <si>
    <t xml:space="preserve">Produit naturel et efficacit?? </t>
  </si>
  <si>
    <t xml:space="preserve">Tr??s bien </t>
  </si>
  <si>
    <t>Geralde Bernard 58 rue Neuve Grange Epinal 88000</t>
  </si>
  <si>
    <t>2024/09/20 10:19:29 PM UTC+3</t>
  </si>
  <si>
    <t>efficacit?? et facilit?? d'emploi sans effet secondaire</t>
  </si>
  <si>
    <t>2024/09/20 10:19:33 PM UTC+3</t>
  </si>
  <si>
    <t xml:space="preserve">Produit qui a prouv?? son efficacit?? </t>
  </si>
  <si>
    <t>Apr??s le sport;Les douleurs musculaires;Les douleurs articulaires, tendinites, ou rhumatismes;Pour le massage;Pour les douleurs du cou et des ??paules;Pour les maux de t??te;Pour apaiser les piq??res d'insecte;Pour les crampes nocturnes</t>
  </si>
  <si>
    <t xml:space="preserve">Color??s </t>
  </si>
  <si>
    <t>2024/09/20 10:19:50 PM UTC+3</t>
  </si>
  <si>
    <t>Douleurs musculaires;Douleurs articulaires;Douleurs chroniques;Entorses et foulures;Crampes nocturnes</t>
  </si>
  <si>
    <t>Autre baume ?? base de camphre;Pommade ?? base de plantes ou d'huiles essentielles;Pommade ?? base de CBD;Pommade Produits MTC</t>
  </si>
  <si>
    <t>Efficacit?? d??montr??e;Tol??rance des patients;Composition naturelle;S??ret?? (Pas d'effets secondaires);Prix abordable</t>
  </si>
  <si>
    <t>2024/09/20 10:21:10 PM UTC+3</t>
  </si>
  <si>
    <t>son efficacit??s</t>
  </si>
  <si>
    <t>2024/09/20 10:21:12 PM UTC+3</t>
  </si>
  <si>
    <t xml:space="preserve">Praticien(ne) de MTC;Acupuncteur(trice);Trame th??rapeutique, qi gong th??rapeutique </t>
  </si>
  <si>
    <t xml:space="preserve">une odeur plus agr??able;une texture moins grasse;Plis de transparence sur ingr??dients </t>
  </si>
  <si>
    <t>Des ingr??dients en provenance de la M??decine Traditionnelle Chinoise;Des ingr??dients bio et naturels;Une odeur et texture agr??able;Fabrication fran??aise</t>
  </si>
  <si>
    <t xml:space="preserve">Efficacit??, pas de contre indication </t>
  </si>
  <si>
    <t>2024/09/20 10:21:22 PM UTC+3</t>
  </si>
  <si>
    <t>une texture moins grasse</t>
  </si>
  <si>
    <t>2024/09/20 10:24:27 PM UTC+3</t>
  </si>
  <si>
    <t>Dur??e de conservation, efficacit??, sans effets secondaires</t>
  </si>
  <si>
    <t>2024/09/20 10:27:06 PM UTC+3</t>
  </si>
  <si>
    <t>Des ingr??dients en provenance de la M??decine Traditionnelle Chinoise;Des ingr??dients bio et naturels</t>
  </si>
  <si>
    <t xml:space="preserve">Conna??tre les ingr??dients, le processus de fabrication et que ??a provienne d'un lieu ?? proximit?? </t>
  </si>
  <si>
    <t>2024/09/20 10:28:57 PM UTC+3</t>
  </si>
  <si>
    <t>Pommade anti-inflammatoire, type Voltaren, Flector, etc.;Arnica gel;Pommade ?? base de plantes ou d'huiles essentielles</t>
  </si>
  <si>
    <t>Tol??rance des patients;Facilit?? d'utilisation</t>
  </si>
  <si>
    <t>2024/09/20 10:30:40 PM UTC+3</t>
  </si>
  <si>
    <t xml:space="preserve">Paracetamol </t>
  </si>
  <si>
    <t xml:space="preserve">J'en poss??de tout de m??me </t>
  </si>
  <si>
    <t xml:space="preserve">Pour les douleurs d'arthrose </t>
  </si>
  <si>
    <t>Avant de faire du sport;Les douleurs articulaires, tendinites, ou rhumatismes;Pour les raideurs et la perte de mobilit??</t>
  </si>
  <si>
    <t xml:space="preserve">Me r??ussi pas trop </t>
  </si>
  <si>
    <t>2024/09/20 10:31:04 PM UTC+3</t>
  </si>
  <si>
    <t>Son efficacit?? et sa polyvalence</t>
  </si>
  <si>
    <t>Les douleurs articulaires, tendinites, ou rhumatismes;Pour la d??congestion nasale;Pour les maux de t??te;Pour apaiser les piq??res d'insecte;Pour les raideurs et la perte de mobilit??;Pour soulager le stress et l?€?angoisse;Pour les crampes nocturnes</t>
  </si>
  <si>
    <t xml:space="preserve">Tr??s esth??tique, de tr??s jolies couleurs. </t>
  </si>
  <si>
    <t>Le Meur sylvie
11 rue descartes
22000 saint-brieuc</t>
  </si>
  <si>
    <t>2024/09/20 10:31:36 PM UTC+3</t>
  </si>
  <si>
    <t>Douleurs musculaires;Douleurs articulaires;Entorses et foulures</t>
  </si>
  <si>
    <t>2024/09/20 10:33:44 PM UTC+3</t>
  </si>
  <si>
    <t xml:space="preserve">Efficacit?? et prix raisonnable. Ingr??dients naturels ? </t>
  </si>
  <si>
    <t>Les douleurs musculaires;Les douleurs articulaires, tendinites, ou rhumatismes;Pour les douleurs du cou et des ??paules;Pour la d??congestion nasale;Pour les raideurs et la perte de mobilit??</t>
  </si>
  <si>
    <t>Il est attrayant et inspire l'efficacit??.</t>
  </si>
  <si>
    <t>2024/09/20 10:33:51 PM UTC+3</t>
  </si>
  <si>
    <t>2024/09/20 10:39:23 PM UTC+3</t>
  </si>
  <si>
    <t>une odeur plus agr??able;une texture moins grasse</t>
  </si>
  <si>
    <t>Un format voyage facile ?? transporter;Des ingr??dients bio et naturels;Une odeur et texture agr??able;Sans effets secondaires</t>
  </si>
  <si>
    <t xml:space="preserve">Bio et dans effets secondaires </t>
  </si>
  <si>
    <t>2024/09/20 10:44:58 PM UTC+3</t>
  </si>
  <si>
    <t xml:space="preserve">Tr??s ancien produit </t>
  </si>
  <si>
    <t>Les douleurs musculaires;Les douleurs articulaires, tendinites, ou rhumatismes;Pour les douleurs du cou et des ??paules;Pour la d??congestion nasale;Pour les raideurs et la perte de mobilit??;Pour soulager le stress et l?€?angoisse</t>
  </si>
  <si>
    <t xml:space="preserve">Produit authentique </t>
  </si>
  <si>
    <t>2024/09/20 10:47:13 PM UTC+3</t>
  </si>
  <si>
    <t>Les douleurs articulaires, tendinites, ou rhumatismes;Pour le massage;Pour la d??congestion nasale;Pour les maux de t??te;Mains</t>
  </si>
  <si>
    <t xml:space="preserve">F??minin </t>
  </si>
  <si>
    <t xml:space="preserve">J'aime bien  tout de suite rep??rable </t>
  </si>
  <si>
    <t>2024/09/20 10:47:49 PM UTC+3</t>
  </si>
  <si>
    <t>Des ingr??dients en provenance de la M??decine Traditionnelle Chinoise;Une formulation dirig??e vers un sympt??me particulier, par exemple le mal de dos.;Une formulation adapt??e pour un usage particulier, par exemple pour la pratique sportive;Une odeur et texture agr??able;Sans effets secondaires</t>
  </si>
  <si>
    <t>Efficacit??, facilit?? d'utilisation, prix correcte, petit forma, odeur agr??able, origine medecine extr??me orient (chine, japon, viet nam...)</t>
  </si>
  <si>
    <t>2024/09/20 10:50:29 PM UTC+3</t>
  </si>
  <si>
    <t>2024/09/20 10:54:24 PM UTC+3</t>
  </si>
  <si>
    <t>2024/09/20 10:56:21 PM UTC+3</t>
  </si>
  <si>
    <t>Praticien(ne) de MTC;Infirmier(e)</t>
  </si>
  <si>
    <t>Douleurs musculaires;Entorses et foulures</t>
  </si>
  <si>
    <t>Efficacit?? d??montr??e;Facilit?? d'utilisation;Prix abordable</t>
  </si>
  <si>
    <t>Des ingr??dients en provenance de la M??decine Traditionnelle Chinoise;Un format voyage facile ?? transporter;Une formulation dirig??e vers un sympt??me particulier, par exemple le mal de dos.;Une formulation adapt??e pour un usage particulier, par exemple pour la pratique sportive</t>
  </si>
  <si>
    <t xml:space="preserve">L efficacit?? </t>
  </si>
  <si>
    <t>2024/09/20 11:04:16 PM UTC+3</t>
  </si>
  <si>
    <t xml:space="preserve">Ingredients 100% naturels </t>
  </si>
  <si>
    <t>Des ingr??dients en provenance de la M??decine Traditionnelle Chinoise;Un format voyage facile ?? transporter;Des ingr??dients bio et naturels;Sans effets secondaires</t>
  </si>
  <si>
    <t>100% naturel</t>
  </si>
  <si>
    <t>2024/09/20 11:06:49 PM UTC+3</t>
  </si>
  <si>
    <t xml:space="preserve">Huile essentielle </t>
  </si>
  <si>
    <t>Une formulation dirig??e vers un sympt??me particulier, par exemple le mal de dos.;Des ingr??dients originaires de la M??decine Traditionnelle Chinoise;Des ingr??dients bio et naturels</t>
  </si>
  <si>
    <t>Les douleurs articulaires, tendinites, ou rhumatismes;Pour les raideurs et la perte de mobilit??;Pour soulager le stress et l?€?angoisse</t>
  </si>
  <si>
    <t>??a pique les yeux</t>
  </si>
  <si>
    <t>2024/09/20 11:07:23 PM UTC+3</t>
  </si>
  <si>
    <t>2024/09/20 11:17:27 PM UTC+3</t>
  </si>
  <si>
    <t>Des ingr??dients en provenance de la M??decine Traditionnelle Chinoise;Une formulation dirig??e vers un sympt??me particulier, par exemple le mal de dos.;Des ingr??dients bio et naturels;Fabrication fran??aise</t>
  </si>
  <si>
    <t>Grand stick (Taille de comparaison : comme un stick de protection solaire);Patch</t>
  </si>
  <si>
    <t>2024/09/20 11:19:54 PM UTC+3</t>
  </si>
  <si>
    <t xml:space="preserve">Texture par rapport ?? la p??n??tration dans la peau et dosage </t>
  </si>
  <si>
    <t>2024/09/20 11:20:00 PM UTC+3</t>
  </si>
  <si>
    <t xml:space="preserve">L'efficacit?? et la facilit?? d'utilisation </t>
  </si>
  <si>
    <t>2024/09/20 11:24:30 PM UTC+3</t>
  </si>
  <si>
    <t>efficacit??</t>
  </si>
  <si>
    <t>oui</t>
  </si>
  <si>
    <t>2024/09/20 11:27:26 PM UTC+3</t>
  </si>
  <si>
    <t>Une formulation adapt??e pour un usage particulier, par exemple pour la pratique sportive;Des ingr??dients bio et naturels;Une odeur et texture agr??able;Sans effets secondaires</t>
  </si>
  <si>
    <t xml:space="preserve">Efficacit?? Accessibilit?? </t>
  </si>
  <si>
    <t>2024/09/20 11:29:51 PM UTC+3</t>
  </si>
  <si>
    <t>Plus naturel</t>
  </si>
  <si>
    <t>2024/09/20 11:33:12 PM UTC+3</t>
  </si>
  <si>
    <t>Les douleurs musculaires;Les douleurs articulaires, tendinites, ou rhumatismes;Pour les douleurs du cou et des ??paules;Pour les maux de t??te;Pour soulager le stress et l?€?angoisse</t>
  </si>
  <si>
    <t xml:space="preserve">Gain d'emballage </t>
  </si>
  <si>
    <t>Micka??lle LICOIS
3 rue de Bel Air 
49640 Morannes sur Sarthe  sarah.licois@outlook.fr
0675325901</t>
  </si>
  <si>
    <t>2024/09/20 11:38:20 PM UTC+3</t>
  </si>
  <si>
    <t>Un format voyage facile ?? transporter;Une formulation adapt??e pour un usage particulier, par exemple pour la pratique sportive;Des ingr??dients bio et naturels;Fabrication fran??aise</t>
  </si>
  <si>
    <t>facilit?? d'utilisation</t>
  </si>
  <si>
    <t>2024/09/20 11:38:38 PM UTC+3</t>
  </si>
  <si>
    <t>G sil</t>
  </si>
  <si>
    <t xml:space="preserve">J?€?utilise du gel Gsil qui me convient </t>
  </si>
  <si>
    <t>Mota Dani??le 59 rue de la ville Morel 22590 Pordic dan.mota22@gmail.com</t>
  </si>
  <si>
    <t>2024/09/20 11:44:37 PM UTC+3</t>
  </si>
  <si>
    <t xml:space="preserve">Le niveau de douleur du patient. Le mrix accessible (toujours un surco??t par rapport ?? la s??ance). L'efficacit??. </t>
  </si>
  <si>
    <t>2024/09/20 11:55:10 PM UTC+3</t>
  </si>
  <si>
    <t>une meilleur efficacit??;un prix moins cher;un emballage plus attirant</t>
  </si>
  <si>
    <t>Des ingr??dients en provenance de la M??decine Traditionnelle Chinoise;Une formulation dirig??e vers un sympt??me particulier, par exemple le mal de dos.;Des ingr??dients bio et naturels</t>
  </si>
  <si>
    <t xml:space="preserve">Une douleur qui dispara??t rapidement </t>
  </si>
  <si>
    <t>2024/09/20 11:55:39 PM UTC+3</t>
  </si>
  <si>
    <t>Agr??able</t>
  </si>
  <si>
    <t>Les douleurs musculaires;Les douleurs articulaires, tendinites, ou rhumatismes;Pour les douleurs du cou et des ??paules;Pour apaiser les piq??res d'insecte;Pour les raideurs et la perte de mobilit??;Pour soulager le stress et l?€?angoisse</t>
  </si>
  <si>
    <t>Joli, chatoyant</t>
  </si>
  <si>
    <t>2024/09/21 12:08:25 AM UTC+3</t>
  </si>
  <si>
    <t>Multi usage</t>
  </si>
  <si>
    <t>Avant de faire du sport;Les douleurs articulaires, tendinites, ou rhumatismes;Pour le massage;Pour se rafra??chir;Pour les douleurs du cou et des ??paules;Pour la d??congestion nasale;Pour les maux de t??te;Pour apaiser les piq??res d'insecte;Pour les raideurs et la perte de mobilit??;Pour soulager le stress et l?€?angoisse</t>
  </si>
  <si>
    <t xml:space="preserve">Simple </t>
  </si>
  <si>
    <t>2024/09/21 12:14:23 AM UTC+3</t>
  </si>
  <si>
    <t>Les douleurs musculaires;Les douleurs articulaires, tendinites, ou rhumatismes;Pour le massage;Pour les douleurs du cou et des ??paules;Pour la d??congestion nasale;Pour les crampes nocturnes</t>
  </si>
  <si>
    <t xml:space="preserve">Excellent emballage </t>
  </si>
  <si>
    <t>Peter Fran??ois 22 rue g??n??ral Derroja 66000 Perpign??n  syanouk@yahoo.fr 0611165040</t>
  </si>
  <si>
    <t>2024/09/21 12:18:23 AM UTC+3</t>
  </si>
  <si>
    <t>Efficace et naturel</t>
  </si>
  <si>
    <t>Pour les douleurs du cou et des ??paules;Pour les crampes menstruelles;Pour la d??congestion nasale;Pour les maux de t??te;Pour les raideurs et la perte de mobilit??;Pour soulager le stress et l?€?angoisse</t>
  </si>
  <si>
    <t>Chinois</t>
  </si>
  <si>
    <t xml:space="preserve">Meguellati Estelle 1 AB rue du Chanoine Frezard 70400 Chalonvillars </t>
  </si>
  <si>
    <t>2024/09/21 12:18:55 AM UTC+3</t>
  </si>
  <si>
    <t>Arnica gel;Pommade ?? base de plantes ou d'huiles essentielles</t>
  </si>
  <si>
    <t>Facilit?? d'utilisation;Composition naturelle;S??ret?? (Pas d'effets secondaires);Prix abordable</t>
  </si>
  <si>
    <t>Des ingr??dients en provenance de la M??decine Traditionnelle Chinoise;Fabrication fran??aise;Sans effets secondaires</t>
  </si>
  <si>
    <t>2024/09/21 12:19:30 AM UTC+3</t>
  </si>
  <si>
    <t>Praticien(ne) de MTC;Pharmacien</t>
  </si>
  <si>
    <t>Douleurs musculaires;Douleurs articulaires;Douleurs chroniques;Douleurs aigu??s</t>
  </si>
  <si>
    <t>Tol??rance des patients;Facilit?? d'utilisation;Composition naturelle;S??ret?? (Pas d'effets secondaires);Prix abordable</t>
  </si>
  <si>
    <t>Des ingr??dients en provenance de la M??decine Traditionnelle Chinoise;Un format voyage facile ?? transporter;Une formulation dirig??e vers un sympt??me particulier, par exemple le mal de dos.;Des ingr??dients bio et naturels;Sans effets secondaires</t>
  </si>
  <si>
    <t xml:space="preserve">Tol??rance cutan??e </t>
  </si>
  <si>
    <t>2024/09/21 12:23:56 AM UTC+3</t>
  </si>
  <si>
    <t>Praticien(ne) de MTC;Masseur(se)</t>
  </si>
  <si>
    <t xml:space="preserve">une odeur plus agr??able;pour etat gripal et massage </t>
  </si>
  <si>
    <t>Des ingr??dients en provenance de la M??decine Traditionnelle Chinoise;Un format voyage facile ?? transporter;Une formulation adapt??e pour un usage particulier, par exemple pour la pratique sportive</t>
  </si>
  <si>
    <t xml:space="preserve">oui, ils connaissent </t>
  </si>
  <si>
    <t>2024/09/21 12:27:22 AM UTC+3</t>
  </si>
  <si>
    <t xml:space="preserve">Produit naturel </t>
  </si>
  <si>
    <t xml:space="preserve">Donne confiance </t>
  </si>
  <si>
    <t>2024/09/21 12:28:25 AM UTC+3</t>
  </si>
  <si>
    <t>l'efficacit??</t>
  </si>
  <si>
    <t>adapt?? au pot</t>
  </si>
  <si>
    <t>Bihl Francoise 19 rue Eug??ne Varlin 75010 Paris soise.d@gmail.com 0768432303</t>
  </si>
  <si>
    <t>2024/09/21 12:31:00 AM UTC+3</t>
  </si>
  <si>
    <t>Douleurs musculaires;Douleurs articulaires;Douleurs chroniques</t>
  </si>
  <si>
    <t>Facilit?? d'utilisation;Composition naturelle</t>
  </si>
  <si>
    <t>Pas trop cher et efficace</t>
  </si>
  <si>
    <t>2024/09/21 12:50:34 AM UTC+3</t>
  </si>
  <si>
    <t xml:space="preserve">Soulag?? les douleurs sans contre indication </t>
  </si>
  <si>
    <t>Un format voyage facile ?? transporter;Une formulation dirig??e vers un sympt??me particulier, par exemple le mal de dos.;Des ingr??dients bio et naturels;Fabrication fran??aise</t>
  </si>
  <si>
    <t>Les douleurs articulaires, tendinites, ou rhumatismes;Pour les douleurs du cou et des ??paules;Pour les maux de t??te;Pour apaiser les piq??res d'insecte;Pour les crampes nocturnes</t>
  </si>
  <si>
    <t xml:space="preserve">Facile ?? retrouver dans le sac ou dans un tiroir </t>
  </si>
  <si>
    <t xml:space="preserve">Sabine Delacourt 4 rue pierre Gaudefroy 80430 Beaucamps-le-Vieux 
ledouxsabine@yahoo.fr
Tel 0623909102 </t>
  </si>
  <si>
    <t>2024/09/21 12:54:50 AM UTC+3</t>
  </si>
  <si>
    <t>Praticien(ne) de MTC;Acupuncteur(trice);V??t??rinaire</t>
  </si>
  <si>
    <t>Fabrication francaise, produits dorigine locale</t>
  </si>
  <si>
    <t>Des ingr??dients bio et naturels;Fabrication fran??aise</t>
  </si>
  <si>
    <t>2024/09/21 1:59:05 AM UTC+3</t>
  </si>
  <si>
    <t>un emballage plus attirant;une mati??re grasse plus naturelle</t>
  </si>
  <si>
    <t>facilit?? d'utilisation et de transport, des ingr??dients naturels, une mati??re grasse qui ne tache pas.</t>
  </si>
  <si>
    <t>2024/09/21 2:54:09 AM UTC+3</t>
  </si>
  <si>
    <t>Un equivalent</t>
  </si>
  <si>
    <t>Des ingr??dients en provenance de la M??decine Traditionnelle Chinoise;Un format voyage facile ?? transporter;Une odeur et texture agr??able</t>
  </si>
  <si>
    <t>Facilite de transport</t>
  </si>
  <si>
    <t>Voltaren;Flector;Arnican;Baume du Tigre</t>
  </si>
  <si>
    <t>2024/09/21 5:35:24 AM UTC+3</t>
  </si>
  <si>
    <t>Efficacit?? d??montr??e;Tol??rance des patients;Facilit?? d'utilisation;Composition naturelle;S??ret?? (Pas d'effets secondaires);Prix abordable;Echantillons gratuits</t>
  </si>
  <si>
    <t>Des ingr??dients en provenance de la M??decine Traditionnelle Chinoise;Un format voyage facile ?? transporter;Une formulation dirig??e vers un sympt??me particulier, par exemple le mal de dos.;Une formulation adapt??e pour un usage particulier, par exemple pour la pratique sportive;Des ingr??dients bio et naturels;Une odeur et texture agr??able;Fabrication fran??aise</t>
  </si>
  <si>
    <t>2024/09/21 6:53:59 AM UTC+3</t>
  </si>
  <si>
    <t>Apr??s le sport;Les douleurs musculaires;Pour le massage;Pour les douleurs du cou et des ??paules;Pour la d??congestion nasale;Pour les maux de t??te;Pour soulager le stress et l?€?angoisse;Pour les crampes nocturnes</t>
  </si>
  <si>
    <t>Catherine TCHOKOMENY.  11 rue Guillaume grootaers  - 44300 Nantes. catherine.tchokomeny@gmail.com. 
0680580320</t>
  </si>
  <si>
    <t>2024/09/21 6:58:25 AM UTC+3</t>
  </si>
  <si>
    <t>Praticien(ne) de MTC;Infirmier(e);Les deux</t>
  </si>
  <si>
    <t>Des ingr??dients en provenance de la M??decine Traditionnelle Chinoise;Un format voyage facile ?? transporter;Une formulation dirig??e vers un sympt??me particulier, par exemple le mal de dos.;Une formulation adapt??e pour un usage particulier, par exemple pour la pratique sportive;Une odeur et texture agr??able</t>
  </si>
  <si>
    <t>Petit stick (Taille de comparaison : comme un rouge ?? l??vre);Grand pot (Taille de comparaison : comme un petit pot de cr??me);Un petit format voyage et le grand pour la maison</t>
  </si>
  <si>
    <t>2024/09/21 7:18:32 AM UTC+3</t>
  </si>
  <si>
    <t>beau</t>
  </si>
  <si>
    <t>2024/09/21 7:42:27 AM UTC+3</t>
  </si>
  <si>
    <t>Praticien(ne) de MTC;Naturopathe</t>
  </si>
  <si>
    <t>Un format voyage facile ?? transporter;Des ingr??dients bio et naturels;Une odeur et texture agr??able;Fabrication fran??aise;Sans effets secondaires</t>
  </si>
  <si>
    <t xml:space="preserve">La tracabilit?? et la qualit?? des ingr??dients. Une odeur agr??able et pas d'effets secondaires. </t>
  </si>
  <si>
    <t>2024/09/21 7:53:14 AM UTC+3</t>
  </si>
  <si>
    <t>Des ingr??dients en provenance de la M??decine Traditionnelle Chinoise;Des ingr??dients bio et naturels;Une odeur et texture agr??able</t>
  </si>
  <si>
    <t>2024/09/21 8:02:05 AM UTC+3</t>
  </si>
  <si>
    <t>2024/09/21 8:17:23 AM UTC+3</t>
  </si>
  <si>
    <t>Petit pot (Taille de comparaison : comme une tasse d'espresso);Grand pot (Taille de comparaison : comme un petit pot de cr??me);Surtout pas de stick! Il sera en contact avec la peau de tous les patients si on l'utilise en cabinet! En pot, on se lave les mains... En outre, le pot devrait ??tre en verre, ce qui, pour moi, est important, quand un produit contient des huiles essentielles</t>
  </si>
  <si>
    <t xml:space="preserve">L''avoir test?? moi-m??me si possible ou avoir des retours par des coll??gues, que le prix soit raisonnable (tous les patients ne peuvent pas d??penser le prix des plantes, des baumes...), qu'il soit polyvalent pour que les patients n'aient pas ?? acheter trop de produits diff??rents... </t>
  </si>
  <si>
    <t>2024/09/21 8:30:38 AM UTC+3</t>
  </si>
  <si>
    <t>2024/09/21 8:48:53 AM UTC+3</t>
  </si>
  <si>
    <t>??tudiante MTC</t>
  </si>
  <si>
    <t xml:space="preserve">non, je ne cherche pas d'alternative; Attention effets secondaire bruit court composants m??taux ??? </t>
  </si>
  <si>
    <t>Des ingr??dients en provenance de la M??decine Traditionnelle Chinoise;Une formulation adapt??e pour un usage particulier, par exemple pour la pratique sportive;Des ingr??dients bio et naturels;Sans effets secondaires</t>
  </si>
  <si>
    <t xml:space="preserve">??viter d'ingurgiter trop de produits pr efficacit?? </t>
  </si>
  <si>
    <t>2024/09/21 8:49:19 AM UTC+3</t>
  </si>
  <si>
    <t>Des ingr??dients en provenance de la M??decine Traditionnelle Chinoise;Un format voyage facile ?? transporter;Une formulation dirig??e vers un sympt??me particulier, par exemple le mal de dos.;Des ingr??dients bio et naturels;Une odeur et texture agr??able;Fabrication fran??aise;Sans effets secondaires</t>
  </si>
  <si>
    <t>2024/09/21 8:58:47 AM UTC+3</t>
  </si>
  <si>
    <t xml:space="preserve">Un produit du laboratoire Valemis </t>
  </si>
  <si>
    <t>Une formulation dirig??e vers un sympt??me particulier, par exemple le mal de dos.;Des ingr??dients bio et naturels;Une odeur et texture agr??able</t>
  </si>
  <si>
    <t>Emballage unidose</t>
  </si>
  <si>
    <t xml:space="preserve">Je connais ce produit que j?€?ai beaucoup utilis?? mais je trouve que son emballage ne fait pas s??rieux trop cr??me de super march?? </t>
  </si>
  <si>
    <t xml:space="preserve">Mazzariol Marie Jos??e 1 rue de Monlezun 32200 GIMONT </t>
  </si>
  <si>
    <t>2024/09/21 9:09:16 AM UTC+3</t>
  </si>
  <si>
    <t>M??decin g??n??raliste;Acupuncteur(trice)</t>
  </si>
  <si>
    <t>Douleurs musculaires;Douleurs articulaires</t>
  </si>
  <si>
    <t>Pommade anti-inflammatoire, type Voltaren, Flector, etc.;Arnica gel</t>
  </si>
  <si>
    <t>2024/09/21 9:13:16 AM UTC+3</t>
  </si>
  <si>
    <t>Arnica gel;Autre baume ?? base de camphre</t>
  </si>
  <si>
    <t>2024/09/21 9:13:45 AM UTC+3</t>
  </si>
  <si>
    <t xml:space="preserve">?€ peu pr??s efficace </t>
  </si>
  <si>
    <t>Une formulation dirig??e vers un sympt??me particulier, par exemple le mal de dos.;Des ingr??dients bio et naturels;Fabrication fran??aise</t>
  </si>
  <si>
    <t>Les douleurs articulaires, tendinites, ou rhumatismes;Pour les raideurs et la perte de mobilit??;Pour les crampes nocturnes</t>
  </si>
  <si>
    <t>Donne envie</t>
  </si>
  <si>
    <t>philip.gueymard@gmail.com/ gueymard Philip 505 route du mettey 88120 GERBAMONT/ 0616493784</t>
  </si>
  <si>
    <t>2024/09/21 9:19:11 AM UTC+3</t>
  </si>
  <si>
    <t xml:space="preserve">Efficacit?? et naturelle </t>
  </si>
  <si>
    <t>2024/09/21 9:21:40 AM UTC+3</t>
  </si>
  <si>
    <t>Mauvaise odeur</t>
  </si>
  <si>
    <t>Les douleurs musculaires;Les douleurs articulaires, tendinites, ou rhumatismes;Pour les douleurs du cou et des ??paules;Pour soulager le stress et l?€?angoisse</t>
  </si>
  <si>
    <t xml:space="preserve">Thierry Nathalie 3 rue Louis Duthil 76690 Cl??res </t>
  </si>
  <si>
    <t>2024/09/21 9:22:49 AM UTC+3</t>
  </si>
  <si>
    <t xml:space="preserve">Efficacit?? et absorption rapide pour ne pas tacher  les v??tements </t>
  </si>
  <si>
    <t>2024/09/21 9:27:18 AM UTC+3</t>
  </si>
  <si>
    <t xml:space="preserve">Joindre l'efficacit?? et l'aspect agr??able, c'est bien </t>
  </si>
  <si>
    <t>Bordier Christine 13 rue des ??coles 77170 Brie Comte Robert ch.bordier@live.fr</t>
  </si>
  <si>
    <t>2024/09/21 9:27:36 AM UTC+3</t>
  </si>
  <si>
    <t>Douleurs musculaires;Douleurs articulaires;Entorses et foulures;Crampes menstruelles</t>
  </si>
  <si>
    <t xml:space="preserve">Pouvoir l'essayer sur moi ou mon entourage </t>
  </si>
  <si>
    <t>2024/09/21 9:34:08 AM UTC+3</t>
  </si>
  <si>
    <t>Efficacit?? d??montr??e;Tol??rance des patients;Facilit?? d'utilisation;Composition naturelle;Recommandations par les autres professionnels;S??ret?? (Pas d'effets secondaires);Prix abordable;Echantillons gratuits</t>
  </si>
  <si>
    <t>Rapidite et efficacite</t>
  </si>
  <si>
    <t>2024/09/21 9:34:45 AM UTC+3</t>
  </si>
  <si>
    <t>Praticien(ne) de MTC;Kin??sith??rapeute</t>
  </si>
  <si>
    <t>Les personnes ?? risque d?€?allergie ou probl??me de peau</t>
  </si>
  <si>
    <t>Petit stick (Taille de comparaison : comme un rouge ?? l??vre);Grand pot (Taille de comparaison : comme un petit pot de cr??me);Facile ?? emporter pour des soins ?? domicile des patients, pour un usage personnel une contenance facile ?? mettre dans son sac ?? main</t>
  </si>
  <si>
    <t>Faire attention aux contre indications par rapport ?? des personnes insuffisantes r??nales, aux ingr??dients allerg??nes, aux peaux hyper r??actives</t>
  </si>
  <si>
    <t>2024/09/21 9:45:40 AM UTC+3</t>
  </si>
  <si>
    <t>Praticien(ne) de MTC;Acupuncteur(trice);Ost??opathe;Micronutritionniste</t>
  </si>
  <si>
    <t>un prix moins cher;Un support autre que la paraffine</t>
  </si>
  <si>
    <t>Hypoallerg??nique</t>
  </si>
  <si>
    <t>2024/09/21 9:46:34 AM UTC+3</t>
  </si>
  <si>
    <t>Application difficile;Effets secondaires fr??quents;Mauvaise odeur</t>
  </si>
  <si>
    <t>Des ingr??dients bio et naturels;Une odeur et texture agr??able</t>
  </si>
  <si>
    <t>Les douleurs articulaires, tendinites, ou rhumatismes;Pour les douleurs du cou et des ??paules;Pour la d??congestion nasale;Pour les maux de t??te</t>
  </si>
  <si>
    <t>Tr??s bonne, je parle chinois couramment ou j'ai v??cu longuement en Chine</t>
  </si>
  <si>
    <t xml:space="preserve">Charg?? </t>
  </si>
  <si>
    <t>2024/09/21 9:47:12 AM UTC+3</t>
  </si>
  <si>
    <t>Douleurs articulaires;Douleurs chroniques;Maux de t??te;Crampes menstruelles</t>
  </si>
  <si>
    <t>Efficacit?? d??montr??e;Tol??rance des patients;Composition naturelle;Prix abordable</t>
  </si>
  <si>
    <t xml:space="preserve">Des ingr??dients bio et naturels;Fabrication fran??aise;Avec des composants cultiv??s pr??s de la France ou en France </t>
  </si>
  <si>
    <t>2024/09/21 9:52:54 AM UTC+3</t>
  </si>
  <si>
    <t>Douleurs musculaires;Douleurs aigu??s</t>
  </si>
  <si>
    <t>Facilit?? d'utilisation;Composition naturelle;S??ret?? (Pas d'effets secondaires)</t>
  </si>
  <si>
    <t>2024/09/21 9:56:30 AM UTC+3</t>
  </si>
  <si>
    <t>un prix moins cher;un emballage plus attirant</t>
  </si>
  <si>
    <t>La composition me semble importante</t>
  </si>
  <si>
    <t>2024/09/21 9:58:36 AM UTC+3</t>
  </si>
  <si>
    <t>Des ingr??dients en provenance de la M??decine Traditionnelle Chinoise;Une formulation dirig??e vers un sympt??me particulier, par exemple le mal de dos.;Une formulation adapt??e pour un usage particulier, par exemple pour la pratique sportive;Des ingr??dients bio et naturels;Une odeur et texture agr??able;Fabrication fran??aise;Sans effets secondaires</t>
  </si>
  <si>
    <t>Efficacite</t>
  </si>
  <si>
    <t>2024/09/21 9:58:37 AM UTC+3</t>
  </si>
  <si>
    <t>Praticien(ne) de MTC;Acupuncteur(trice);Naturopathe</t>
  </si>
  <si>
    <t>une meilleur efficacit??;</t>
  </si>
  <si>
    <t xml:space="preserve">??a ne r??gle souvent pas le fond du probl??me </t>
  </si>
  <si>
    <t>2024/09/21 10:00:03 AM UTC+3</t>
  </si>
  <si>
    <t>Pratique et efficace</t>
  </si>
  <si>
    <t>Avant de faire du sport;Apr??s le sport;Les douleurs musculaires;Les douleurs articulaires, tendinites, ou rhumatismes;Pour le massage;Pour les douleurs du cou et des ??paules;Pour la d??congestion nasale;Pour les maux de t??te;Pour apaiser les piq??res d'insecte;Pour soulager le stress et l?€?angoisse</t>
  </si>
  <si>
    <t>Simple</t>
  </si>
  <si>
    <t>Harbulot C??line 20 rue Guynemer 17100 Saintes. harbulot.celine@gmail.com</t>
  </si>
  <si>
    <t>2024/09/21 10:00:24 AM UTC+3</t>
  </si>
  <si>
    <t>Arnican;Baume du Tigre;</t>
  </si>
  <si>
    <t>Ne soulage pas suffisamment mes douleurs.</t>
  </si>
  <si>
    <t>Les douleurs articulaires, tendinites, ou rhumatismes;Pour les douleurs du cou et des ??paules;Pour les raideurs et la perte de mobilit??;Pour soulager le stress et l?€?angoisse</t>
  </si>
  <si>
    <t>2024/09/21 10:10:54 AM UTC+3</t>
  </si>
  <si>
    <t>Grand pot (Taille de comparaison : comme un petit pot de cr??me);Tube</t>
  </si>
  <si>
    <t>Joli, petit</t>
  </si>
  <si>
    <t xml:space="preserve">Drouan Chantal 42 rue Nationale 541111 Mont Bonvillers 
chantal.gren@orange.fr 
06 81 21 74 96 </t>
  </si>
  <si>
    <t>2024/09/21 10:13:03 AM UTC+3</t>
  </si>
  <si>
    <t>Des ingr??dients en provenance de la M??decine Traditionnelle Chinoise;Un format voyage facile ?? transporter;Des ingr??dients bio et naturels;Fabrication fran??aise;Sans effets secondaires</t>
  </si>
  <si>
    <t>2024/09/21 10:14:45 AM UTC+3</t>
  </si>
  <si>
    <t>une meilleur efficacit??;un prix moins cher;Une composition avec moins d?€?additifs et conservateurs qui en font un produit pas naturel</t>
  </si>
  <si>
    <t>Petit pot (Taille de comparaison : comme une tasse d'espresso);Grand pot (Taille de comparaison : comme un petit pot de cr??me);Pour un usage professionnel en cabinet il serait int??ressant d?€?avoir un format grande taille (en fonction de la date limite de consommation), et d?€?avoir un prix th??rapeute afin d?€?en vendre en cabinet</t>
  </si>
  <si>
    <t>2024/09/21 10:16:00 AM UTC+3</t>
  </si>
  <si>
    <t xml:space="preserve">Ingr??dients naturels,  plantes, sans effets secondaires et efficaces </t>
  </si>
  <si>
    <t>2024/09/21 10:16:26 AM UTC+3</t>
  </si>
  <si>
    <t>Aujourd'hui les huiles essentielles sont beaucoup plus pr??sentes dans ma pharmacie</t>
  </si>
  <si>
    <t>Les douleurs musculaires;Les douleurs articulaires, tendinites, ou rhumatismes;Pour les raideurs et la perte de mobilit??;Pour les crampes nocturnes</t>
  </si>
  <si>
    <t>difficile de vous r??pondre cet emballage n'a jamais chang?? et reste un incontournable</t>
  </si>
  <si>
    <t>2024/09/21 10:22:58 AM UTC+3</t>
  </si>
  <si>
    <t>Douleurs musculaires;Douleurs articulaires;Douleurs aigu??s;Entorses et foulures;Maux de t??te</t>
  </si>
  <si>
    <t>Tol??rance des patients;Facilit?? d'utilisation;Prix abordable</t>
  </si>
  <si>
    <t>Des ingr??dients en provenance de la M??decine Traditionnelle Chinoise;Un format voyage facile ?? transporter;Une odeur et texture agr??able;Sans effets secondaires</t>
  </si>
  <si>
    <t>Le c??t?? aigu?? et occasionnel</t>
  </si>
  <si>
    <t>2024/09/21 10:23:46 AM UTC+3</t>
  </si>
  <si>
    <t xml:space="preserve">Infirmier(e);??tudiante en MTC </t>
  </si>
  <si>
    <t xml:space="preserve">Une efficacit?? rapide </t>
  </si>
  <si>
    <t>2024/09/21 10:26:19 AM UTC+3</t>
  </si>
  <si>
    <t>Efficacit?? d??montr??e;Composition naturelle;Prix abordable;Echantillons gratuits</t>
  </si>
  <si>
    <t>Efficacit??, ordeur agr??able,  sans effets secondaires,  facile ?? appliquer et transporter,</t>
  </si>
  <si>
    <t>2024/09/21 10:28:06 AM UTC+3</t>
  </si>
  <si>
    <t>Des ingr??dients en provenance de la M??decine Traditionnelle Chinoise;Une formulation adapt??e pour un usage particulier, par exemple pour la pratique sportive;Une odeur et texture agr??able;Fabrication fran??aise</t>
  </si>
  <si>
    <t>2024/09/21 10:39:09 AM UTC+3</t>
  </si>
  <si>
    <t>produit polyvalent</t>
  </si>
  <si>
    <t>Les douleurs musculaires;Les douleurs articulaires, tendinites, ou rhumatismes;Pour les douleurs du cou et des ??paules;Pour la d??congestion nasale;Pour apaiser les piq??res d'insecte;Pour les crampes nocturnes</t>
  </si>
  <si>
    <t>les deux sexes utilise le produit</t>
  </si>
  <si>
    <t>pr??sentation agr??able</t>
  </si>
  <si>
    <t>DEGEETER ANNIE 12 RUE JEAN LESTAGE 33260 LA TESTE DE BUCH TEL 0637173546 MAIL michel.degeeter@orange.fr</t>
  </si>
  <si>
    <t>2024/09/21 10:43:58 AM UTC+3</t>
  </si>
  <si>
    <t>une texture moins grasse;un emballage plus attirant</t>
  </si>
  <si>
    <t>2024/09/21 10:46:19 AM UTC+3</t>
  </si>
  <si>
    <t>Efficacit?? d??montr??e;Facilit?? d'utilisation;Composition naturelle;S??ret?? (Pas d'effets secondaires)</t>
  </si>
  <si>
    <t xml:space="preserve">Son efficacit?? et sa s??ret?? </t>
  </si>
  <si>
    <t>2024/09/21 10:48:07 AM UTC+3</t>
  </si>
  <si>
    <t xml:space="preserve">Efficacit?? et facilit?? d?€?utilisation </t>
  </si>
  <si>
    <t>Une formulation adapt??e pour un usage particulier, par exemple pour la pratique sportive;Des ingr??dients originaires de la M??decine Traditionnelle Chinoise;Des ingr??dients bio et naturels;Une odeur et texture agr??able;Fabrication fran??aise</t>
  </si>
  <si>
    <t xml:space="preserve">Emballage traditionnel </t>
  </si>
  <si>
    <t>Oui, Calatayud Christine 13 place des ??crins, christinecalfred@gmail.com 0679789219</t>
  </si>
  <si>
    <t>2024/09/21 10:50:07 AM UTC+3</t>
  </si>
  <si>
    <t>2024/09/21 10:50:15 AM UTC+3</t>
  </si>
  <si>
    <t>Des ingr??dients en provenance de la M??decine Traditionnelle Chinoise;Une odeur et texture agr??able;Fabrication fran??aise</t>
  </si>
  <si>
    <t>Efficacit?? et absence d?€?effets secondaires</t>
  </si>
  <si>
    <t>2024/09/21 10:54:31 AM UTC+3</t>
  </si>
  <si>
    <t>Les douleurs articulaires, tendinites, ou rhumatismes;Pour les douleurs du cou et des ??paules;Pour apaiser les piq??res d'insecte</t>
  </si>
  <si>
    <t>Martine DE SOUZA 1 Route de Fey 47500 Monsempron Libos</t>
  </si>
  <si>
    <t>2024/09/21 10:58:42 AM UTC+3</t>
  </si>
  <si>
    <t>Praticien(ne) de MTC;Acupuncteur(trice);Ost??opathe;Kin??sith??rapeute</t>
  </si>
  <si>
    <t>Efficacit?? d??montr??e;Tol??rance des patients;Facilit?? d'utilisation;Composition naturelle;Recommandations par les autres professionnels;S??ret?? (Pas d'effets secondaires);Prix abordable</t>
  </si>
  <si>
    <t>2024/09/21 10:59:18 AM UTC+3</t>
  </si>
  <si>
    <t>Naturopathe</t>
  </si>
  <si>
    <t>2024/09/21 10:59:20 AM UTC+3</t>
  </si>
  <si>
    <t xml:space="preserve">une meilleur efficacit??;une texture moins grasse;pas de trace sur les v??tements </t>
  </si>
  <si>
    <t>Des ingr??dients en provenance de la M??decine Traditionnelle Chinoise;Un format voyage facile ?? transporter;Une formulation adapt??e pour un usage particulier, par exemple pour la pratique sportive;Des ingr??dients bio et naturels;Une odeur et texture agr??able;Fabrication fran??aise;Sans effets secondaires</t>
  </si>
  <si>
    <t>usage ponctuel accompagn?? des massages conseill??s</t>
  </si>
  <si>
    <t>Baume du Tigre;Huile d'arnica + gaulth??rie + helichryse</t>
  </si>
  <si>
    <t>2024/09/21 11:01:53 AM UTC+3</t>
  </si>
  <si>
    <t>Produits Weleda ou huiles essentielles</t>
  </si>
  <si>
    <t>Format pas important</t>
  </si>
  <si>
    <t>Energie et chaleur. Mouvement.</t>
  </si>
  <si>
    <t xml:space="preserve">R??gine Degnieau - 8 all??e de la Massette - 14200  H??rouville Saint Clair - rdegnieau@orange.fr </t>
  </si>
  <si>
    <t>2024/09/21 11:03:12 AM UTC+3</t>
  </si>
  <si>
    <t xml:space="preserve">Garantie d'ingr??dients de qualit?? </t>
  </si>
  <si>
    <t xml:space="preserve">Efficacit?? et innocuit?? </t>
  </si>
  <si>
    <t>2024/09/21 11:16:39 AM UTC+3</t>
  </si>
  <si>
    <t>Douleurs articulaires;Douleurs chroniques</t>
  </si>
  <si>
    <t>Composition naturelle</t>
  </si>
  <si>
    <t>2024/09/21 11:17:46 AM UTC+3</t>
  </si>
  <si>
    <t>pour soulanger mes doleurs</t>
  </si>
  <si>
    <t>Apr??s le sport;Les douleurs musculaires;Les douleurs articulaires, tendinites, ou rhumatismes;Pour le massage;Pour les douleurs du cou et des ??paules;Pour les crampes menstruelles;Pour la d??congestion nasale;Pour les maux de t??te;Pour apaiser les piq??res d'insecte;Pour soulager le stress et l?€?angoisse;Pour les crampes nocturnes</t>
  </si>
  <si>
    <t>J'aime l'emballage, mais je pense qu'il pourrait ??tre modernis??. Plus minimaliste, avec moins de d??tails.</t>
  </si>
  <si>
    <t>2024/09/21 11:31:46 AM UTC+3</t>
  </si>
  <si>
    <t>coordinatrice de recherche clinique</t>
  </si>
  <si>
    <t>Une formulation adapt??e pour un usage particulier, par exemple pour la pratique sportive;Une odeur et texture agr??able</t>
  </si>
  <si>
    <t>Son efficacit??, ingr??dients bio et naturels</t>
  </si>
  <si>
    <t>2024/09/21 11:37:57 AM UTC+3</t>
  </si>
  <si>
    <t>reflexologue</t>
  </si>
  <si>
    <t>sa qualit?? de fabrication, sans effets secondaires, efficacit?? rapide</t>
  </si>
  <si>
    <t>2024/09/21 11:47:04 AM UTC+3</t>
  </si>
  <si>
    <t>pratique</t>
  </si>
  <si>
    <t>2024/09/21 12:06:34 PM UTC+3</t>
  </si>
  <si>
    <t>2024/09/21 12:21:51 PM UTC+3</t>
  </si>
  <si>
    <t>2024/09/21 1:08:02 PM UTC+3</t>
  </si>
  <si>
    <t>M??decin sp??cialiste;Praticien(ne) de MTC</t>
  </si>
  <si>
    <t>2024/09/21 1:38:07 PM UTC+3</t>
  </si>
  <si>
    <t>Application difficile;Effets secondaires fr??quents;Prix trop cher</t>
  </si>
  <si>
    <t>Une formulation dirig??e vers un sympt??me particulier, par exemple le mal de dos.;Une formulation adapt??e pour un usage particulier, par exemple pour la pratique sportive;Des ingr??dients originaires de la M??decine Traditionnelle Chinoise;Des ingr??dients bio et naturels;Fabrication fran??aise</t>
  </si>
  <si>
    <t>Les douleurs musculaires;Les douleurs articulaires, tendinites, ou rhumatismes;Pour les douleurs du cou et des ??paules;Pour les maux de t??te;Pour apaiser les piq??res d'insecte;Pour soulager le stress et l?€?angoisse;Pour les crampes nocturnes</t>
  </si>
  <si>
    <t>2024/09/21 1:52:55 PM UTC+3</t>
  </si>
  <si>
    <t>Les douleurs musculaires;Pour les crampes menstruelles;Pour apaiser les piq??res d'insecte</t>
  </si>
  <si>
    <t xml:space="preserve">David Decleir 05 chemin de l ouviere 83560 ginasservis </t>
  </si>
  <si>
    <t>2024/09/21 2:18:22 PM UTC+3</t>
  </si>
  <si>
    <t>j'ai deja r??pondu</t>
  </si>
  <si>
    <t>2024/09/21 2:23:36 PM UTC+3</t>
  </si>
  <si>
    <t>Flector;</t>
  </si>
  <si>
    <t xml:space="preserve">Attrayant </t>
  </si>
  <si>
    <t>Camus Pierre Albert 51 rue ??mile Guichenn?? 64000 Pau pac.camus@gmail.com 0695009313</t>
  </si>
  <si>
    <t>2024/09/21 2:24:49 PM UTC+3</t>
  </si>
  <si>
    <t>Douleurs articulaires;Douleurs aigu??s</t>
  </si>
  <si>
    <t>2024/09/21 2:27:42 PM UTC+3</t>
  </si>
  <si>
    <t>Arnican;Baume du Tigre;Counterpain.  Squibb</t>
  </si>
  <si>
    <t>Sa polyvalence, facile ?? emporter, mais attention : la formule ????France???? seulement 15% camphre (25% initial et encore en Asie) n?€?a pas la m??me puissance !!!!!!  Mes appr??ciations ne sont que pour le 25 % de camphre !</t>
  </si>
  <si>
    <t>Petit stick (Taille de comparaison : comme un rouge ?? l??vre);Grand stick (Taille de comparaison : comme un stick de protection solaire);Grand pot (Taille de comparaison : comme un petit pot de cr??me)</t>
  </si>
  <si>
    <t>Les douleurs articulaires, tendinites, ou rhumatismes;Pour les douleurs du cou et des ??paules;Pour la d??congestion nasale;Pour les maux de t??te;Pour apaiser les piq??res d'insecte;Pour soulager le stress et l?€?angoisse;</t>
  </si>
  <si>
    <t>Sobre, confiance, pratique</t>
  </si>
  <si>
    <t>2024/09/21 2:51:43 PM UTC+3</t>
  </si>
  <si>
    <t>Sans produit p??trochimique</t>
  </si>
  <si>
    <t>2024/09/21 3:04:05 PM UTC+3</t>
  </si>
  <si>
    <t>Tol??rance des patients;Composition naturelle;S??ret?? (Pas d'effets secondaires)</t>
  </si>
  <si>
    <t>2024/09/21 3:38:19 PM UTC+3</t>
  </si>
  <si>
    <t>Grand stick (Taille de comparaison : comme un stick de protection solaire);Grand pot (Taille de comparaison : comme un petit pot de cr??me);Patch</t>
  </si>
  <si>
    <t>Efficacit?? et ingr??dients bio</t>
  </si>
  <si>
    <t>2024/09/21 3:45:57 PM UTC+3</t>
  </si>
  <si>
    <t xml:space="preserve">Produit naturel et tr??s efficace </t>
  </si>
  <si>
    <t>2024/09/21 3:49:40 PM UTC+3</t>
  </si>
  <si>
    <t>Apr??s le sport;Les douleurs musculaires;Les douleurs articulaires, tendinites, ou rhumatismes;Pour le massage;Pour les douleurs du cou et des ??paules;Pour la d??congestion nasale;Pour apaiser les piq??res d'insecte;Pour les raideurs et la perte de mobilit??</t>
  </si>
  <si>
    <t xml:space="preserve">Culture traditionnelle chinoise </t>
  </si>
  <si>
    <t>2024/09/21 3:56:28 PM UTC+3</t>
  </si>
  <si>
    <t>Arnica gel;Pommade ?? base de plantes ou d'huiles essentielles;Pommade ?? base de CBD</t>
  </si>
  <si>
    <t xml:space="preserve">Composition saine </t>
  </si>
  <si>
    <t>2024/09/21 3:58:22 PM UTC+3</t>
  </si>
  <si>
    <t>Soulagement imm??diat</t>
  </si>
  <si>
    <t>Les douleurs musculaires;Les douleurs articulaires, tendinites, ou rhumatismes;Pour le massage;Pour les douleurs du cou et des ??paules;Pour les maux de t??te</t>
  </si>
  <si>
    <t>Christell Briard 55 rue du palais de justice 66500 Prades  christellbriard@yahoo.fr</t>
  </si>
  <si>
    <t>2024/09/21 4:28:10 PM UTC+3</t>
  </si>
  <si>
    <t>Une formulation adapt??e pour un usage particulier, par exemple pour la pratique sportive;Des ingr??dients bio et naturels;Sans effets secondaires</t>
  </si>
  <si>
    <t>qu'il se diff??rencie de tout ce qui existe d??j??</t>
  </si>
  <si>
    <t>2024/09/21 5:30:19 PM UTC+3</t>
  </si>
  <si>
    <t xml:space="preserve">Rien d?€?autres des soins ??nerg??tiques </t>
  </si>
  <si>
    <t>Les douleurs musculaires;Pour les maux de t??te;Pour les raideurs et la perte de mobilit??;Pour les crampes nocturnes</t>
  </si>
  <si>
    <t xml:space="preserve">Peu m?€?importe </t>
  </si>
  <si>
    <t>2024/09/21 5:46:45 PM UTC+3</t>
  </si>
  <si>
    <t>Gel surconcentre au silice oraganique GeSil</t>
  </si>
  <si>
    <t>Tout d??pend de la formule vendu si c est une cr??me un tube c est bien</t>
  </si>
  <si>
    <t>Blanc ??voque puret??, le calme...en m??dication la plupart des m??dicaments so t de couleur blanche. La couleur rouge attire la vue et si l on pense ?? certains ingr??dients utilis??s naturelles c est normal que la cr??me soit color??e</t>
  </si>
  <si>
    <t xml:space="preserve">
Wourms isabelle
8 rue du coin
67520 Odratzheim
Isabellewourms@hotmail.com 
0637387732
</t>
  </si>
  <si>
    <t>2024/09/21 6:26:58 PM UTC+3</t>
  </si>
  <si>
    <t>Facilit?? d'utilisation</t>
  </si>
  <si>
    <t>2024/09/21 6:53:34 PM UTC+3</t>
  </si>
  <si>
    <t xml:space="preserve">Psycho socio esth??ticienne </t>
  </si>
  <si>
    <t xml:space="preserve">Efficacit??, tol??rance maximale, facilit?? d'application </t>
  </si>
  <si>
    <t>2024/09/21 7:39:43 PM UTC+3</t>
  </si>
  <si>
    <t>Un format voyage facile ?? transporter;Une formulation adapt??e pour un usage particulier, par exemple pour la pratique sportive;Fabrication fran??aise</t>
  </si>
  <si>
    <t>Les douleurs musculaires;Les douleurs articulaires, tendinites, ou rhumatismes;Pour la d??congestion nasale;Pour les maux de t??te;Pour apaiser les piq??res d'insecte</t>
  </si>
  <si>
    <t>Traditionnel</t>
  </si>
  <si>
    <t>2024/09/21 7:49:45 PM UTC+3</t>
  </si>
  <si>
    <t>R??flexologie plantaire ??nerg??tique Chinoise</t>
  </si>
  <si>
    <t xml:space="preserve">Soulager facilement et durablement </t>
  </si>
  <si>
    <t>2024/09/21 8:28:40 PM UTC+3</t>
  </si>
  <si>
    <t>une meilleur efficacit??;une texture moins grasse;un emballage plus attirant</t>
  </si>
  <si>
    <t>2024/09/21 9:01:15 PM UTC+3</t>
  </si>
  <si>
    <t>Efficacit?? d??montr??e;Tol??rance des patients;S??ret?? (Pas d'effets secondaires)</t>
  </si>
  <si>
    <t>2024/09/21 9:06:44 PM UTC+3</t>
  </si>
  <si>
    <t>Les douleurs articulaires, tendinites, ou rhumatismes;Pour les douleurs du cou et des ??paules;Pour les maux de t??te;Pour les raideurs et la perte de mobilit??</t>
  </si>
  <si>
    <t xml:space="preserve">Pourquoi 2 couleurs diff??rentes </t>
  </si>
  <si>
    <t xml:space="preserve">USA?? Sylvie 107 bis rue Marcadet 75018 Paris   u.zyzie@free.fr. </t>
  </si>
  <si>
    <t>2024/09/21 9:54:34 PM UTC+3</t>
  </si>
  <si>
    <t>Douleurs musculaires;Douleurs articulaires;Douleurs chroniques;Crampes menstruelles</t>
  </si>
  <si>
    <t>2024/09/21 10:07:08 PM UTC+3</t>
  </si>
  <si>
    <t>Pommade ?? base de plantes ou d'huiles essentielles;Pommade ?? base de CBD</t>
  </si>
  <si>
    <t>Efficacit?? d??montr??e;Composition naturelle;Echantillons gratuits</t>
  </si>
  <si>
    <t>Des ingr??dients en provenance de la M??decine Traditionnelle Chinoise;Une formulation dirig??e vers un sympt??me particulier, par exemple le mal de dos.;Une formulation adapt??e pour un usage particulier, par exemple pour la pratique sportive;Des ingr??dients bio et naturels;Une odeur et texture agr??able</t>
  </si>
  <si>
    <t>Efficacit??, ingr??dients naturels, pas d'odeur trop forte.</t>
  </si>
  <si>
    <t>2024/09/21 10:30:14 PM UTC+3</t>
  </si>
  <si>
    <t>Des ingr??dients en provenance de la M??decine Traditionnelle Chinoise;Une formulation adapt??e pour un usage particulier, par exemple pour la pratique sportive;Des ingr??dients bio et naturels</t>
  </si>
  <si>
    <t>2024/09/21 10:54:34 PM UTC+3</t>
  </si>
  <si>
    <t xml:space="preserve">Soulage la douleur </t>
  </si>
  <si>
    <t>Les douleurs musculaires;Les douleurs articulaires, tendinites, ou rhumatismes</t>
  </si>
  <si>
    <t>2024/09/21 11:59:12 PM UTC+3</t>
  </si>
  <si>
    <t>La  multi utilisation</t>
  </si>
  <si>
    <t>Apr??s le sport;Les douleurs musculaires;Les douleurs articulaires, tendinites, ou rhumatismes;Pour les douleurs du cou et des ??paules;Pour la d??congestion nasale;Pour les maux de t??te;Pour apaiser les piq??res d'insecte;Pour les raideurs et la perte de mobilit??;Pour soulager le stress et l?€?angoisse</t>
  </si>
  <si>
    <t>La cr??dibilit??</t>
  </si>
  <si>
    <t>2024/09/22 12:40:19 AM UTC+3</t>
  </si>
  <si>
    <t xml:space="preserve">Efficacit?? qualit?? polyvalence sans risque </t>
  </si>
  <si>
    <t>2024/09/22 8:58:41 AM UTC+3</t>
  </si>
  <si>
    <t xml:space="preserve">Praticit??, sans effet secondaire, produits naturels </t>
  </si>
  <si>
    <t>2024/09/22 9:44:09 AM UTC+3</t>
  </si>
  <si>
    <t xml:space="preserve">une texture moins grasse;un prix moins cher;Produit plus naturel, sans paraffine </t>
  </si>
  <si>
    <t xml:space="preserve">L'efficacit??, la polyvalence d'usage, le moins d, effet secondaire </t>
  </si>
  <si>
    <t>2024/09/22 10:24:44 AM UTC+3</t>
  </si>
  <si>
    <t>Infirmier(e);</t>
  </si>
  <si>
    <t xml:space="preserve">Efficacit?? et peu d'effets ind??sirables </t>
  </si>
  <si>
    <t>2024/09/22 11:18:33 AM UTC+3</t>
  </si>
  <si>
    <t xml:space="preserve">Baume du Tigre;Baume des Pyr??n??es </t>
  </si>
  <si>
    <t xml:space="preserve">Polyvalence et efficacit??. </t>
  </si>
  <si>
    <t>Les douleurs musculaires;Les douleurs articulaires, tendinites, ou rhumatismes;Pour les douleurs du cou et des ??paules;Pour la d??congestion nasale;Pour les maux de t??te;Pour apaiser les piq??res d'insecte;Pour les raideurs et la perte de mobilit??</t>
  </si>
  <si>
    <t xml:space="preserve">Pas de pr??f??rence. La qualit?? du produit importe plus que son emballage. </t>
  </si>
  <si>
    <t>Reconnaissance imm??diate du produit. Tradition chinoise.</t>
  </si>
  <si>
    <t>2024/09/22 11:21:56 AM UTC+3</t>
  </si>
  <si>
    <t xml:space="preserve">Produit pas cher, facile d'utilisation qu'on peut transporter facilement avec soi et efficace </t>
  </si>
  <si>
    <t>2024/09/22 11:25:12 AM UTC+3</t>
  </si>
  <si>
    <t>Des ingr??dients en provenance de la M??decine Traditionnelle Chinoise</t>
  </si>
  <si>
    <t>Qu?€?il soit efficace et accessible. Je fabrique mes propres baumes !</t>
  </si>
  <si>
    <t>2024/09/22 11:53:00 AM UTC+3</t>
  </si>
  <si>
    <t>une odeur plus agr??able;une texture moins grasse;un prix moins cher</t>
  </si>
  <si>
    <t>2024/09/22 12:43:00 PM UTC+3</t>
  </si>
  <si>
    <t>la fiabilit?? des ingr??dients</t>
  </si>
  <si>
    <t>2024/09/22 1:12:46 PM UTC+3</t>
  </si>
  <si>
    <t>Application difficile;Texture d??sagr??able</t>
  </si>
  <si>
    <t>Une formulation dirig??e vers un sympt??me particulier, par exemple le mal de dos.;Une odeur et texture agr??able</t>
  </si>
  <si>
    <t>Les douleurs musculaires;Les douleurs articulaires, tendinites, ou rhumatismes;Pour les douleurs du cou et des ??paules;Pour apaiser les piq??res d'insecte</t>
  </si>
  <si>
    <t xml:space="preserve">Color?? </t>
  </si>
  <si>
    <t xml:space="preserve">Sylvie Ienciu 
7 Rue du Barthas 
81800 Rabastens </t>
  </si>
  <si>
    <t>2024/09/22 1:26:21 PM UTC+3</t>
  </si>
  <si>
    <t>Acupuncteur(trice);Kin??sith??rapeute</t>
  </si>
  <si>
    <t xml:space="preserve">son efficacit?? </t>
  </si>
  <si>
    <t>2024/09/22 1:59:06 PM UTC+3</t>
  </si>
  <si>
    <t>Praticien(ne) de MTC;Masseur(se);Professeur Qi gong</t>
  </si>
  <si>
    <t xml:space="preserve">Un bon diagnostic. </t>
  </si>
  <si>
    <t>2024/09/22 2:35:53 PM UTC+3</t>
  </si>
  <si>
    <t xml:space="preserve">Soins ??nerg??tiques </t>
  </si>
  <si>
    <t xml:space="preserve">Aide pour psoriasis </t>
  </si>
  <si>
    <t xml:space="preserve">Des ingr??dients en provenance de la M??decine Traditionnelle Chinoise;Un format voyage facile ?? transporter;Une formulation dirig??e vers un sympt??me particulier, par exemple le mal de dos.;Des ingr??dients bio et naturels;Une odeur et texture agr??able;Fabrication fran??aise;Tr??s p??n??trante att??nuer d??mangeaisons et diminuer les chaleurs de la peau </t>
  </si>
  <si>
    <t xml:space="preserve">Grand quantit?? car tout le corps  ?? hydrater </t>
  </si>
  <si>
    <t xml:space="preserve">Multi usage </t>
  </si>
  <si>
    <t>Arnican;Baume du Tigre;St Bernard</t>
  </si>
  <si>
    <t>Voltaren;Flector;Baume du Tigre;le plus efficace huille essentielle Gaulth??rie avec huile arnica</t>
  </si>
  <si>
    <t>2024/09/22 5:39:18 PM UTC+3</t>
  </si>
  <si>
    <t>Infirmier(e)</t>
  </si>
  <si>
    <t>Douleurs articulaires;Entorses et foulures</t>
  </si>
  <si>
    <t>Facilit?? d'utilisation;Composition naturelle;Prix abordable</t>
  </si>
  <si>
    <t>Une formulation dirig??e vers un sympt??me particulier, par exemple le mal de dos.;Fabrication fran??aise</t>
  </si>
  <si>
    <t xml:space="preserve">Que ??a fonctionne et privil??gier les produits qui r??chauffe pour certains et qui rafra??chisse pour d autre </t>
  </si>
  <si>
    <t>2024/09/22 6:15:43 PM UTC+3</t>
  </si>
  <si>
    <t>Petit stick (Taille de comparaison : comme un rouge ?? l??vre);Petit pot (Taille de comparaison : comme une tasse d'espresso);Grand pot (Taille de comparaison : comme un petit pot de cr??me)</t>
  </si>
  <si>
    <t>2024/09/22 6:48:11 PM UTC+3</t>
  </si>
  <si>
    <t>Efficacit?? d??montr??e;Composition naturelle;S??ret?? (Pas d'effets secondaires);Prix abordable</t>
  </si>
  <si>
    <t>Une formulation dirig??e vers un sympt??me particulier, par exemple le mal de dos.;Des ingr??dients bio et naturels;Fabrication fran??aise;Sans effets secondaires</t>
  </si>
  <si>
    <t xml:space="preserve">Qualit?? et composition naturelle du produit + retour d'efficacit?? </t>
  </si>
  <si>
    <t>2024/09/22 7:07:12 PM UTC+3</t>
  </si>
  <si>
    <t>Des ingr??dients en provenance de la M??decine Traditionnelle Chinoise;Un format voyage facile ?? transporter;Une formulation dirig??e vers un sympt??me particulier, par exemple le mal de dos.;Fabrication fran??aise;Sans effets secondaires</t>
  </si>
  <si>
    <t>2024/09/22 7:09:59 PM UTC+3</t>
  </si>
  <si>
    <t>Douleurs articulaires;Douleurs aigu??s;Entorses et foulures</t>
  </si>
  <si>
    <t>Autre baume ?? base de camphre;Pommade Produits MTC</t>
  </si>
  <si>
    <t>Des ingr??dients en provenance de la M??decine Traditionnelle Chinoise;Un format voyage facile ?? transporter;Une formulation dirig??e vers un sympt??me particulier, par exemple le mal de dos.;Des ingr??dients bio et naturels;Une odeur et texture agr??able;Fabrication fran??aise</t>
  </si>
  <si>
    <t>Efficacit?? selon le diagnostique effectu??</t>
  </si>
  <si>
    <t>2024/09/22 7:59:13 PM UTC+3</t>
  </si>
  <si>
    <t>Arnican;composition gel fait maison a base de silicium et huiles essentielles et extrait boswella</t>
  </si>
  <si>
    <t>Grand pot (Taille de comparaison : comme un petit pot de cr??me);en tube</t>
  </si>
  <si>
    <t>Les douleurs articulaires, tendinites, ou rhumatismes;Pour les raideurs et la perte de mobilit??;Pour les crampes nocturnes;douleurs d origine neurologiques</t>
  </si>
  <si>
    <t>emballage comportant la composition du produit et dosage ingredients et information sur ce que produit pourrait aider a traiter</t>
  </si>
  <si>
    <t>je n aime pas</t>
  </si>
  <si>
    <t>2024/09/22 9:32:45 PM UTC+3</t>
  </si>
  <si>
    <t xml:space="preserve">Mon exp??rience du produit </t>
  </si>
  <si>
    <t>Les douleurs articulaires, tendinites, ou rhumatismes;Pour la d??congestion nasale;Pour les crampes nocturnes</t>
  </si>
  <si>
    <t xml:space="preserve">Tradition flacon en verre </t>
  </si>
  <si>
    <t>Hoarau V??ronique 13 impasse campieu 82300 caussade ve.hoarau@laposte.net 0628337717</t>
  </si>
  <si>
    <t>2024/09/22 10:04:00 PM UTC+3</t>
  </si>
  <si>
    <t>Des ingr??dients en provenance de la M??decine Traditionnelle Chinoise;Une formulation dirig??e vers un sympt??me particulier, par exemple le mal de dos.;Des ingr??dients bio et naturels;</t>
  </si>
  <si>
    <t xml:space="preserve">La pathologie du patient </t>
  </si>
  <si>
    <t>2024/09/23 8:29:10 AM UTC+3</t>
  </si>
  <si>
    <t>Produit efficace facilement transportable</t>
  </si>
  <si>
    <t>Un format voyage facile ?? transporter;Une formulation dirig??e vers un sympt??me particulier, par exemple le mal de dos.;Des ingr??dients originaires de la M??decine Traditionnelle Chinoise;Fabrication fran??aise</t>
  </si>
  <si>
    <t>Les douleurs articulaires, tendinites, ou rhumatismes;Pour la d??congestion nasale;Pour soulager le stress et l?€?angoisse</t>
  </si>
  <si>
    <t>Tr??s color??</t>
  </si>
  <si>
    <t xml:space="preserve">Lesage Anne Marie 119 impasse Fosseret  Etable 73110 valgelon la rochette
e.annemarie@orange.fr    06 72 26 22 22 </t>
  </si>
  <si>
    <t>2024/09/23 10:07:15 AM UTC+3</t>
  </si>
  <si>
    <t>soulagement de la douleur</t>
  </si>
  <si>
    <t>2024/09/23 10:16:02 AM UTC+3</t>
  </si>
  <si>
    <t>2024/09/23 10:35:32 AM UTC+3</t>
  </si>
  <si>
    <t>Facilit?? d'utilisation;S??ret?? (Pas d'effets secondaires);Prix abordable</t>
  </si>
  <si>
    <t>Des ingr??dients en provenance de la M??decine Traditionnelle Chinoise;Une formulation dirig??e vers un sympt??me particulier, par exemple le mal de dos.;Des ingr??dients bio et naturels;Une odeur et texture agr??able;Fabrication fran??aise</t>
  </si>
  <si>
    <t>Que mes patients soient en confiance et aient envie de l'utiliser -praticit??.</t>
  </si>
  <si>
    <t>2024/09/23 10:48:34 AM UTC+3</t>
  </si>
  <si>
    <t>Des ingr??dients en provenance de la M??decine Traditionnelle Chinoise;Une formulation adapt??e pour un usage particulier, par exemple pour la pratique sportive;Des ingr??dients bio et naturels;Une odeur et texture agr??able;Fabrication fran??aise;Sans effets secondaires</t>
  </si>
  <si>
    <t>2024/09/23 11:09:35 AM UTC+3</t>
  </si>
  <si>
    <t>Pour les crampes menstruelles;Pour les maux de t??te;Pour soulager le stress et l?€?angoisse;Pour les crampes nocturnes</t>
  </si>
  <si>
    <t>2024/09/23 11:27:55 AM UTC+3</t>
  </si>
  <si>
    <t xml:space="preserve">L'efficacit?? et la s??curit?? du produit. La facilit?? d'utilisation. </t>
  </si>
  <si>
    <t>2024/09/23 11:46:49 AM UTC+3</t>
  </si>
  <si>
    <t>La confiance dans l'efficacit?? et des ingr??dients naturels et sains</t>
  </si>
  <si>
    <t>2024/09/23 11:55:10 AM UTC+3</t>
  </si>
  <si>
    <t xml:space="preserve">Effets secondaires fr??quents;Certains ingr??dients synth??tiques ou chimiques;Interactions m??dicamenteuses </t>
  </si>
  <si>
    <t xml:space="preserve">Petit stick (Taille de comparaison : comme un rouge ?? l??vre);Grand stick (Taille de comparaison : comme un stick de protection solaire);Petit pot (Taille de comparaison : comme une tasse d'espresso);Grand pot (Taille de comparaison : comme un petit pot de cr??me);Tube plastifi?? </t>
  </si>
  <si>
    <t>Les douleurs articulaires, tendinites, ou rhumatismes;Pour les douleurs du cou et des ??paules;Pour les raideurs et la perte de mobilit??;Douleurs hanches.....genoux</t>
  </si>
  <si>
    <t>??voqu?? mtc ancestral</t>
  </si>
  <si>
    <t>2024/09/23 12:35:08 PM UTC+3</t>
  </si>
  <si>
    <t xml:space="preserve">??tudiante </t>
  </si>
  <si>
    <t>Arnica gel</t>
  </si>
  <si>
    <t>Efficacit?? d??montr??e;Tol??rance des patients;Facilit?? d'utilisation;Recommandations par les autres professionnels;S??ret?? (Pas d'effets secondaires);Prix abordable</t>
  </si>
  <si>
    <t>2024/09/23 12:48:35 PM UTC+3</t>
  </si>
  <si>
    <t>Pommade anti-inflammatoire, type Voltaren, Flector, etc.;Arnica gel;Autre baume ?? base de camphre;Pommade ?? base de CBD</t>
  </si>
  <si>
    <t>Efficacit?? sans effets secondaires</t>
  </si>
  <si>
    <t>2024/09/23 2:01:17 PM UTC+3</t>
  </si>
  <si>
    <t>Un format voyage facile ?? transporter;Des ingr??dients bio et naturels;Sans effets secondaires</t>
  </si>
  <si>
    <t>Son efficacit??</t>
  </si>
  <si>
    <t>2024/09/23 2:43:43 PM UTC+3</t>
  </si>
  <si>
    <t>2024/09/23 2:46:20 PM UTC+3</t>
  </si>
  <si>
    <t>praticienne en M??decine chinoise</t>
  </si>
  <si>
    <t>2024/09/23 2:53:06 PM UTC+3</t>
  </si>
  <si>
    <t>Des ingr??dients en provenance de la M??decine Traditionnelle Chinoise;Une formulation dirig??e vers un sympt??me particulier, par exemple le mal de dos.;Une formulation adapt??e pour un usage particulier, par exemple pour la pratique sportive;Des ingr??dients bio et naturels;Fabrication fran??aise</t>
  </si>
  <si>
    <t>La qualit?? du produit et les effets de soin</t>
  </si>
  <si>
    <t>2024/09/23 4:49:25 PM UTC+3</t>
  </si>
  <si>
    <t xml:space="preserve">Mes patients sont souvent sensibles aux ingr??dients. Si vous pouvez cr??er un produit authentique et s??r d?€?ingr??dient sans trop d?€?ajout des produits chimiques, je serai preneuse. </t>
  </si>
  <si>
    <t>2024/09/23 5:22:48 PM UTC+3</t>
  </si>
  <si>
    <t>efficace</t>
  </si>
  <si>
    <t>Un format voyage facile ?? transporter;Une formulation dirig??e vers un sympt??me particulier, par exemple le mal de dos.;Des ingr??dients originaires de la M??decine Traditionnelle Chinoise;Une odeur et texture agr??able</t>
  </si>
  <si>
    <t>Les douleurs musculaires;Les douleurs articulaires, tendinites, ou rhumatismes;Pour le massage;Pour se rafra??chir;Pour les douleurs du cou et des ??paules;Pour les crampes menstruelles;Pour la d??congestion nasale;Pour les maux de t??te;Pour apaiser les piq??res d'insecte;Pour les raideurs et la perte de mobilit??;Pour soulager le stress et l?€?angoisse;Pour les crampes nocturnes</t>
  </si>
  <si>
    <t>pas d'avis en particulier</t>
  </si>
  <si>
    <t>2024/09/23 6:30:33 PM UTC+3</t>
  </si>
  <si>
    <t xml:space="preserve">La fr??quence d'utilisation </t>
  </si>
  <si>
    <t>2024/09/23 6:46:33 PM UTC+3</t>
  </si>
  <si>
    <t>Soulagen</t>
  </si>
  <si>
    <t>Effets secondaires fr??quents;Couleur qui tache</t>
  </si>
  <si>
    <t>Des ingr??dients originaires de la M??decine Traditionnelle Chinoise;Fabrication fran??aise</t>
  </si>
  <si>
    <t xml:space="preserve">Couleur </t>
  </si>
  <si>
    <t>Monique 960 corniche de st ferreol lorgues 83510</t>
  </si>
  <si>
    <t>2024/09/23 6:57:43 PM UTC+3</t>
  </si>
  <si>
    <t>M??decin g??n??raliste;Praticien(ne) de MTC;Pharmacien</t>
  </si>
  <si>
    <t>2024/09/23 8:33:14 PM UTC+3</t>
  </si>
  <si>
    <t xml:space="preserve">Soulagement 
Facile de transport
Odeur l??g??re </t>
  </si>
  <si>
    <t>Les douleurs musculaires;Les douleurs articulaires, tendinites, ou rhumatismes;Pour les maux de t??te;Pour apaiser les piq??res d'insecte</t>
  </si>
  <si>
    <t>KANDAVEL Masilavathani
18 voie Massenet
94400 Vitry-sur-Seine
masilavathanik@gmail.com
0613775980</t>
  </si>
  <si>
    <t>2024/09/23 10:11:00 PM UTC+3</t>
  </si>
  <si>
    <t>efficacit??, facilit?? d'usage, absence d'effets secondaires, produits naturels</t>
  </si>
  <si>
    <t>2024/09/23 10:58:43 PM UTC+3</t>
  </si>
  <si>
    <t>Praticien(ne) de MTC;Acupuncteur(trice);Kin??sith??rapeute</t>
  </si>
  <si>
    <t>Douleurs aigu??s;Douleur chronique</t>
  </si>
  <si>
    <t>Efficacit?? d??montr??e;Tol??rance des patients;Composition naturelle;Prix abordable;Echantillons gratuits</t>
  </si>
  <si>
    <t>2024/09/24 5:08:15 AM UTC+3</t>
  </si>
  <si>
    <t xml:space="preserve">Facilit?? d application, sensation que le profuit est enveloppant </t>
  </si>
  <si>
    <t>2024/09/24 10:32:04 AM UTC+3</t>
  </si>
  <si>
    <t>Praticien(ne) de MTC;??tudiant MTC</t>
  </si>
  <si>
    <t>2024/09/24 10:44:00 AM UTC+3</t>
  </si>
  <si>
    <t>La facilit?? d'utilisation, savoir dans quel cadre / syndrome MTC l'utiliser.</t>
  </si>
  <si>
    <t>2024/09/24 10:59:01 AM UTC+3</t>
  </si>
  <si>
    <t xml:space="preserve">Efficacit??,  soulagement 
</t>
  </si>
  <si>
    <t>2024/09/24 12:04:27 PM UTC+3</t>
  </si>
  <si>
    <t xml:space="preserve">qu ils ne fassent pas de r??action allergique, et qu ils ressentent un soulagement </t>
  </si>
  <si>
    <t>2024/09/24 12:40:30 PM UTC+3</t>
  </si>
  <si>
    <t>Arnica gel;Pommade Produits MTC</t>
  </si>
  <si>
    <t>Efficacit?? d??montr??e;Recommandations par les autres professionnels;Prix abordable</t>
  </si>
  <si>
    <t>l'odeur, les patients r??agissent fortement ?? l'odeur d??gag??e par les baumes</t>
  </si>
  <si>
    <t>2024/09/24 3:12:52 PM UTC+3</t>
  </si>
  <si>
    <t>Praticien(ne) de MTC;Acupuncteur(trice);Psychomotricienne</t>
  </si>
  <si>
    <t>Douleurs musculaires;Douleurs articulaires;Crampes menstruelles</t>
  </si>
  <si>
    <t>Efficacit?? d??montr??e;Facilit?? d'utilisation;Composition naturelle;Prix abordable</t>
  </si>
  <si>
    <t>Une formulation dirig??e vers un sympt??me particulier, par exemple le mal de dos.;Une formulation adapt??e pour un usage particulier, par exemple pour la pratique sportive;Des ingr??dients bio et naturels;Fabrication fran??aise;Sans effets secondaires</t>
  </si>
  <si>
    <t>Qu'il fonctionne !</t>
  </si>
  <si>
    <t>2024/09/24 5:49:37 PM UTC+3</t>
  </si>
  <si>
    <t xml:space="preserve">je n'utilise pas. sauf huile ?? l'arnica. </t>
  </si>
  <si>
    <t>facilit?? d'utilisation, efficacit??</t>
  </si>
  <si>
    <t>2024/09/24 6:03:02 PM UTC+3</t>
  </si>
  <si>
    <t xml:space="preserve">Que le produit soit efficace et sans effet secondaire </t>
  </si>
  <si>
    <t>2024/09/24 6:04:00 PM UTC+3</t>
  </si>
  <si>
    <t>2024/09/24 6:45:21 PM UTC+3</t>
  </si>
  <si>
    <t>M??decin g??n??raliste</t>
  </si>
  <si>
    <t>une meilleur efficacit??;ingredients traces moins chimiques et plus doses</t>
  </si>
  <si>
    <t xml:space="preserve">l'efficacit?? et les ingr??dients </t>
  </si>
  <si>
    <t>2024/09/24 7:23:24 PM UTC+3</t>
  </si>
  <si>
    <t>une meilleur efficacit??;une texture moins grasse;un prix moins cher</t>
  </si>
  <si>
    <t xml:space="preserve">Fiabilit?? et efficacit?? </t>
  </si>
  <si>
    <t>2024/09/24 7:30:09 PM UTC+3</t>
  </si>
  <si>
    <t>Douleurs articulaires;Douleurs chroniques;Douleurs aigu??s;Entorses et foulures</t>
  </si>
  <si>
    <t>Tol??rance des patients;Composition naturelle;S??ret?? (Pas d'effets secondaires);Prix abordable</t>
  </si>
  <si>
    <t>Des ingr??dients en provenance de la M??decine Traditionnelle Chinoise;Une formulation dirig??e vers un sympt??me particulier, par exemple le mal de dos.;Des ingr??dients bio et naturels;Fabrication fran??aise;Sans effets secondaires</t>
  </si>
  <si>
    <t>2024/09/24 10:36:10 PM UTC+3</t>
  </si>
  <si>
    <t>Des ingr??dients bio et naturels;Une odeur et texture agr??able;Sans effets secondaires</t>
  </si>
  <si>
    <t xml:space="preserve">L'efficacit?? et l'absence de contre indication </t>
  </si>
  <si>
    <t>2024/09/25 9:36:30 AM UTC+3</t>
  </si>
  <si>
    <t>Douleurs musculaires;Douleurs chroniques;Douleurs aigu??s;Entorses et foulures;Perte de mobilit??</t>
  </si>
  <si>
    <t>Des ingr??dients en provenance de la M??decine Traditionnelle Chinoise;Une formulation dirig??e vers un sympt??me particulier, par exemple le mal de dos.;Une formulation adapt??e pour un usage particulier, par exemple pour la pratique sportive;Des ingr??dients bio et naturels;Fabrication fran??aise;Sans effets secondaires</t>
  </si>
  <si>
    <t>2024/09/25 9:45:07 AM UTC+3</t>
  </si>
  <si>
    <t>C?€?est un baume naturel et efficace contre les douleurs, pour ma part?€?</t>
  </si>
  <si>
    <t xml:space="preserve">Les douleurs musculaires;Les douleurs articulaires, tendinites, ou rhumatismes;Pour le massage;Pour les douleurs du cou et des ??paules;Pour les crampes menstruelles;Pour la d??congestion nasale;Pour les maux de t??te;Pour apaiser les piq??res d'insecte;Pour les raideurs et la perte de mobilit??;Pour soulager le stress et l?€?angoisse;Pour les crampes nocturnes;Arthrose cervicale </t>
  </si>
  <si>
    <t xml:space="preserve">Mes impressions sont bonnes, je trouve juste que le pot est petit </t>
  </si>
  <si>
    <t xml:space="preserve">Mme Aubagnac M??linda
1, bis Chemin de Coste Dr??che 
48100 Marvejols
Mail : lagrenouille07@hotmail.fr
Tel : 06.84.55.43.12
</t>
  </si>
  <si>
    <t>2024/09/25 11:21:58 AM UTC+3</t>
  </si>
  <si>
    <t>efficacit??- simplicit?? application-agreable</t>
  </si>
  <si>
    <t>Les douleurs musculaires;Les douleurs articulaires, tendinites, ou rhumatismes;Pour les douleurs du cou et des ??paules;Pour les maux de t??te;Pour les raideurs et la perte de mobilit??;Pour soulager le stress et l?€?angoisse</t>
  </si>
  <si>
    <t>oui mr Raynaud gerard 76300 gerard.raynaud@laposte.net 0613920124</t>
  </si>
  <si>
    <t>2024/09/25 11:51:36 AM UTC+3</t>
  </si>
  <si>
    <t>Douleurs articulaires;Douleurs chroniques;Crampes nocturnes</t>
  </si>
  <si>
    <t xml:space="preserve">Efficacit?? et s??ret?? d?€?un produit sans effet secondaire </t>
  </si>
  <si>
    <t>2024/09/25 12:48:38 PM UTC+3</t>
  </si>
  <si>
    <t>2024/09/25 12:55:31 PM UTC+3</t>
  </si>
  <si>
    <t>NC</t>
  </si>
  <si>
    <t>Baume du Tigre;huile essentielle, argile verte</t>
  </si>
  <si>
    <t>2024/09/25 6:13:08 PM UTC+3</t>
  </si>
  <si>
    <t>shiatsuki</t>
  </si>
  <si>
    <t>son efficacit??, le fait qu'il n'y ait pas d'effets secondaires</t>
  </si>
  <si>
    <t>2024/09/25 6:52:46 PM UTC+3</t>
  </si>
  <si>
    <t>Praticienne de shiatsu</t>
  </si>
  <si>
    <t>Des ingr??dients en provenance de la M??decine Traditionnelle Chinoise;Un format voyage facile ?? transporter;Des ingr??dients bio et naturels;Fabrication fran??aise;Sans effets secondaires;Pratique ?? appliquer</t>
  </si>
  <si>
    <t>Sans danger et efficace</t>
  </si>
  <si>
    <t>2024/09/25 8:05:05 PM UTC+3</t>
  </si>
  <si>
    <t>2024/09/26 12:55:40 PM UTC+3</t>
  </si>
  <si>
    <t>2024/09/26 2:02:52 PM UTC+3</t>
  </si>
  <si>
    <t>quil fonctionne</t>
  </si>
  <si>
    <t>2024/09/26 9:23:57 PM UTC+3</t>
  </si>
  <si>
    <t>Douleurs articulaires;Douleurs chroniques;Maux de t??te;Perte de mobilit??</t>
  </si>
  <si>
    <t xml:space="preserve">Efficacit?? et tropisme au niveau des tissus atteints </t>
  </si>
  <si>
    <t>2024/09/27 12:09:58 PM UTC+3</t>
  </si>
  <si>
    <t xml:space="preserve">Son efficacit??. Sa praticit??. Ses ingr??dients. </t>
  </si>
  <si>
    <t>2024/09/27 2:41:28 PM UTC+3</t>
  </si>
  <si>
    <t xml:space="preserve">Produit bio/ meilleure qualit?? et ingr??dients naturels </t>
  </si>
  <si>
    <t>Un format voyage facile ?? transporter;Des ingr??dients bio et naturels;Fabrication fran??aise;Sans effets secondaires</t>
  </si>
  <si>
    <t xml:space="preserve">La simplicit?? d'utilisation/ mise en ??uvre au quotidien </t>
  </si>
  <si>
    <t>2024/09/27 8:40:33 PM UTC+3</t>
  </si>
  <si>
    <t>2024/09/27 8:57:12 PM UTC+3</t>
  </si>
  <si>
    <t xml:space="preserve">Oui </t>
  </si>
  <si>
    <t>Une formulation dirig??e vers un sympt??me particulier, par exemple le mal de dos.;Une formulation adapt??e pour un usage particulier, par exemple pour la pratique sportive;Des ingr??dients bio et naturels;Fabrication fran??aise</t>
  </si>
  <si>
    <t xml:space="preserve">Rien de sp??cial </t>
  </si>
  <si>
    <t>Ouo</t>
  </si>
  <si>
    <t>Voltaren;Arnican;Baume du Tigre;Baume bernard</t>
  </si>
  <si>
    <t>2024/09/28 11:32:28 AM UTC+3</t>
  </si>
  <si>
    <t>Professeur qi gong</t>
  </si>
  <si>
    <t>Texture, odeur, conditionnement</t>
  </si>
  <si>
    <t>2024/09/28 7:30:26 PM UTC+3</t>
  </si>
  <si>
    <t>Ni</t>
  </si>
  <si>
    <t>Effets secondaires fr??quents;Sa couleur qui tache</t>
  </si>
  <si>
    <t>Les douleurs musculaires;Pour le massage;Pour les douleurs du cou et des ??paules;Pour les raideurs et la perte de mobilit??</t>
  </si>
  <si>
    <t>Trop voyant</t>
  </si>
  <si>
    <t xml:space="preserve">Charvillat Monique 960 corniche de st ferreol 83510 lorgues </t>
  </si>
  <si>
    <t>2024/09/28 11:15:57 PM UTC+3</t>
  </si>
  <si>
    <t>Pommade anti-inflammatoire, type Voltaren, Flector, etc.;Pommade Produits MTC</t>
  </si>
  <si>
    <t>Une formulation dirig??e vers un sympt??me particulier, par exemple le mal de dos.;Sans effets secondaires</t>
  </si>
  <si>
    <t>2024/09/29 11:11:21 AM UTC+3</t>
  </si>
  <si>
    <t>M??decin g??n??raliste;Praticien(ne) de MTC</t>
  </si>
  <si>
    <t>Des ingr??dients en provenance de la M??decine Traditionnelle Chinoise;Une formulation dirig??e vers un sympt??me particulier, par exemple le mal de dos.;Des ingr??dients bio et naturels;Fabrication fran??aise;</t>
  </si>
  <si>
    <t>2024/09/30 10:25:01 AM UTC+3</t>
  </si>
  <si>
    <t>Efficacité</t>
  </si>
  <si>
    <t>Ingrédients naturels</t>
  </si>
  <si>
    <t>Référénce culturel</t>
  </si>
  <si>
    <t>Sécurité</t>
  </si>
  <si>
    <t>Qualité de fabrication</t>
  </si>
  <si>
    <t>Référence culturel</t>
  </si>
  <si>
    <t>Référence  culturelle</t>
  </si>
  <si>
    <t xml:space="preserve">Weleda </t>
  </si>
  <si>
    <t>Rapport qualité/prix</t>
  </si>
  <si>
    <t>Fiabilité</t>
  </si>
  <si>
    <t>CBD</t>
  </si>
  <si>
    <t xml:space="preserve">Baume des Pyr??n??es </t>
  </si>
  <si>
    <t>ibufetum</t>
  </si>
  <si>
    <t>Huile massages aux huiles essentielles fortes et huile massage Arnica Weleda</t>
  </si>
  <si>
    <t xml:space="preserve">Considrez-vous les produits anti-douleurs à l'usage local comme indispensable dans votre pharmacie de la maison ? </t>
  </si>
  <si>
    <t xml:space="preserve">Considérez-vous les produits anti-douleurs à l'usage local comme indispensable dans votre pharmacie de la maison ? </t>
  </si>
  <si>
    <t>Fiablité</t>
  </si>
  <si>
    <t>Fabrication fran??aise</t>
  </si>
  <si>
    <t>Une formulation dirig??e vers un sympt??me particulier, par exemple le mal de dos.</t>
  </si>
  <si>
    <t>Tres concentre en principe actif pour soulager efficacement.</t>
  </si>
  <si>
    <t>Qui ne tache pas ! (Cf baume tigre rouge )</t>
  </si>
  <si>
    <t>Peut ??tre en unidose pour le transport ponctuel</t>
  </si>
  <si>
    <t xml:space="preserve">Produit universel, pas besoin de faire un pot pour chaque douleur. Sauf peut ??tre piqure moustique ? Odeur forte pour les fran??ais? Peut ??tre faire odeur a utiliser jour et nuit chez soi? </t>
  </si>
  <si>
    <t>Un roll on</t>
  </si>
  <si>
    <t>Ca depend de la concentration du produit et de combien il faut en mettre pour que ce soit efficace.</t>
  </si>
  <si>
    <t>Unidose</t>
  </si>
  <si>
    <t xml:space="preserve">Petites tailles, c'est bien ! Formzt sticks bonne id??e, je peux emmener avec moi la journ??e ds sac a main ou sac de sport. Garder le petit pot comme le baume du tigre. </t>
  </si>
  <si>
    <t>Pour le massage</t>
  </si>
  <si>
    <t>Pour les crampes menstruelles</t>
  </si>
  <si>
    <t>Pour la d??congestion nasale</t>
  </si>
  <si>
    <t>Pour les maux de t??te</t>
  </si>
  <si>
    <t>Pour apaiser les piq??res d'insecte</t>
  </si>
  <si>
    <t>Pour soulager le stress et l?€?angoisse</t>
  </si>
  <si>
    <t>Les douleurs musculaires</t>
  </si>
  <si>
    <t>Pour les raideurs et la perte de mobilit??</t>
  </si>
  <si>
    <t>Pour les crampes nocturnes</t>
  </si>
  <si>
    <t>Apr??s le sport</t>
  </si>
  <si>
    <t>Avant de faire du sport</t>
  </si>
  <si>
    <t>Pour les douleurs du cou et des ??paules</t>
  </si>
  <si>
    <t>maux de ventre</t>
  </si>
  <si>
    <t>Pour se rafra??chir</t>
  </si>
  <si>
    <t>J'ai presque un interet pour tous ces usages.</t>
  </si>
  <si>
    <t>Douleur estomac. Douleur apr??s chirurgie.</t>
  </si>
  <si>
    <t>Petit stick</t>
  </si>
  <si>
    <t>Grand stick</t>
  </si>
  <si>
    <t>Petit pot</t>
  </si>
  <si>
    <t>Grand pot</t>
  </si>
  <si>
    <t>Après le sport</t>
  </si>
  <si>
    <t>Pour se rafraîchir</t>
  </si>
  <si>
    <t>Pour les douleurs du cou et des épaules</t>
  </si>
  <si>
    <t>Pour la décongestion nasale</t>
  </si>
  <si>
    <t>Pour les maux de tête</t>
  </si>
  <si>
    <t>Pour apaiser les piqûres d'insecte</t>
  </si>
  <si>
    <t>Pour les raideurs et la perte de mobilité</t>
  </si>
  <si>
    <t>je prefere type moxa pour rechauffer et relaxer</t>
  </si>
  <si>
    <t>une formulation plus "forte", plus de produits actifs</t>
  </si>
  <si>
    <t>Un format voyage facile ?? Transporter</t>
  </si>
  <si>
    <t>Des ingrédients originaires de la Médecine Traditionnelle Chinoise</t>
  </si>
  <si>
    <t>Des ingrédients bio et naturels</t>
  </si>
  <si>
    <t>Une odeur et texture agréable</t>
  </si>
  <si>
    <t>Fabrication française</t>
  </si>
  <si>
    <t>En tube, c'est bien aussi</t>
  </si>
  <si>
    <t>Pour soulager de la polyarthrite rhumatoide</t>
  </si>
  <si>
    <t>tradtionnel</t>
  </si>
  <si>
    <t>minimaliste</t>
  </si>
  <si>
    <t>en tube</t>
  </si>
  <si>
    <t xml:space="preserve">Tube plastifi?? </t>
  </si>
  <si>
    <t>Mains</t>
  </si>
  <si>
    <t>douleurs d origine neurologiques</t>
  </si>
  <si>
    <t>Douleurs hanches.....genoux</t>
  </si>
  <si>
    <t>?? vis??e douleurs musculaires (fibromyalgie)</t>
  </si>
  <si>
    <t xml:space="preserve">Arthrose cervicale </t>
  </si>
  <si>
    <t>Un format voyage facile à transporter</t>
  </si>
  <si>
    <t>Une formulation dirigé vers un symptôme particulier, par exemple le mal de dos.</t>
  </si>
  <si>
    <t>Pour soulager le stress et l'angoisse</t>
  </si>
  <si>
    <t>Une formulation adapt pour un usage particulier, par exemple pour la pratique sportive</t>
  </si>
  <si>
    <t>Une formulation adapté pour un usage particulier, par exemple pour la pratique sportive</t>
  </si>
  <si>
    <t xml:space="preserve">Petit stick </t>
  </si>
  <si>
    <t xml:space="preserve">Grand stick </t>
  </si>
  <si>
    <t xml:space="preserve">Petit pot </t>
  </si>
  <si>
    <t xml:space="preserve">Grand pot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</si>
</sst>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Poppin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0" xfId="0" applyFill="1"/>
    <xf numFmtId="0" fontId="0" fillId="34" borderId="0" xfId="0" applyFill="1"/>
    <xf numFmtId="0" fontId="16" fillId="0" borderId="0" xfId="0" applyFont="1"/>
    <xf numFmtId="0" fontId="16" fillId="0" borderId="10" xfId="0" applyFont="1" applyBorder="1"/>
    <xf numFmtId="0" fontId="16" fillId="0" borderId="11" xfId="0" applyFont="1" applyBorder="1"/>
    <xf numFmtId="0" fontId="16" fillId="0" borderId="12" xfId="0" applyFont="1" applyBorder="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2.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3.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4.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5.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7.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29.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0.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1.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3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35.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36.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37.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38.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39.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0.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4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42.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43.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44.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45.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46.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47.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48.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49.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0.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51.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52.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53.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5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55.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56.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57.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58.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59.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6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62.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63.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64.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65.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66.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67.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68.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69.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0.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71.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72.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73.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74.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Ex11.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Ex12.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Ex1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Ex14.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Ex15.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Ex16.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6.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8.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Ex9.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345-48F9-B648-9F5D7A586AB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345-48F9-B648-9F5D7A586AB4}"/>
              </c:ext>
            </c:extLst>
          </c:dPt>
          <c:dLbls>
            <c:dLbl>
              <c:idx val="0"/>
              <c:tx>
                <c:rich>
                  <a:bodyPr/>
                  <a:lstStyle/>
                  <a:p>
                    <a:fld id="{CBEFD0A8-18C9-4328-ADC8-012C752B6874}" type="CATEGORYNAME">
                      <a:rPr lang="en-US"/>
                      <a:pPr/>
                      <a:t>[CATEGORY NAME]</a:t>
                    </a:fld>
                    <a:r>
                      <a:rPr lang="en-US" baseline="0"/>
                      <a:t>
23</a:t>
                    </a: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345-48F9-B648-9F5D7A586AB4}"/>
                </c:ext>
              </c:extLst>
            </c:dLbl>
            <c:dLbl>
              <c:idx val="1"/>
              <c:tx>
                <c:rich>
                  <a:bodyPr/>
                  <a:lstStyle/>
                  <a:p>
                    <a:fld id="{4332AB19-2B91-4ADF-AF94-62AE19684C8A}" type="CATEGORYNAME">
                      <a:rPr lang="en-US"/>
                      <a:pPr/>
                      <a:t>[CATEGORY NAME]</a:t>
                    </a:fld>
                    <a:r>
                      <a:rPr lang="en-US" baseline="0"/>
                      <a:t>
1</a:t>
                    </a: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345-48F9-B648-9F5D7A586AB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F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A.sportifs!$C$88:$C$89</c:f>
              <c:strCache>
                <c:ptCount val="2"/>
                <c:pt idx="0">
                  <c:v>Oui</c:v>
                </c:pt>
                <c:pt idx="1">
                  <c:v>Non</c:v>
                </c:pt>
              </c:strCache>
            </c:strRef>
          </c:cat>
          <c:val>
            <c:numRef>
              <c:f>A.sportifs!$D$88:$D$89</c:f>
              <c:numCache>
                <c:formatCode>General</c:formatCode>
                <c:ptCount val="2"/>
                <c:pt idx="0">
                  <c:v>23</c:v>
                </c:pt>
                <c:pt idx="1">
                  <c:v>1</c:v>
                </c:pt>
              </c:numCache>
            </c:numRef>
          </c:val>
          <c:extLst>
            <c:ext xmlns:c16="http://schemas.microsoft.com/office/drawing/2014/chart" uri="{C3380CC4-5D6E-409C-BE32-E72D297353CC}">
              <c16:uniqueId val="{00000004-3345-48F9-B648-9F5D7A586AB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GB" sz="900">
                <a:latin typeface="Poppins" pitchFamily="2" charset="77"/>
                <a:cs typeface="Poppins" pitchFamily="2" charset="77"/>
              </a:rPr>
              <a:t>Est-ce que vous utilisez les produits du Baume du Tigre ?  </a:t>
            </a:r>
          </a:p>
          <a:p>
            <a:pPr>
              <a:defRPr/>
            </a:pPr>
            <a:r>
              <a:rPr lang="en-GB" sz="900">
                <a:latin typeface="Poppins" pitchFamily="2" charset="77"/>
                <a:cs typeface="Poppins" pitchFamily="2" charset="77"/>
              </a:rPr>
              <a:t>- Ne connaissent pas de la culture chinoise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FR"/>
        </a:p>
      </c:txPr>
    </c:title>
    <c:autoTitleDeleted val="0"/>
    <c:plotArea>
      <c:layout>
        <c:manualLayout>
          <c:layoutTarget val="inner"/>
          <c:xMode val="edge"/>
          <c:yMode val="edge"/>
          <c:x val="0.29325344874889991"/>
          <c:y val="0.18924670363883778"/>
          <c:w val="0.4038475231000434"/>
          <c:h val="0.67435426577098134"/>
        </c:manualLayout>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045-2B43-B2A5-D37D2E72601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045-2B43-B2A5-D37D2E72601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'D.ne connaissent pas la culture'!$B$110:$B$111</c:f>
              <c:strCache>
                <c:ptCount val="2"/>
                <c:pt idx="0">
                  <c:v>Oui</c:v>
                </c:pt>
                <c:pt idx="1">
                  <c:v>Non</c:v>
                </c:pt>
              </c:strCache>
            </c:strRef>
          </c:cat>
          <c:val>
            <c:numRef>
              <c:f>'D.ne connaissent pas la culture'!$C$110:$C$111</c:f>
              <c:numCache>
                <c:formatCode>General</c:formatCode>
                <c:ptCount val="2"/>
                <c:pt idx="0">
                  <c:v>52</c:v>
                </c:pt>
                <c:pt idx="1">
                  <c:v>48</c:v>
                </c:pt>
              </c:numCache>
            </c:numRef>
          </c:val>
          <c:extLst>
            <c:ext xmlns:c16="http://schemas.microsoft.com/office/drawing/2014/chart" uri="{C3380CC4-5D6E-409C-BE32-E72D297353CC}">
              <c16:uniqueId val="{00000004-D045-2B43-B2A5-D37D2E72601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046-6140-AB48-559E65985E4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046-6140-AB48-559E65985E4F}"/>
              </c:ext>
            </c:extLst>
          </c:dPt>
          <c:dLbls>
            <c:dLbl>
              <c:idx val="0"/>
              <c:tx>
                <c:rich>
                  <a:bodyPr/>
                  <a:lstStyle/>
                  <a:p>
                    <a:r>
                      <a:rPr lang="en-US"/>
                      <a:t>48</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3046-6140-AB48-559E65985E4F}"/>
                </c:ext>
              </c:extLst>
            </c:dLbl>
            <c:dLbl>
              <c:idx val="1"/>
              <c:tx>
                <c:rich>
                  <a:bodyPr/>
                  <a:lstStyle/>
                  <a:p>
                    <a:r>
                      <a:rPr lang="en-US"/>
                      <a:t>4</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3046-6140-AB48-559E65985E4F}"/>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'D.ne connaissent pas la culture'!$B$114:$B$115</c:f>
              <c:strCache>
                <c:ptCount val="2"/>
                <c:pt idx="0">
                  <c:v>Oui </c:v>
                </c:pt>
                <c:pt idx="1">
                  <c:v>Non</c:v>
                </c:pt>
              </c:strCache>
            </c:strRef>
          </c:cat>
          <c:val>
            <c:numRef>
              <c:f>'D.ne connaissent pas la culture'!$C$114:$C$115</c:f>
              <c:numCache>
                <c:formatCode>General</c:formatCode>
                <c:ptCount val="2"/>
                <c:pt idx="0">
                  <c:v>48</c:v>
                </c:pt>
                <c:pt idx="1">
                  <c:v>4</c:v>
                </c:pt>
              </c:numCache>
            </c:numRef>
          </c:val>
          <c:extLst>
            <c:ext xmlns:c16="http://schemas.microsoft.com/office/drawing/2014/chart" uri="{C3380CC4-5D6E-409C-BE32-E72D297353CC}">
              <c16:uniqueId val="{00000004-3046-6140-AB48-559E65985E4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FF2-6C44-A6DE-8DC5B0808EC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FF2-6C44-A6DE-8DC5B0808ECD}"/>
              </c:ext>
            </c:extLst>
          </c:dPt>
          <c:dLbls>
            <c:dLbl>
              <c:idx val="0"/>
              <c:tx>
                <c:rich>
                  <a:bodyPr/>
                  <a:lstStyle/>
                  <a:p>
                    <a:r>
                      <a:rPr lang="en-US"/>
                      <a:t>41</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5FF2-6C44-A6DE-8DC5B0808ECD}"/>
                </c:ext>
              </c:extLst>
            </c:dLbl>
            <c:dLbl>
              <c:idx val="1"/>
              <c:tx>
                <c:rich>
                  <a:bodyPr/>
                  <a:lstStyle/>
                  <a:p>
                    <a:r>
                      <a:rPr lang="en-US"/>
                      <a:t>7</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5FF2-6C44-A6DE-8DC5B0808EC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'D.ne connaissent pas la culture'!$B$118:$B$119</c:f>
              <c:strCache>
                <c:ptCount val="2"/>
                <c:pt idx="0">
                  <c:v>Oui </c:v>
                </c:pt>
                <c:pt idx="1">
                  <c:v>Non</c:v>
                </c:pt>
              </c:strCache>
            </c:strRef>
          </c:cat>
          <c:val>
            <c:numRef>
              <c:f>'D.ne connaissent pas la culture'!$C$118:$C$119</c:f>
              <c:numCache>
                <c:formatCode>General</c:formatCode>
                <c:ptCount val="2"/>
                <c:pt idx="0">
                  <c:v>41</c:v>
                </c:pt>
                <c:pt idx="1">
                  <c:v>7</c:v>
                </c:pt>
              </c:numCache>
            </c:numRef>
          </c:val>
          <c:extLst>
            <c:ext xmlns:c16="http://schemas.microsoft.com/office/drawing/2014/chart" uri="{C3380CC4-5D6E-409C-BE32-E72D297353CC}">
              <c16:uniqueId val="{00000004-5FF2-6C44-A6DE-8DC5B0808EC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8" b="0" i="0" u="none" strike="noStrike" kern="1200" spc="0" baseline="0">
                <a:solidFill>
                  <a:schemeClr val="tx1">
                    <a:lumMod val="65000"/>
                    <a:lumOff val="35000"/>
                  </a:schemeClr>
                </a:solidFill>
                <a:latin typeface="+mn-lt"/>
                <a:ea typeface="+mn-ea"/>
                <a:cs typeface="+mn-cs"/>
              </a:defRPr>
            </a:pPr>
            <a:r>
              <a:rPr lang="fr-FR"/>
              <a:t>Evaluation du BDT Rouge - sportifs </a:t>
            </a:r>
            <a:endParaRPr lang="zh-CN"/>
          </a:p>
        </c:rich>
      </c:tx>
      <c:overlay val="0"/>
      <c:spPr>
        <a:noFill/>
        <a:ln>
          <a:noFill/>
        </a:ln>
        <a:effectLst/>
      </c:spPr>
      <c:txPr>
        <a:bodyPr rot="0" spcFirstLastPara="1" vertOverflow="ellipsis" vert="horz" wrap="square" anchor="ctr" anchorCtr="1"/>
        <a:lstStyle/>
        <a:p>
          <a:pPr>
            <a:defRPr sz="1608"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tx>
            <c:v>1</c:v>
          </c:tx>
          <c:spPr>
            <a:solidFill>
              <a:schemeClr val="accent1"/>
            </a:solidFill>
            <a:ln>
              <a:noFill/>
            </a:ln>
            <a:effectLst/>
          </c:spPr>
          <c:invertIfNegative val="0"/>
          <c:cat>
            <c:strRef>
              <c:f>A.sportifs!$E$50:$M$50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A.sportifs!$E$51:$M$51</c:f>
              <c:numCache>
                <c:formatCode>General</c:formatCode>
                <c:ptCount val="9"/>
                <c:pt idx="0">
                  <c:v>0</c:v>
                </c:pt>
                <c:pt idx="1">
                  <c:v>0</c:v>
                </c:pt>
                <c:pt idx="2">
                  <c:v>1</c:v>
                </c:pt>
                <c:pt idx="3">
                  <c:v>0</c:v>
                </c:pt>
                <c:pt idx="4">
                  <c:v>0</c:v>
                </c:pt>
                <c:pt idx="5">
                  <c:v>0</c:v>
                </c:pt>
                <c:pt idx="6">
                  <c:v>1</c:v>
                </c:pt>
                <c:pt idx="7">
                  <c:v>0</c:v>
                </c:pt>
                <c:pt idx="8">
                  <c:v>0</c:v>
                </c:pt>
              </c:numCache>
            </c:numRef>
          </c:val>
          <c:extLst>
            <c:ext xmlns:c16="http://schemas.microsoft.com/office/drawing/2014/chart" uri="{C3380CC4-5D6E-409C-BE32-E72D297353CC}">
              <c16:uniqueId val="{00000000-B895-E449-BC03-F7E80F36E65D}"/>
            </c:ext>
          </c:extLst>
        </c:ser>
        <c:ser>
          <c:idx val="1"/>
          <c:order val="1"/>
          <c:tx>
            <c:v>2</c:v>
          </c:tx>
          <c:spPr>
            <a:solidFill>
              <a:schemeClr val="accent2"/>
            </a:solidFill>
            <a:ln>
              <a:noFill/>
            </a:ln>
            <a:effectLst/>
          </c:spPr>
          <c:invertIfNegative val="0"/>
          <c:cat>
            <c:strRef>
              <c:f>A.sportifs!$E$50:$M$50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A.sportifs!$E$52:$M$52</c:f>
              <c:numCache>
                <c:formatCode>General</c:formatCode>
                <c:ptCount val="9"/>
                <c:pt idx="0">
                  <c:v>3</c:v>
                </c:pt>
                <c:pt idx="1">
                  <c:v>3</c:v>
                </c:pt>
                <c:pt idx="2">
                  <c:v>2</c:v>
                </c:pt>
                <c:pt idx="3">
                  <c:v>3</c:v>
                </c:pt>
                <c:pt idx="4">
                  <c:v>4</c:v>
                </c:pt>
                <c:pt idx="5">
                  <c:v>7</c:v>
                </c:pt>
                <c:pt idx="6">
                  <c:v>4</c:v>
                </c:pt>
                <c:pt idx="7">
                  <c:v>6</c:v>
                </c:pt>
                <c:pt idx="8">
                  <c:v>7</c:v>
                </c:pt>
              </c:numCache>
            </c:numRef>
          </c:val>
          <c:extLst>
            <c:ext xmlns:c16="http://schemas.microsoft.com/office/drawing/2014/chart" uri="{C3380CC4-5D6E-409C-BE32-E72D297353CC}">
              <c16:uniqueId val="{00000001-B895-E449-BC03-F7E80F36E65D}"/>
            </c:ext>
          </c:extLst>
        </c:ser>
        <c:ser>
          <c:idx val="2"/>
          <c:order val="2"/>
          <c:tx>
            <c:v>3</c:v>
          </c:tx>
          <c:spPr>
            <a:solidFill>
              <a:schemeClr val="accent3"/>
            </a:solidFill>
            <a:ln>
              <a:noFill/>
            </a:ln>
            <a:effectLst/>
          </c:spPr>
          <c:invertIfNegative val="0"/>
          <c:cat>
            <c:strRef>
              <c:f>A.sportifs!$E$50:$M$50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A.sportifs!$E$53:$M$53</c:f>
              <c:numCache>
                <c:formatCode>General</c:formatCode>
                <c:ptCount val="9"/>
                <c:pt idx="0">
                  <c:v>7</c:v>
                </c:pt>
                <c:pt idx="1">
                  <c:v>5</c:v>
                </c:pt>
                <c:pt idx="2">
                  <c:v>6</c:v>
                </c:pt>
                <c:pt idx="3">
                  <c:v>9</c:v>
                </c:pt>
                <c:pt idx="4">
                  <c:v>5</c:v>
                </c:pt>
                <c:pt idx="5">
                  <c:v>3</c:v>
                </c:pt>
                <c:pt idx="6">
                  <c:v>10</c:v>
                </c:pt>
                <c:pt idx="7">
                  <c:v>8</c:v>
                </c:pt>
                <c:pt idx="8">
                  <c:v>5</c:v>
                </c:pt>
              </c:numCache>
            </c:numRef>
          </c:val>
          <c:extLst>
            <c:ext xmlns:c16="http://schemas.microsoft.com/office/drawing/2014/chart" uri="{C3380CC4-5D6E-409C-BE32-E72D297353CC}">
              <c16:uniqueId val="{00000002-B895-E449-BC03-F7E80F36E65D}"/>
            </c:ext>
          </c:extLst>
        </c:ser>
        <c:ser>
          <c:idx val="3"/>
          <c:order val="3"/>
          <c:tx>
            <c:v>4</c:v>
          </c:tx>
          <c:spPr>
            <a:solidFill>
              <a:schemeClr val="accent4"/>
            </a:solidFill>
            <a:ln>
              <a:noFill/>
            </a:ln>
            <a:effectLst/>
          </c:spPr>
          <c:invertIfNegative val="0"/>
          <c:cat>
            <c:strRef>
              <c:f>A.sportifs!$E$50:$M$50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A.sportifs!$E$54:$M$54</c:f>
              <c:numCache>
                <c:formatCode>General</c:formatCode>
                <c:ptCount val="9"/>
                <c:pt idx="0">
                  <c:v>8</c:v>
                </c:pt>
                <c:pt idx="1">
                  <c:v>10</c:v>
                </c:pt>
                <c:pt idx="2">
                  <c:v>8</c:v>
                </c:pt>
                <c:pt idx="3">
                  <c:v>7</c:v>
                </c:pt>
                <c:pt idx="4">
                  <c:v>10</c:v>
                </c:pt>
                <c:pt idx="5">
                  <c:v>6</c:v>
                </c:pt>
                <c:pt idx="6">
                  <c:v>6</c:v>
                </c:pt>
                <c:pt idx="7">
                  <c:v>6</c:v>
                </c:pt>
                <c:pt idx="8">
                  <c:v>8</c:v>
                </c:pt>
              </c:numCache>
            </c:numRef>
          </c:val>
          <c:extLst>
            <c:ext xmlns:c16="http://schemas.microsoft.com/office/drawing/2014/chart" uri="{C3380CC4-5D6E-409C-BE32-E72D297353CC}">
              <c16:uniqueId val="{00000003-B895-E449-BC03-F7E80F36E65D}"/>
            </c:ext>
          </c:extLst>
        </c:ser>
        <c:ser>
          <c:idx val="4"/>
          <c:order val="4"/>
          <c:tx>
            <c:v>5</c:v>
          </c:tx>
          <c:spPr>
            <a:solidFill>
              <a:schemeClr val="accent5"/>
            </a:solidFill>
            <a:ln>
              <a:noFill/>
            </a:ln>
            <a:effectLst/>
          </c:spPr>
          <c:invertIfNegative val="0"/>
          <c:cat>
            <c:strRef>
              <c:f>A.sportifs!$E$50:$M$50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A.sportifs!$E$55:$M$55</c:f>
              <c:numCache>
                <c:formatCode>General</c:formatCode>
                <c:ptCount val="9"/>
                <c:pt idx="0">
                  <c:v>5</c:v>
                </c:pt>
                <c:pt idx="1">
                  <c:v>5</c:v>
                </c:pt>
                <c:pt idx="2">
                  <c:v>6</c:v>
                </c:pt>
                <c:pt idx="3">
                  <c:v>4</c:v>
                </c:pt>
                <c:pt idx="4">
                  <c:v>4</c:v>
                </c:pt>
                <c:pt idx="5">
                  <c:v>7</c:v>
                </c:pt>
                <c:pt idx="6">
                  <c:v>2</c:v>
                </c:pt>
                <c:pt idx="7">
                  <c:v>3</c:v>
                </c:pt>
                <c:pt idx="8">
                  <c:v>3</c:v>
                </c:pt>
              </c:numCache>
            </c:numRef>
          </c:val>
          <c:extLst>
            <c:ext xmlns:c16="http://schemas.microsoft.com/office/drawing/2014/chart" uri="{C3380CC4-5D6E-409C-BE32-E72D297353CC}">
              <c16:uniqueId val="{00000004-B895-E449-BC03-F7E80F36E65D}"/>
            </c:ext>
          </c:extLst>
        </c:ser>
        <c:dLbls>
          <c:showLegendKey val="0"/>
          <c:showVal val="0"/>
          <c:showCatName val="0"/>
          <c:showSerName val="0"/>
          <c:showPercent val="0"/>
          <c:showBubbleSize val="0"/>
        </c:dLbls>
        <c:gapWidth val="150"/>
        <c:overlap val="100"/>
        <c:axId val="1183022079"/>
        <c:axId val="1183021599"/>
      </c:barChart>
      <c:catAx>
        <c:axId val="118302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40" b="0" i="0" u="none" strike="noStrike" kern="1200" baseline="0">
                <a:solidFill>
                  <a:schemeClr val="tx1">
                    <a:lumMod val="65000"/>
                    <a:lumOff val="35000"/>
                  </a:schemeClr>
                </a:solidFill>
                <a:latin typeface="+mn-lt"/>
                <a:ea typeface="+mn-ea"/>
                <a:cs typeface="+mn-cs"/>
              </a:defRPr>
            </a:pPr>
            <a:endParaRPr lang="en-FR"/>
          </a:p>
        </c:txPr>
        <c:crossAx val="1183021599"/>
        <c:crosses val="autoZero"/>
        <c:auto val="1"/>
        <c:lblAlgn val="ctr"/>
        <c:lblOffset val="100"/>
        <c:noMultiLvlLbl val="0"/>
      </c:catAx>
      <c:valAx>
        <c:axId val="118302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40" b="0" i="0" u="none" strike="noStrike" kern="1200" baseline="0">
                <a:solidFill>
                  <a:schemeClr val="tx1">
                    <a:lumMod val="65000"/>
                    <a:lumOff val="35000"/>
                  </a:schemeClr>
                </a:solidFill>
                <a:latin typeface="+mn-lt"/>
                <a:ea typeface="+mn-ea"/>
                <a:cs typeface="+mn-cs"/>
              </a:defRPr>
            </a:pPr>
            <a:endParaRPr lang="en-FR"/>
          </a:p>
        </c:txPr>
        <c:crossAx val="118302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34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340" baseline="0"/>
      </a:pPr>
      <a:endParaRPr lang="en-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sz="1800" b="1">
                <a:latin typeface="Poppins" panose="00000500000000000000" pitchFamily="2" charset="0"/>
                <a:cs typeface="Poppins" panose="00000500000000000000" pitchFamily="2" charset="0"/>
              </a:rPr>
              <a:t>l'importance</a:t>
            </a:r>
            <a:r>
              <a:rPr lang="fr-FR" altLang="zh-CN" sz="1800" b="1" baseline="0">
                <a:latin typeface="Poppins" panose="00000500000000000000" pitchFamily="2" charset="0"/>
                <a:cs typeface="Poppins" panose="00000500000000000000" pitchFamily="2" charset="0"/>
              </a:rPr>
              <a:t> des attributs - sportifs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tx>
            <c:v>1</c:v>
          </c:tx>
          <c:spPr>
            <a:solidFill>
              <a:schemeClr val="accent1"/>
            </a:solidFill>
            <a:ln>
              <a:noFill/>
            </a:ln>
            <a:effectLst/>
          </c:spPr>
          <c:invertIfNegative val="0"/>
          <c:cat>
            <c:strRef>
              <c:f>A.sportifs!$Z$50:$AH$50</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A.sportifs!$Z$51:$AH$51</c:f>
              <c:numCache>
                <c:formatCode>General</c:formatCode>
                <c:ptCount val="9"/>
                <c:pt idx="0">
                  <c:v>0</c:v>
                </c:pt>
                <c:pt idx="1">
                  <c:v>1</c:v>
                </c:pt>
                <c:pt idx="2">
                  <c:v>1</c:v>
                </c:pt>
                <c:pt idx="3">
                  <c:v>0</c:v>
                </c:pt>
                <c:pt idx="4">
                  <c:v>0</c:v>
                </c:pt>
                <c:pt idx="5">
                  <c:v>8</c:v>
                </c:pt>
                <c:pt idx="6">
                  <c:v>0</c:v>
                </c:pt>
                <c:pt idx="7">
                  <c:v>0</c:v>
                </c:pt>
                <c:pt idx="8">
                  <c:v>0</c:v>
                </c:pt>
              </c:numCache>
            </c:numRef>
          </c:val>
          <c:extLst>
            <c:ext xmlns:c16="http://schemas.microsoft.com/office/drawing/2014/chart" uri="{C3380CC4-5D6E-409C-BE32-E72D297353CC}">
              <c16:uniqueId val="{00000000-902C-904C-B676-9AF9A6D1FE49}"/>
            </c:ext>
          </c:extLst>
        </c:ser>
        <c:ser>
          <c:idx val="1"/>
          <c:order val="1"/>
          <c:tx>
            <c:v>2</c:v>
          </c:tx>
          <c:spPr>
            <a:solidFill>
              <a:schemeClr val="accent2"/>
            </a:solidFill>
            <a:ln>
              <a:noFill/>
            </a:ln>
            <a:effectLst/>
          </c:spPr>
          <c:invertIfNegative val="0"/>
          <c:cat>
            <c:strRef>
              <c:f>A.sportifs!$Z$50:$AH$50</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A.sportifs!$Z$52:$AH$52</c:f>
              <c:numCache>
                <c:formatCode>General</c:formatCode>
                <c:ptCount val="9"/>
                <c:pt idx="0">
                  <c:v>0</c:v>
                </c:pt>
                <c:pt idx="1">
                  <c:v>2</c:v>
                </c:pt>
                <c:pt idx="2">
                  <c:v>4</c:v>
                </c:pt>
                <c:pt idx="3">
                  <c:v>1</c:v>
                </c:pt>
                <c:pt idx="4">
                  <c:v>4</c:v>
                </c:pt>
                <c:pt idx="5">
                  <c:v>8</c:v>
                </c:pt>
                <c:pt idx="6">
                  <c:v>5</c:v>
                </c:pt>
                <c:pt idx="7">
                  <c:v>0</c:v>
                </c:pt>
                <c:pt idx="8">
                  <c:v>1</c:v>
                </c:pt>
              </c:numCache>
            </c:numRef>
          </c:val>
          <c:extLst>
            <c:ext xmlns:c16="http://schemas.microsoft.com/office/drawing/2014/chart" uri="{C3380CC4-5D6E-409C-BE32-E72D297353CC}">
              <c16:uniqueId val="{00000001-902C-904C-B676-9AF9A6D1FE49}"/>
            </c:ext>
          </c:extLst>
        </c:ser>
        <c:ser>
          <c:idx val="2"/>
          <c:order val="2"/>
          <c:tx>
            <c:v>3</c:v>
          </c:tx>
          <c:spPr>
            <a:solidFill>
              <a:schemeClr val="accent3"/>
            </a:solidFill>
            <a:ln>
              <a:noFill/>
            </a:ln>
            <a:effectLst/>
          </c:spPr>
          <c:invertIfNegative val="0"/>
          <c:cat>
            <c:strRef>
              <c:f>A.sportifs!$Z$50:$AH$50</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A.sportifs!$Z$53:$AH$53</c:f>
              <c:numCache>
                <c:formatCode>General</c:formatCode>
                <c:ptCount val="9"/>
                <c:pt idx="0">
                  <c:v>2</c:v>
                </c:pt>
                <c:pt idx="1">
                  <c:v>5</c:v>
                </c:pt>
                <c:pt idx="2">
                  <c:v>6</c:v>
                </c:pt>
                <c:pt idx="3">
                  <c:v>4</c:v>
                </c:pt>
                <c:pt idx="4">
                  <c:v>8</c:v>
                </c:pt>
                <c:pt idx="5">
                  <c:v>4</c:v>
                </c:pt>
                <c:pt idx="6">
                  <c:v>5</c:v>
                </c:pt>
                <c:pt idx="7">
                  <c:v>2</c:v>
                </c:pt>
                <c:pt idx="8">
                  <c:v>2</c:v>
                </c:pt>
              </c:numCache>
            </c:numRef>
          </c:val>
          <c:extLst>
            <c:ext xmlns:c16="http://schemas.microsoft.com/office/drawing/2014/chart" uri="{C3380CC4-5D6E-409C-BE32-E72D297353CC}">
              <c16:uniqueId val="{00000002-902C-904C-B676-9AF9A6D1FE49}"/>
            </c:ext>
          </c:extLst>
        </c:ser>
        <c:ser>
          <c:idx val="3"/>
          <c:order val="3"/>
          <c:tx>
            <c:v>4</c:v>
          </c:tx>
          <c:spPr>
            <a:solidFill>
              <a:schemeClr val="accent4"/>
            </a:solidFill>
            <a:ln>
              <a:noFill/>
            </a:ln>
            <a:effectLst/>
          </c:spPr>
          <c:invertIfNegative val="0"/>
          <c:cat>
            <c:strRef>
              <c:f>A.sportifs!$Z$50:$AH$50</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A.sportifs!$Z$54:$AH$54</c:f>
              <c:numCache>
                <c:formatCode>General</c:formatCode>
                <c:ptCount val="9"/>
                <c:pt idx="0">
                  <c:v>7</c:v>
                </c:pt>
                <c:pt idx="1">
                  <c:v>11</c:v>
                </c:pt>
                <c:pt idx="2">
                  <c:v>7</c:v>
                </c:pt>
                <c:pt idx="3">
                  <c:v>6</c:v>
                </c:pt>
                <c:pt idx="4">
                  <c:v>8</c:v>
                </c:pt>
                <c:pt idx="5">
                  <c:v>4</c:v>
                </c:pt>
                <c:pt idx="6">
                  <c:v>11</c:v>
                </c:pt>
                <c:pt idx="7">
                  <c:v>11</c:v>
                </c:pt>
                <c:pt idx="8">
                  <c:v>8</c:v>
                </c:pt>
              </c:numCache>
            </c:numRef>
          </c:val>
          <c:extLst>
            <c:ext xmlns:c16="http://schemas.microsoft.com/office/drawing/2014/chart" uri="{C3380CC4-5D6E-409C-BE32-E72D297353CC}">
              <c16:uniqueId val="{00000003-902C-904C-B676-9AF9A6D1FE49}"/>
            </c:ext>
          </c:extLst>
        </c:ser>
        <c:ser>
          <c:idx val="4"/>
          <c:order val="4"/>
          <c:tx>
            <c:v>5</c:v>
          </c:tx>
          <c:spPr>
            <a:solidFill>
              <a:schemeClr val="accent5"/>
            </a:solidFill>
            <a:ln>
              <a:noFill/>
            </a:ln>
            <a:effectLst/>
          </c:spPr>
          <c:invertIfNegative val="0"/>
          <c:cat>
            <c:strRef>
              <c:f>A.sportifs!$Z$50:$AH$50</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A.sportifs!$Z$55:$AH$55</c:f>
              <c:numCache>
                <c:formatCode>General</c:formatCode>
                <c:ptCount val="9"/>
                <c:pt idx="0">
                  <c:v>15</c:v>
                </c:pt>
                <c:pt idx="1">
                  <c:v>5</c:v>
                </c:pt>
                <c:pt idx="2">
                  <c:v>6</c:v>
                </c:pt>
                <c:pt idx="3">
                  <c:v>13</c:v>
                </c:pt>
                <c:pt idx="4">
                  <c:v>4</c:v>
                </c:pt>
                <c:pt idx="5">
                  <c:v>0</c:v>
                </c:pt>
                <c:pt idx="6">
                  <c:v>3</c:v>
                </c:pt>
                <c:pt idx="7">
                  <c:v>11</c:v>
                </c:pt>
                <c:pt idx="8">
                  <c:v>13</c:v>
                </c:pt>
              </c:numCache>
            </c:numRef>
          </c:val>
          <c:extLst>
            <c:ext xmlns:c16="http://schemas.microsoft.com/office/drawing/2014/chart" uri="{C3380CC4-5D6E-409C-BE32-E72D297353CC}">
              <c16:uniqueId val="{00000004-902C-904C-B676-9AF9A6D1FE49}"/>
            </c:ext>
          </c:extLst>
        </c:ser>
        <c:dLbls>
          <c:showLegendKey val="0"/>
          <c:showVal val="0"/>
          <c:showCatName val="0"/>
          <c:showSerName val="0"/>
          <c:showPercent val="0"/>
          <c:showBubbleSize val="0"/>
        </c:dLbls>
        <c:gapWidth val="150"/>
        <c:overlap val="100"/>
        <c:axId val="1513989759"/>
        <c:axId val="1513991679"/>
      </c:barChart>
      <c:catAx>
        <c:axId val="151398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1513991679"/>
        <c:crosses val="autoZero"/>
        <c:auto val="1"/>
        <c:lblAlgn val="ctr"/>
        <c:lblOffset val="100"/>
        <c:noMultiLvlLbl val="0"/>
      </c:catAx>
      <c:valAx>
        <c:axId val="151399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13989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6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rPr>
              <a:t>Evaluation du BDT Rouge - Travailleurs  de bureau</a:t>
            </a:r>
            <a:endParaRPr lang="en-GB" sz="2000"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bar"/>
        <c:grouping val="stacked"/>
        <c:varyColors val="0"/>
        <c:ser>
          <c:idx val="0"/>
          <c:order val="0"/>
          <c:tx>
            <c:v>1</c:v>
          </c:tx>
          <c:spPr>
            <a:solidFill>
              <a:schemeClr val="accent1"/>
            </a:solidFill>
            <a:ln>
              <a:noFill/>
            </a:ln>
            <a:effectLst/>
          </c:spPr>
          <c:invertIfNegative val="0"/>
          <c:cat>
            <c:strRef>
              <c:f>'B.travailleurs de bureau'!$H$62:$P$62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'B.travailleurs de bureau'!$H$63:$P$63</c:f>
              <c:numCache>
                <c:formatCode>General</c:formatCode>
                <c:ptCount val="9"/>
                <c:pt idx="0">
                  <c:v>0</c:v>
                </c:pt>
                <c:pt idx="1">
                  <c:v>2</c:v>
                </c:pt>
                <c:pt idx="2">
                  <c:v>4</c:v>
                </c:pt>
                <c:pt idx="3">
                  <c:v>1</c:v>
                </c:pt>
                <c:pt idx="4">
                  <c:v>0</c:v>
                </c:pt>
                <c:pt idx="5">
                  <c:v>1</c:v>
                </c:pt>
                <c:pt idx="6">
                  <c:v>4</c:v>
                </c:pt>
                <c:pt idx="7">
                  <c:v>1</c:v>
                </c:pt>
                <c:pt idx="8">
                  <c:v>2</c:v>
                </c:pt>
              </c:numCache>
            </c:numRef>
          </c:val>
          <c:extLst>
            <c:ext xmlns:c16="http://schemas.microsoft.com/office/drawing/2014/chart" uri="{C3380CC4-5D6E-409C-BE32-E72D297353CC}">
              <c16:uniqueId val="{00000000-756D-7E4A-B325-0A8E362C2F04}"/>
            </c:ext>
          </c:extLst>
        </c:ser>
        <c:ser>
          <c:idx val="1"/>
          <c:order val="1"/>
          <c:tx>
            <c:v>2</c:v>
          </c:tx>
          <c:spPr>
            <a:solidFill>
              <a:schemeClr val="accent2"/>
            </a:solidFill>
            <a:ln>
              <a:noFill/>
            </a:ln>
            <a:effectLst/>
          </c:spPr>
          <c:invertIfNegative val="0"/>
          <c:cat>
            <c:strRef>
              <c:f>'B.travailleurs de bureau'!$H$62:$P$62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'B.travailleurs de bureau'!$H$64:$P$64</c:f>
              <c:numCache>
                <c:formatCode>General</c:formatCode>
                <c:ptCount val="9"/>
                <c:pt idx="0">
                  <c:v>4</c:v>
                </c:pt>
                <c:pt idx="1">
                  <c:v>8</c:v>
                </c:pt>
                <c:pt idx="2">
                  <c:v>2</c:v>
                </c:pt>
                <c:pt idx="3">
                  <c:v>6</c:v>
                </c:pt>
                <c:pt idx="4">
                  <c:v>8</c:v>
                </c:pt>
                <c:pt idx="5">
                  <c:v>7</c:v>
                </c:pt>
                <c:pt idx="6">
                  <c:v>9</c:v>
                </c:pt>
                <c:pt idx="7">
                  <c:v>10</c:v>
                </c:pt>
                <c:pt idx="8">
                  <c:v>7</c:v>
                </c:pt>
              </c:numCache>
            </c:numRef>
          </c:val>
          <c:extLst>
            <c:ext xmlns:c16="http://schemas.microsoft.com/office/drawing/2014/chart" uri="{C3380CC4-5D6E-409C-BE32-E72D297353CC}">
              <c16:uniqueId val="{00000001-756D-7E4A-B325-0A8E362C2F04}"/>
            </c:ext>
          </c:extLst>
        </c:ser>
        <c:ser>
          <c:idx val="2"/>
          <c:order val="2"/>
          <c:tx>
            <c:v>3</c:v>
          </c:tx>
          <c:spPr>
            <a:solidFill>
              <a:schemeClr val="accent3"/>
            </a:solidFill>
            <a:ln>
              <a:noFill/>
            </a:ln>
            <a:effectLst/>
          </c:spPr>
          <c:invertIfNegative val="0"/>
          <c:cat>
            <c:strRef>
              <c:f>'B.travailleurs de bureau'!$H$62:$P$62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'B.travailleurs de bureau'!$H$65:$P$65</c:f>
              <c:numCache>
                <c:formatCode>General</c:formatCode>
                <c:ptCount val="9"/>
                <c:pt idx="0">
                  <c:v>12</c:v>
                </c:pt>
                <c:pt idx="1">
                  <c:v>5</c:v>
                </c:pt>
                <c:pt idx="2">
                  <c:v>10</c:v>
                </c:pt>
                <c:pt idx="3">
                  <c:v>9</c:v>
                </c:pt>
                <c:pt idx="4">
                  <c:v>6</c:v>
                </c:pt>
                <c:pt idx="5">
                  <c:v>7</c:v>
                </c:pt>
                <c:pt idx="6">
                  <c:v>7</c:v>
                </c:pt>
                <c:pt idx="7">
                  <c:v>11</c:v>
                </c:pt>
                <c:pt idx="8">
                  <c:v>10</c:v>
                </c:pt>
              </c:numCache>
            </c:numRef>
          </c:val>
          <c:extLst>
            <c:ext xmlns:c16="http://schemas.microsoft.com/office/drawing/2014/chart" uri="{C3380CC4-5D6E-409C-BE32-E72D297353CC}">
              <c16:uniqueId val="{00000002-756D-7E4A-B325-0A8E362C2F04}"/>
            </c:ext>
          </c:extLst>
        </c:ser>
        <c:ser>
          <c:idx val="3"/>
          <c:order val="3"/>
          <c:tx>
            <c:v>4</c:v>
          </c:tx>
          <c:spPr>
            <a:solidFill>
              <a:schemeClr val="accent4"/>
            </a:solidFill>
            <a:ln>
              <a:noFill/>
            </a:ln>
            <a:effectLst/>
          </c:spPr>
          <c:invertIfNegative val="0"/>
          <c:cat>
            <c:strRef>
              <c:f>'B.travailleurs de bureau'!$H$62:$P$62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'B.travailleurs de bureau'!$H$66:$P$66</c:f>
              <c:numCache>
                <c:formatCode>General</c:formatCode>
                <c:ptCount val="9"/>
                <c:pt idx="0">
                  <c:v>12</c:v>
                </c:pt>
                <c:pt idx="1">
                  <c:v>12</c:v>
                </c:pt>
                <c:pt idx="2">
                  <c:v>14</c:v>
                </c:pt>
                <c:pt idx="3">
                  <c:v>17</c:v>
                </c:pt>
                <c:pt idx="4">
                  <c:v>16</c:v>
                </c:pt>
                <c:pt idx="5">
                  <c:v>12</c:v>
                </c:pt>
                <c:pt idx="6">
                  <c:v>14</c:v>
                </c:pt>
                <c:pt idx="7">
                  <c:v>13</c:v>
                </c:pt>
                <c:pt idx="8">
                  <c:v>13</c:v>
                </c:pt>
              </c:numCache>
            </c:numRef>
          </c:val>
          <c:extLst>
            <c:ext xmlns:c16="http://schemas.microsoft.com/office/drawing/2014/chart" uri="{C3380CC4-5D6E-409C-BE32-E72D297353CC}">
              <c16:uniqueId val="{00000003-756D-7E4A-B325-0A8E362C2F04}"/>
            </c:ext>
          </c:extLst>
        </c:ser>
        <c:ser>
          <c:idx val="4"/>
          <c:order val="4"/>
          <c:tx>
            <c:v>5</c:v>
          </c:tx>
          <c:spPr>
            <a:solidFill>
              <a:schemeClr val="accent5"/>
            </a:solidFill>
            <a:ln>
              <a:noFill/>
            </a:ln>
            <a:effectLst/>
          </c:spPr>
          <c:invertIfNegative val="0"/>
          <c:cat>
            <c:strRef>
              <c:f>'B.travailleurs de bureau'!$H$62:$P$62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'B.travailleurs de bureau'!$H$67:$P$67</c:f>
              <c:numCache>
                <c:formatCode>General</c:formatCode>
                <c:ptCount val="9"/>
                <c:pt idx="0">
                  <c:v>7</c:v>
                </c:pt>
                <c:pt idx="1">
                  <c:v>8</c:v>
                </c:pt>
                <c:pt idx="2">
                  <c:v>5</c:v>
                </c:pt>
                <c:pt idx="3">
                  <c:v>2</c:v>
                </c:pt>
                <c:pt idx="4">
                  <c:v>5</c:v>
                </c:pt>
                <c:pt idx="5">
                  <c:v>8</c:v>
                </c:pt>
                <c:pt idx="6">
                  <c:v>1</c:v>
                </c:pt>
                <c:pt idx="7">
                  <c:v>0</c:v>
                </c:pt>
                <c:pt idx="8">
                  <c:v>3</c:v>
                </c:pt>
              </c:numCache>
            </c:numRef>
          </c:val>
          <c:extLst>
            <c:ext xmlns:c16="http://schemas.microsoft.com/office/drawing/2014/chart" uri="{C3380CC4-5D6E-409C-BE32-E72D297353CC}">
              <c16:uniqueId val="{00000004-756D-7E4A-B325-0A8E362C2F04}"/>
            </c:ext>
          </c:extLst>
        </c:ser>
        <c:dLbls>
          <c:showLegendKey val="0"/>
          <c:showVal val="0"/>
          <c:showCatName val="0"/>
          <c:showSerName val="0"/>
          <c:showPercent val="0"/>
          <c:showBubbleSize val="0"/>
        </c:dLbls>
        <c:gapWidth val="150"/>
        <c:overlap val="100"/>
        <c:axId val="1440625215"/>
        <c:axId val="1440628575"/>
      </c:barChart>
      <c:catAx>
        <c:axId val="1440625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1440628575"/>
        <c:crosses val="autoZero"/>
        <c:auto val="1"/>
        <c:lblAlgn val="ctr"/>
        <c:lblOffset val="100"/>
        <c:noMultiLvlLbl val="0"/>
      </c:catAx>
      <c:valAx>
        <c:axId val="1440628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40625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latin typeface="Poppins" panose="00000500000000000000" pitchFamily="2" charset="0"/>
                <a:cs typeface="Poppins" panose="00000500000000000000" pitchFamily="2" charset="0"/>
              </a:rPr>
              <a:t>l'importantce</a:t>
            </a:r>
            <a:r>
              <a:rPr lang="en-GB" sz="1800" b="1" baseline="0">
                <a:latin typeface="Poppins" panose="00000500000000000000" pitchFamily="2" charset="0"/>
                <a:cs typeface="Poppins" panose="00000500000000000000" pitchFamily="2" charset="0"/>
              </a:rPr>
              <a:t> des attributs  -  TdB</a:t>
            </a:r>
            <a:endParaRPr lang="en-GB" sz="1800"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tx>
            <c:strRef>
              <c:f>'B.travailleurs de bureau'!$AB$63</c:f>
              <c:strCache>
                <c:ptCount val="1"/>
                <c:pt idx="0">
                  <c:v>1</c:v>
                </c:pt>
              </c:strCache>
            </c:strRef>
          </c:tx>
          <c:spPr>
            <a:solidFill>
              <a:schemeClr val="accent1"/>
            </a:solidFill>
            <a:ln>
              <a:noFill/>
            </a:ln>
            <a:effectLst/>
          </c:spPr>
          <c:invertIfNegative val="0"/>
          <c:cat>
            <c:strRef>
              <c:f>'B.travailleurs de bureau'!$AC$62:$AK$62</c:f>
              <c:strCache>
                <c:ptCount val="9"/>
                <c:pt idx="0">
                  <c:v>Efficacité</c:v>
                </c:pt>
                <c:pt idx="1">
                  <c:v>Texture</c:v>
                </c:pt>
                <c:pt idx="2">
                  <c:v>Odeur</c:v>
                </c:pt>
                <c:pt idx="3">
                  <c:v>Ingrédients naturels</c:v>
                </c:pt>
                <c:pt idx="4">
                  <c:v>Fonction polyvalent</c:v>
                </c:pt>
                <c:pt idx="5">
                  <c:v>Référénce culturel</c:v>
                </c:pt>
                <c:pt idx="6">
                  <c:v>Rapport qualité/prix</c:v>
                </c:pt>
                <c:pt idx="7">
                  <c:v>Fiablité</c:v>
                </c:pt>
                <c:pt idx="8">
                  <c:v>Qualité de fabrication</c:v>
                </c:pt>
              </c:strCache>
            </c:strRef>
          </c:cat>
          <c:val>
            <c:numRef>
              <c:f>'B.travailleurs de bureau'!$AC$63:$AK$63</c:f>
              <c:numCache>
                <c:formatCode>General</c:formatCode>
                <c:ptCount val="9"/>
                <c:pt idx="0">
                  <c:v>0</c:v>
                </c:pt>
                <c:pt idx="1">
                  <c:v>0</c:v>
                </c:pt>
                <c:pt idx="2">
                  <c:v>0</c:v>
                </c:pt>
                <c:pt idx="3">
                  <c:v>0</c:v>
                </c:pt>
                <c:pt idx="4">
                  <c:v>0</c:v>
                </c:pt>
                <c:pt idx="5">
                  <c:v>3</c:v>
                </c:pt>
                <c:pt idx="6">
                  <c:v>0</c:v>
                </c:pt>
                <c:pt idx="7">
                  <c:v>0</c:v>
                </c:pt>
                <c:pt idx="8">
                  <c:v>0</c:v>
                </c:pt>
              </c:numCache>
            </c:numRef>
          </c:val>
          <c:extLst>
            <c:ext xmlns:c16="http://schemas.microsoft.com/office/drawing/2014/chart" uri="{C3380CC4-5D6E-409C-BE32-E72D297353CC}">
              <c16:uniqueId val="{00000000-B41D-D64F-87DE-C0331B15B10A}"/>
            </c:ext>
          </c:extLst>
        </c:ser>
        <c:ser>
          <c:idx val="1"/>
          <c:order val="1"/>
          <c:tx>
            <c:strRef>
              <c:f>'B.travailleurs de bureau'!$AB$64</c:f>
              <c:strCache>
                <c:ptCount val="1"/>
                <c:pt idx="0">
                  <c:v>2</c:v>
                </c:pt>
              </c:strCache>
            </c:strRef>
          </c:tx>
          <c:spPr>
            <a:solidFill>
              <a:schemeClr val="accent2"/>
            </a:solidFill>
            <a:ln>
              <a:noFill/>
            </a:ln>
            <a:effectLst/>
          </c:spPr>
          <c:invertIfNegative val="0"/>
          <c:cat>
            <c:strRef>
              <c:f>'B.travailleurs de bureau'!$AC$62:$AK$62</c:f>
              <c:strCache>
                <c:ptCount val="9"/>
                <c:pt idx="0">
                  <c:v>Efficacité</c:v>
                </c:pt>
                <c:pt idx="1">
                  <c:v>Texture</c:v>
                </c:pt>
                <c:pt idx="2">
                  <c:v>Odeur</c:v>
                </c:pt>
                <c:pt idx="3">
                  <c:v>Ingrédients naturels</c:v>
                </c:pt>
                <c:pt idx="4">
                  <c:v>Fonction polyvalent</c:v>
                </c:pt>
                <c:pt idx="5">
                  <c:v>Référénce culturel</c:v>
                </c:pt>
                <c:pt idx="6">
                  <c:v>Rapport qualité/prix</c:v>
                </c:pt>
                <c:pt idx="7">
                  <c:v>Fiablité</c:v>
                </c:pt>
                <c:pt idx="8">
                  <c:v>Qualité de fabrication</c:v>
                </c:pt>
              </c:strCache>
            </c:strRef>
          </c:cat>
          <c:val>
            <c:numRef>
              <c:f>'B.travailleurs de bureau'!$AC$64:$AK$64</c:f>
              <c:numCache>
                <c:formatCode>General</c:formatCode>
                <c:ptCount val="9"/>
                <c:pt idx="0">
                  <c:v>0</c:v>
                </c:pt>
                <c:pt idx="1">
                  <c:v>2</c:v>
                </c:pt>
                <c:pt idx="2">
                  <c:v>5</c:v>
                </c:pt>
                <c:pt idx="3">
                  <c:v>0</c:v>
                </c:pt>
                <c:pt idx="4">
                  <c:v>4</c:v>
                </c:pt>
                <c:pt idx="5">
                  <c:v>6</c:v>
                </c:pt>
                <c:pt idx="6">
                  <c:v>3</c:v>
                </c:pt>
                <c:pt idx="7">
                  <c:v>1</c:v>
                </c:pt>
                <c:pt idx="8">
                  <c:v>0</c:v>
                </c:pt>
              </c:numCache>
            </c:numRef>
          </c:val>
          <c:extLst>
            <c:ext xmlns:c16="http://schemas.microsoft.com/office/drawing/2014/chart" uri="{C3380CC4-5D6E-409C-BE32-E72D297353CC}">
              <c16:uniqueId val="{00000001-B41D-D64F-87DE-C0331B15B10A}"/>
            </c:ext>
          </c:extLst>
        </c:ser>
        <c:ser>
          <c:idx val="2"/>
          <c:order val="2"/>
          <c:tx>
            <c:strRef>
              <c:f>'B.travailleurs de bureau'!$AB$65</c:f>
              <c:strCache>
                <c:ptCount val="1"/>
                <c:pt idx="0">
                  <c:v>3</c:v>
                </c:pt>
              </c:strCache>
            </c:strRef>
          </c:tx>
          <c:spPr>
            <a:solidFill>
              <a:schemeClr val="accent3"/>
            </a:solidFill>
            <a:ln>
              <a:noFill/>
            </a:ln>
            <a:effectLst/>
          </c:spPr>
          <c:invertIfNegative val="0"/>
          <c:cat>
            <c:strRef>
              <c:f>'B.travailleurs de bureau'!$AC$62:$AK$62</c:f>
              <c:strCache>
                <c:ptCount val="9"/>
                <c:pt idx="0">
                  <c:v>Efficacité</c:v>
                </c:pt>
                <c:pt idx="1">
                  <c:v>Texture</c:v>
                </c:pt>
                <c:pt idx="2">
                  <c:v>Odeur</c:v>
                </c:pt>
                <c:pt idx="3">
                  <c:v>Ingrédients naturels</c:v>
                </c:pt>
                <c:pt idx="4">
                  <c:v>Fonction polyvalent</c:v>
                </c:pt>
                <c:pt idx="5">
                  <c:v>Référénce culturel</c:v>
                </c:pt>
                <c:pt idx="6">
                  <c:v>Rapport qualité/prix</c:v>
                </c:pt>
                <c:pt idx="7">
                  <c:v>Fiablité</c:v>
                </c:pt>
                <c:pt idx="8">
                  <c:v>Qualité de fabrication</c:v>
                </c:pt>
              </c:strCache>
            </c:strRef>
          </c:cat>
          <c:val>
            <c:numRef>
              <c:f>'B.travailleurs de bureau'!$AC$65:$AK$65</c:f>
              <c:numCache>
                <c:formatCode>General</c:formatCode>
                <c:ptCount val="9"/>
                <c:pt idx="0">
                  <c:v>2</c:v>
                </c:pt>
                <c:pt idx="1">
                  <c:v>8</c:v>
                </c:pt>
                <c:pt idx="2">
                  <c:v>6</c:v>
                </c:pt>
                <c:pt idx="3">
                  <c:v>5</c:v>
                </c:pt>
                <c:pt idx="4">
                  <c:v>4</c:v>
                </c:pt>
                <c:pt idx="5">
                  <c:v>8</c:v>
                </c:pt>
                <c:pt idx="6">
                  <c:v>6</c:v>
                </c:pt>
                <c:pt idx="7">
                  <c:v>1</c:v>
                </c:pt>
                <c:pt idx="8">
                  <c:v>3</c:v>
                </c:pt>
              </c:numCache>
            </c:numRef>
          </c:val>
          <c:extLst>
            <c:ext xmlns:c16="http://schemas.microsoft.com/office/drawing/2014/chart" uri="{C3380CC4-5D6E-409C-BE32-E72D297353CC}">
              <c16:uniqueId val="{00000002-B41D-D64F-87DE-C0331B15B10A}"/>
            </c:ext>
          </c:extLst>
        </c:ser>
        <c:ser>
          <c:idx val="3"/>
          <c:order val="3"/>
          <c:tx>
            <c:strRef>
              <c:f>'B.travailleurs de bureau'!$AB$66</c:f>
              <c:strCache>
                <c:ptCount val="1"/>
                <c:pt idx="0">
                  <c:v>4</c:v>
                </c:pt>
              </c:strCache>
            </c:strRef>
          </c:tx>
          <c:spPr>
            <a:solidFill>
              <a:schemeClr val="accent4"/>
            </a:solidFill>
            <a:ln>
              <a:noFill/>
            </a:ln>
            <a:effectLst/>
          </c:spPr>
          <c:invertIfNegative val="0"/>
          <c:cat>
            <c:strRef>
              <c:f>'B.travailleurs de bureau'!$AC$62:$AK$62</c:f>
              <c:strCache>
                <c:ptCount val="9"/>
                <c:pt idx="0">
                  <c:v>Efficacité</c:v>
                </c:pt>
                <c:pt idx="1">
                  <c:v>Texture</c:v>
                </c:pt>
                <c:pt idx="2">
                  <c:v>Odeur</c:v>
                </c:pt>
                <c:pt idx="3">
                  <c:v>Ingrédients naturels</c:v>
                </c:pt>
                <c:pt idx="4">
                  <c:v>Fonction polyvalent</c:v>
                </c:pt>
                <c:pt idx="5">
                  <c:v>Référénce culturel</c:v>
                </c:pt>
                <c:pt idx="6">
                  <c:v>Rapport qualité/prix</c:v>
                </c:pt>
                <c:pt idx="7">
                  <c:v>Fiablité</c:v>
                </c:pt>
                <c:pt idx="8">
                  <c:v>Qualité de fabrication</c:v>
                </c:pt>
              </c:strCache>
            </c:strRef>
          </c:cat>
          <c:val>
            <c:numRef>
              <c:f>'B.travailleurs de bureau'!$AC$66:$AK$66</c:f>
              <c:numCache>
                <c:formatCode>General</c:formatCode>
                <c:ptCount val="9"/>
                <c:pt idx="0">
                  <c:v>4</c:v>
                </c:pt>
                <c:pt idx="1">
                  <c:v>9</c:v>
                </c:pt>
                <c:pt idx="2">
                  <c:v>7</c:v>
                </c:pt>
                <c:pt idx="3">
                  <c:v>6</c:v>
                </c:pt>
                <c:pt idx="4">
                  <c:v>10</c:v>
                </c:pt>
                <c:pt idx="5">
                  <c:v>4</c:v>
                </c:pt>
                <c:pt idx="6">
                  <c:v>8</c:v>
                </c:pt>
                <c:pt idx="7">
                  <c:v>5</c:v>
                </c:pt>
                <c:pt idx="8">
                  <c:v>7</c:v>
                </c:pt>
              </c:numCache>
            </c:numRef>
          </c:val>
          <c:extLst>
            <c:ext xmlns:c16="http://schemas.microsoft.com/office/drawing/2014/chart" uri="{C3380CC4-5D6E-409C-BE32-E72D297353CC}">
              <c16:uniqueId val="{00000003-B41D-D64F-87DE-C0331B15B10A}"/>
            </c:ext>
          </c:extLst>
        </c:ser>
        <c:ser>
          <c:idx val="4"/>
          <c:order val="4"/>
          <c:tx>
            <c:strRef>
              <c:f>'B.travailleurs de bureau'!$AB$67</c:f>
              <c:strCache>
                <c:ptCount val="1"/>
                <c:pt idx="0">
                  <c:v>5</c:v>
                </c:pt>
              </c:strCache>
            </c:strRef>
          </c:tx>
          <c:spPr>
            <a:solidFill>
              <a:schemeClr val="accent5"/>
            </a:solidFill>
            <a:ln>
              <a:noFill/>
            </a:ln>
            <a:effectLst/>
          </c:spPr>
          <c:invertIfNegative val="0"/>
          <c:cat>
            <c:strRef>
              <c:f>'B.travailleurs de bureau'!$AC$62:$AK$62</c:f>
              <c:strCache>
                <c:ptCount val="9"/>
                <c:pt idx="0">
                  <c:v>Efficacité</c:v>
                </c:pt>
                <c:pt idx="1">
                  <c:v>Texture</c:v>
                </c:pt>
                <c:pt idx="2">
                  <c:v>Odeur</c:v>
                </c:pt>
                <c:pt idx="3">
                  <c:v>Ingrédients naturels</c:v>
                </c:pt>
                <c:pt idx="4">
                  <c:v>Fonction polyvalent</c:v>
                </c:pt>
                <c:pt idx="5">
                  <c:v>Référénce culturel</c:v>
                </c:pt>
                <c:pt idx="6">
                  <c:v>Rapport qualité/prix</c:v>
                </c:pt>
                <c:pt idx="7">
                  <c:v>Fiablité</c:v>
                </c:pt>
                <c:pt idx="8">
                  <c:v>Qualité de fabrication</c:v>
                </c:pt>
              </c:strCache>
            </c:strRef>
          </c:cat>
          <c:val>
            <c:numRef>
              <c:f>'B.travailleurs de bureau'!$AC$67:$AK$67</c:f>
              <c:numCache>
                <c:formatCode>General</c:formatCode>
                <c:ptCount val="9"/>
                <c:pt idx="0">
                  <c:v>16</c:v>
                </c:pt>
                <c:pt idx="1">
                  <c:v>3</c:v>
                </c:pt>
                <c:pt idx="2">
                  <c:v>4</c:v>
                </c:pt>
                <c:pt idx="3">
                  <c:v>11</c:v>
                </c:pt>
                <c:pt idx="4">
                  <c:v>4</c:v>
                </c:pt>
                <c:pt idx="5">
                  <c:v>1</c:v>
                </c:pt>
                <c:pt idx="6">
                  <c:v>5</c:v>
                </c:pt>
                <c:pt idx="7">
                  <c:v>15</c:v>
                </c:pt>
                <c:pt idx="8">
                  <c:v>12</c:v>
                </c:pt>
              </c:numCache>
            </c:numRef>
          </c:val>
          <c:extLst>
            <c:ext xmlns:c16="http://schemas.microsoft.com/office/drawing/2014/chart" uri="{C3380CC4-5D6E-409C-BE32-E72D297353CC}">
              <c16:uniqueId val="{00000004-B41D-D64F-87DE-C0331B15B10A}"/>
            </c:ext>
          </c:extLst>
        </c:ser>
        <c:dLbls>
          <c:showLegendKey val="0"/>
          <c:showVal val="0"/>
          <c:showCatName val="0"/>
          <c:showSerName val="0"/>
          <c:showPercent val="0"/>
          <c:showBubbleSize val="0"/>
        </c:dLbls>
        <c:gapWidth val="150"/>
        <c:overlap val="100"/>
        <c:axId val="1710819567"/>
        <c:axId val="272664656"/>
      </c:barChart>
      <c:catAx>
        <c:axId val="1710819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272664656"/>
        <c:crosses val="autoZero"/>
        <c:auto val="1"/>
        <c:lblAlgn val="ctr"/>
        <c:lblOffset val="100"/>
        <c:noMultiLvlLbl val="0"/>
      </c:catAx>
      <c:valAx>
        <c:axId val="27266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10819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r>
              <a:rPr lang="en-GB" sz="1800" b="1">
                <a:latin typeface="Poppins" panose="00000500000000000000" pitchFamily="2" charset="0"/>
                <a:cs typeface="Poppins" panose="00000500000000000000" pitchFamily="2" charset="0"/>
              </a:rPr>
              <a:t>Evaluation</a:t>
            </a:r>
            <a:r>
              <a:rPr lang="en-GB" sz="1800" b="1" baseline="0">
                <a:latin typeface="Poppins" panose="00000500000000000000" pitchFamily="2" charset="0"/>
                <a:cs typeface="Poppins" panose="00000500000000000000" pitchFamily="2" charset="0"/>
              </a:rPr>
              <a:t> du BDT Rouge - Les vieux</a:t>
            </a:r>
            <a:endParaRPr lang="en-GB" sz="1800"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FR"/>
        </a:p>
      </c:txPr>
    </c:title>
    <c:autoTitleDeleted val="0"/>
    <c:plotArea>
      <c:layout/>
      <c:barChart>
        <c:barDir val="bar"/>
        <c:grouping val="stacked"/>
        <c:varyColors val="0"/>
        <c:ser>
          <c:idx val="0"/>
          <c:order val="0"/>
          <c:tx>
            <c:v>1</c:v>
          </c:tx>
          <c:spPr>
            <a:solidFill>
              <a:schemeClr val="accent1"/>
            </a:solidFill>
            <a:ln>
              <a:noFill/>
            </a:ln>
            <a:effectLst/>
          </c:spPr>
          <c:invertIfNegative val="0"/>
          <c:cat>
            <c:strRef>
              <c:f>'C.les vieux'!$E$53:$M$53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'C.les vieux'!$E$54:$M$54</c:f>
              <c:numCache>
                <c:formatCode>General</c:formatCode>
                <c:ptCount val="9"/>
                <c:pt idx="0">
                  <c:v>0</c:v>
                </c:pt>
                <c:pt idx="1">
                  <c:v>0</c:v>
                </c:pt>
                <c:pt idx="2">
                  <c:v>3</c:v>
                </c:pt>
                <c:pt idx="3">
                  <c:v>1</c:v>
                </c:pt>
                <c:pt idx="4">
                  <c:v>0</c:v>
                </c:pt>
                <c:pt idx="5">
                  <c:v>2</c:v>
                </c:pt>
                <c:pt idx="6">
                  <c:v>3</c:v>
                </c:pt>
                <c:pt idx="7">
                  <c:v>1</c:v>
                </c:pt>
                <c:pt idx="8">
                  <c:v>1</c:v>
                </c:pt>
              </c:numCache>
            </c:numRef>
          </c:val>
          <c:extLst>
            <c:ext xmlns:c16="http://schemas.microsoft.com/office/drawing/2014/chart" uri="{C3380CC4-5D6E-409C-BE32-E72D297353CC}">
              <c16:uniqueId val="{00000000-FF24-094F-9FB0-C86493F58313}"/>
            </c:ext>
          </c:extLst>
        </c:ser>
        <c:ser>
          <c:idx val="1"/>
          <c:order val="1"/>
          <c:tx>
            <c:v>2</c:v>
          </c:tx>
          <c:spPr>
            <a:solidFill>
              <a:schemeClr val="accent2"/>
            </a:solidFill>
            <a:ln>
              <a:noFill/>
            </a:ln>
            <a:effectLst/>
          </c:spPr>
          <c:invertIfNegative val="0"/>
          <c:cat>
            <c:strRef>
              <c:f>'C.les vieux'!$E$53:$M$53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'C.les vieux'!$E$55:$M$55</c:f>
              <c:numCache>
                <c:formatCode>General</c:formatCode>
                <c:ptCount val="9"/>
                <c:pt idx="0">
                  <c:v>7</c:v>
                </c:pt>
                <c:pt idx="1">
                  <c:v>8</c:v>
                </c:pt>
                <c:pt idx="2">
                  <c:v>2</c:v>
                </c:pt>
                <c:pt idx="3">
                  <c:v>5</c:v>
                </c:pt>
                <c:pt idx="4">
                  <c:v>6</c:v>
                </c:pt>
                <c:pt idx="5">
                  <c:v>10</c:v>
                </c:pt>
                <c:pt idx="6">
                  <c:v>7</c:v>
                </c:pt>
                <c:pt idx="7">
                  <c:v>8</c:v>
                </c:pt>
                <c:pt idx="8">
                  <c:v>8</c:v>
                </c:pt>
              </c:numCache>
            </c:numRef>
          </c:val>
          <c:extLst>
            <c:ext xmlns:c16="http://schemas.microsoft.com/office/drawing/2014/chart" uri="{C3380CC4-5D6E-409C-BE32-E72D297353CC}">
              <c16:uniqueId val="{00000001-FF24-094F-9FB0-C86493F58313}"/>
            </c:ext>
          </c:extLst>
        </c:ser>
        <c:ser>
          <c:idx val="2"/>
          <c:order val="2"/>
          <c:tx>
            <c:v>3</c:v>
          </c:tx>
          <c:spPr>
            <a:solidFill>
              <a:schemeClr val="accent3"/>
            </a:solidFill>
            <a:ln>
              <a:noFill/>
            </a:ln>
            <a:effectLst/>
          </c:spPr>
          <c:invertIfNegative val="0"/>
          <c:cat>
            <c:strRef>
              <c:f>'C.les vieux'!$E$53:$M$53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'C.les vieux'!$E$56:$M$56</c:f>
              <c:numCache>
                <c:formatCode>General</c:formatCode>
                <c:ptCount val="9"/>
                <c:pt idx="0">
                  <c:v>10</c:v>
                </c:pt>
                <c:pt idx="1">
                  <c:v>12</c:v>
                </c:pt>
                <c:pt idx="2">
                  <c:v>10</c:v>
                </c:pt>
                <c:pt idx="3">
                  <c:v>9</c:v>
                </c:pt>
                <c:pt idx="4">
                  <c:v>8</c:v>
                </c:pt>
                <c:pt idx="5">
                  <c:v>4</c:v>
                </c:pt>
                <c:pt idx="6">
                  <c:v>13</c:v>
                </c:pt>
                <c:pt idx="7">
                  <c:v>10</c:v>
                </c:pt>
                <c:pt idx="8">
                  <c:v>8</c:v>
                </c:pt>
              </c:numCache>
            </c:numRef>
          </c:val>
          <c:extLst>
            <c:ext xmlns:c16="http://schemas.microsoft.com/office/drawing/2014/chart" uri="{C3380CC4-5D6E-409C-BE32-E72D297353CC}">
              <c16:uniqueId val="{00000002-FF24-094F-9FB0-C86493F58313}"/>
            </c:ext>
          </c:extLst>
        </c:ser>
        <c:ser>
          <c:idx val="3"/>
          <c:order val="3"/>
          <c:tx>
            <c:v>4</c:v>
          </c:tx>
          <c:spPr>
            <a:solidFill>
              <a:schemeClr val="accent4"/>
            </a:solidFill>
            <a:ln>
              <a:noFill/>
            </a:ln>
            <a:effectLst/>
          </c:spPr>
          <c:invertIfNegative val="0"/>
          <c:cat>
            <c:strRef>
              <c:f>'C.les vieux'!$E$53:$M$53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'C.les vieux'!$E$57:$M$57</c:f>
              <c:numCache>
                <c:formatCode>General</c:formatCode>
                <c:ptCount val="9"/>
                <c:pt idx="0">
                  <c:v>10</c:v>
                </c:pt>
                <c:pt idx="1">
                  <c:v>5</c:v>
                </c:pt>
                <c:pt idx="2">
                  <c:v>11</c:v>
                </c:pt>
                <c:pt idx="3">
                  <c:v>8</c:v>
                </c:pt>
                <c:pt idx="4">
                  <c:v>11</c:v>
                </c:pt>
                <c:pt idx="5">
                  <c:v>8</c:v>
                </c:pt>
                <c:pt idx="6">
                  <c:v>5</c:v>
                </c:pt>
                <c:pt idx="7">
                  <c:v>8</c:v>
                </c:pt>
                <c:pt idx="8">
                  <c:v>9</c:v>
                </c:pt>
              </c:numCache>
            </c:numRef>
          </c:val>
          <c:extLst>
            <c:ext xmlns:c16="http://schemas.microsoft.com/office/drawing/2014/chart" uri="{C3380CC4-5D6E-409C-BE32-E72D297353CC}">
              <c16:uniqueId val="{00000003-FF24-094F-9FB0-C86493F58313}"/>
            </c:ext>
          </c:extLst>
        </c:ser>
        <c:ser>
          <c:idx val="4"/>
          <c:order val="4"/>
          <c:tx>
            <c:v>5</c:v>
          </c:tx>
          <c:spPr>
            <a:solidFill>
              <a:schemeClr val="accent5"/>
            </a:solidFill>
            <a:ln>
              <a:noFill/>
            </a:ln>
            <a:effectLst/>
          </c:spPr>
          <c:invertIfNegative val="0"/>
          <c:cat>
            <c:strRef>
              <c:f>'C.les vieux'!$E$53:$M$53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'C.les vieux'!$E$58:$M$58</c:f>
              <c:numCache>
                <c:formatCode>General</c:formatCode>
                <c:ptCount val="9"/>
                <c:pt idx="0">
                  <c:v>5</c:v>
                </c:pt>
                <c:pt idx="1">
                  <c:v>7</c:v>
                </c:pt>
                <c:pt idx="2">
                  <c:v>6</c:v>
                </c:pt>
                <c:pt idx="3">
                  <c:v>9</c:v>
                </c:pt>
                <c:pt idx="4">
                  <c:v>7</c:v>
                </c:pt>
                <c:pt idx="5">
                  <c:v>8</c:v>
                </c:pt>
                <c:pt idx="6">
                  <c:v>4</c:v>
                </c:pt>
                <c:pt idx="7">
                  <c:v>5</c:v>
                </c:pt>
                <c:pt idx="8">
                  <c:v>6</c:v>
                </c:pt>
              </c:numCache>
            </c:numRef>
          </c:val>
          <c:extLst>
            <c:ext xmlns:c16="http://schemas.microsoft.com/office/drawing/2014/chart" uri="{C3380CC4-5D6E-409C-BE32-E72D297353CC}">
              <c16:uniqueId val="{00000004-FF24-094F-9FB0-C86493F58313}"/>
            </c:ext>
          </c:extLst>
        </c:ser>
        <c:dLbls>
          <c:showLegendKey val="0"/>
          <c:showVal val="0"/>
          <c:showCatName val="0"/>
          <c:showSerName val="0"/>
          <c:showPercent val="0"/>
          <c:showBubbleSize val="0"/>
        </c:dLbls>
        <c:gapWidth val="150"/>
        <c:overlap val="100"/>
        <c:axId val="1118102495"/>
        <c:axId val="1118101055"/>
      </c:barChart>
      <c:catAx>
        <c:axId val="111810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1118101055"/>
        <c:crosses val="autoZero"/>
        <c:auto val="1"/>
        <c:lblAlgn val="ctr"/>
        <c:lblOffset val="100"/>
        <c:noMultiLvlLbl val="0"/>
      </c:catAx>
      <c:valAx>
        <c:axId val="1118101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118102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latin typeface="Poppins" panose="00000500000000000000" pitchFamily="2" charset="0"/>
                <a:cs typeface="Poppins" panose="00000500000000000000" pitchFamily="2" charset="0"/>
              </a:rPr>
              <a:t>l'importance</a:t>
            </a:r>
            <a:r>
              <a:rPr lang="en-GB" sz="1800" b="1" baseline="0">
                <a:latin typeface="Poppins" panose="00000500000000000000" pitchFamily="2" charset="0"/>
                <a:cs typeface="Poppins" panose="00000500000000000000" pitchFamily="2" charset="0"/>
              </a:rPr>
              <a:t> des attributs - Les vieux</a:t>
            </a:r>
            <a:endParaRPr lang="en-GB" sz="1800"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tx>
            <c:v>1</c:v>
          </c:tx>
          <c:spPr>
            <a:solidFill>
              <a:schemeClr val="accent1"/>
            </a:solidFill>
            <a:ln>
              <a:noFill/>
            </a:ln>
            <a:effectLst/>
          </c:spPr>
          <c:invertIfNegative val="0"/>
          <c:cat>
            <c:strRef>
              <c:f>'C.les vieux'!$Z$53:$AH$53</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'C.les vieux'!$Z$54:$AH$54</c:f>
              <c:numCache>
                <c:formatCode>General</c:formatCode>
                <c:ptCount val="9"/>
                <c:pt idx="0">
                  <c:v>0</c:v>
                </c:pt>
                <c:pt idx="1">
                  <c:v>2</c:v>
                </c:pt>
                <c:pt idx="2">
                  <c:v>2</c:v>
                </c:pt>
                <c:pt idx="3">
                  <c:v>0</c:v>
                </c:pt>
                <c:pt idx="4">
                  <c:v>1</c:v>
                </c:pt>
                <c:pt idx="5">
                  <c:v>3</c:v>
                </c:pt>
                <c:pt idx="6">
                  <c:v>0</c:v>
                </c:pt>
                <c:pt idx="7">
                  <c:v>0</c:v>
                </c:pt>
                <c:pt idx="8">
                  <c:v>0</c:v>
                </c:pt>
              </c:numCache>
            </c:numRef>
          </c:val>
          <c:extLst>
            <c:ext xmlns:c16="http://schemas.microsoft.com/office/drawing/2014/chart" uri="{C3380CC4-5D6E-409C-BE32-E72D297353CC}">
              <c16:uniqueId val="{00000000-B18B-C447-AAFC-95BC0CC218D0}"/>
            </c:ext>
          </c:extLst>
        </c:ser>
        <c:ser>
          <c:idx val="1"/>
          <c:order val="1"/>
          <c:tx>
            <c:v>2</c:v>
          </c:tx>
          <c:spPr>
            <a:solidFill>
              <a:schemeClr val="accent2"/>
            </a:solidFill>
            <a:ln>
              <a:noFill/>
            </a:ln>
            <a:effectLst/>
          </c:spPr>
          <c:invertIfNegative val="0"/>
          <c:cat>
            <c:strRef>
              <c:f>'C.les vieux'!$Z$53:$AH$53</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'C.les vieux'!$Z$55:$AH$55</c:f>
              <c:numCache>
                <c:formatCode>General</c:formatCode>
                <c:ptCount val="9"/>
                <c:pt idx="0">
                  <c:v>1</c:v>
                </c:pt>
                <c:pt idx="1">
                  <c:v>2</c:v>
                </c:pt>
                <c:pt idx="2">
                  <c:v>5</c:v>
                </c:pt>
                <c:pt idx="3">
                  <c:v>1</c:v>
                </c:pt>
                <c:pt idx="4">
                  <c:v>2</c:v>
                </c:pt>
                <c:pt idx="5">
                  <c:v>1</c:v>
                </c:pt>
                <c:pt idx="6">
                  <c:v>0</c:v>
                </c:pt>
                <c:pt idx="7">
                  <c:v>1</c:v>
                </c:pt>
                <c:pt idx="8">
                  <c:v>0</c:v>
                </c:pt>
              </c:numCache>
            </c:numRef>
          </c:val>
          <c:extLst>
            <c:ext xmlns:c16="http://schemas.microsoft.com/office/drawing/2014/chart" uri="{C3380CC4-5D6E-409C-BE32-E72D297353CC}">
              <c16:uniqueId val="{00000001-B18B-C447-AAFC-95BC0CC218D0}"/>
            </c:ext>
          </c:extLst>
        </c:ser>
        <c:ser>
          <c:idx val="2"/>
          <c:order val="2"/>
          <c:tx>
            <c:v>3</c:v>
          </c:tx>
          <c:spPr>
            <a:solidFill>
              <a:schemeClr val="accent3"/>
            </a:solidFill>
            <a:ln>
              <a:noFill/>
            </a:ln>
            <a:effectLst/>
          </c:spPr>
          <c:invertIfNegative val="0"/>
          <c:cat>
            <c:strRef>
              <c:f>'C.les vieux'!$Z$53:$AH$53</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'C.les vieux'!$Z$56:$AH$56</c:f>
              <c:numCache>
                <c:formatCode>General</c:formatCode>
                <c:ptCount val="9"/>
                <c:pt idx="0">
                  <c:v>5</c:v>
                </c:pt>
                <c:pt idx="1">
                  <c:v>5</c:v>
                </c:pt>
                <c:pt idx="2">
                  <c:v>4</c:v>
                </c:pt>
                <c:pt idx="3">
                  <c:v>3</c:v>
                </c:pt>
                <c:pt idx="4">
                  <c:v>6</c:v>
                </c:pt>
                <c:pt idx="5">
                  <c:v>10</c:v>
                </c:pt>
                <c:pt idx="6">
                  <c:v>7</c:v>
                </c:pt>
                <c:pt idx="7">
                  <c:v>3</c:v>
                </c:pt>
                <c:pt idx="8">
                  <c:v>4</c:v>
                </c:pt>
              </c:numCache>
            </c:numRef>
          </c:val>
          <c:extLst>
            <c:ext xmlns:c16="http://schemas.microsoft.com/office/drawing/2014/chart" uri="{C3380CC4-5D6E-409C-BE32-E72D297353CC}">
              <c16:uniqueId val="{00000002-B18B-C447-AAFC-95BC0CC218D0}"/>
            </c:ext>
          </c:extLst>
        </c:ser>
        <c:ser>
          <c:idx val="3"/>
          <c:order val="3"/>
          <c:tx>
            <c:v>4</c:v>
          </c:tx>
          <c:spPr>
            <a:solidFill>
              <a:schemeClr val="accent4"/>
            </a:solidFill>
            <a:ln>
              <a:noFill/>
            </a:ln>
            <a:effectLst/>
          </c:spPr>
          <c:invertIfNegative val="0"/>
          <c:cat>
            <c:strRef>
              <c:f>'C.les vieux'!$Z$53:$AH$53</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'C.les vieux'!$Z$57:$AH$57</c:f>
              <c:numCache>
                <c:formatCode>General</c:formatCode>
                <c:ptCount val="9"/>
                <c:pt idx="0">
                  <c:v>2</c:v>
                </c:pt>
                <c:pt idx="1">
                  <c:v>7</c:v>
                </c:pt>
                <c:pt idx="2">
                  <c:v>5</c:v>
                </c:pt>
                <c:pt idx="3">
                  <c:v>4</c:v>
                </c:pt>
                <c:pt idx="4">
                  <c:v>7</c:v>
                </c:pt>
                <c:pt idx="5">
                  <c:v>3</c:v>
                </c:pt>
                <c:pt idx="6">
                  <c:v>7</c:v>
                </c:pt>
                <c:pt idx="7">
                  <c:v>6</c:v>
                </c:pt>
                <c:pt idx="8">
                  <c:v>6</c:v>
                </c:pt>
              </c:numCache>
            </c:numRef>
          </c:val>
          <c:extLst>
            <c:ext xmlns:c16="http://schemas.microsoft.com/office/drawing/2014/chart" uri="{C3380CC4-5D6E-409C-BE32-E72D297353CC}">
              <c16:uniqueId val="{00000003-B18B-C447-AAFC-95BC0CC218D0}"/>
            </c:ext>
          </c:extLst>
        </c:ser>
        <c:ser>
          <c:idx val="4"/>
          <c:order val="4"/>
          <c:tx>
            <c:v>5</c:v>
          </c:tx>
          <c:spPr>
            <a:solidFill>
              <a:schemeClr val="accent5"/>
            </a:solidFill>
            <a:ln>
              <a:noFill/>
            </a:ln>
            <a:effectLst/>
          </c:spPr>
          <c:invertIfNegative val="0"/>
          <c:cat>
            <c:strRef>
              <c:f>'C.les vieux'!$Z$53:$AH$53</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'C.les vieux'!$Z$58:$AH$58</c:f>
              <c:numCache>
                <c:formatCode>General</c:formatCode>
                <c:ptCount val="9"/>
                <c:pt idx="0">
                  <c:v>11</c:v>
                </c:pt>
                <c:pt idx="1">
                  <c:v>3</c:v>
                </c:pt>
                <c:pt idx="2">
                  <c:v>3</c:v>
                </c:pt>
                <c:pt idx="3">
                  <c:v>11</c:v>
                </c:pt>
                <c:pt idx="4">
                  <c:v>3</c:v>
                </c:pt>
                <c:pt idx="5">
                  <c:v>2</c:v>
                </c:pt>
                <c:pt idx="6">
                  <c:v>5</c:v>
                </c:pt>
                <c:pt idx="7">
                  <c:v>9</c:v>
                </c:pt>
                <c:pt idx="8">
                  <c:v>9</c:v>
                </c:pt>
              </c:numCache>
            </c:numRef>
          </c:val>
          <c:extLst>
            <c:ext xmlns:c16="http://schemas.microsoft.com/office/drawing/2014/chart" uri="{C3380CC4-5D6E-409C-BE32-E72D297353CC}">
              <c16:uniqueId val="{00000004-B18B-C447-AAFC-95BC0CC218D0}"/>
            </c:ext>
          </c:extLst>
        </c:ser>
        <c:dLbls>
          <c:showLegendKey val="0"/>
          <c:showVal val="0"/>
          <c:showCatName val="0"/>
          <c:showSerName val="0"/>
          <c:showPercent val="0"/>
          <c:showBubbleSize val="0"/>
        </c:dLbls>
        <c:gapWidth val="150"/>
        <c:overlap val="100"/>
        <c:axId val="1578917903"/>
        <c:axId val="1578918863"/>
      </c:barChart>
      <c:catAx>
        <c:axId val="157891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1578918863"/>
        <c:crosses val="autoZero"/>
        <c:auto val="1"/>
        <c:lblAlgn val="ctr"/>
        <c:lblOffset val="100"/>
        <c:noMultiLvlLbl val="0"/>
      </c:catAx>
      <c:valAx>
        <c:axId val="1578918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78917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latin typeface="Poppins" panose="00000500000000000000" pitchFamily="2" charset="0"/>
                <a:cs typeface="Poppins" panose="00000500000000000000" pitchFamily="2" charset="0"/>
              </a:rPr>
              <a:t>Evaluation</a:t>
            </a:r>
            <a:r>
              <a:rPr lang="en-GB" sz="1800" b="1" baseline="0">
                <a:latin typeface="Poppins" panose="00000500000000000000" pitchFamily="2" charset="0"/>
                <a:cs typeface="Poppins" panose="00000500000000000000" pitchFamily="2" charset="0"/>
              </a:rPr>
              <a:t>  du BDT Rouge - culture</a:t>
            </a:r>
            <a:endParaRPr lang="en-GB" sz="1800" b="1">
              <a:latin typeface="Poppins" panose="00000500000000000000" pitchFamily="2" charset="0"/>
              <a:cs typeface="Poppins" panose="00000500000000000000" pitchFamily="2" charset="0"/>
            </a:endParaRPr>
          </a:p>
        </c:rich>
      </c:tx>
      <c:layout>
        <c:manualLayout>
          <c:xMode val="edge"/>
          <c:yMode val="edge"/>
          <c:x val="0.24634025998483011"/>
          <c:y val="1.51762385513503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0.30288520901815391"/>
          <c:y val="0.13388100855624094"/>
          <c:w val="0.67506889923457436"/>
          <c:h val="0.7000778873759913"/>
        </c:manualLayout>
      </c:layout>
      <c:barChart>
        <c:barDir val="bar"/>
        <c:grouping val="stacked"/>
        <c:varyColors val="0"/>
        <c:ser>
          <c:idx val="0"/>
          <c:order val="0"/>
          <c:tx>
            <c:v>1</c:v>
          </c:tx>
          <c:spPr>
            <a:solidFill>
              <a:schemeClr val="accent1"/>
            </a:solidFill>
            <a:ln>
              <a:noFill/>
            </a:ln>
            <a:effectLst/>
          </c:spPr>
          <c:invertIfNegative val="0"/>
          <c:cat>
            <c:strRef>
              <c:f>'D.ne connaissent pas la culture'!$H$103:$P$103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culture'!$H$104:$P$104</c:f>
              <c:numCache>
                <c:formatCode>General</c:formatCode>
                <c:ptCount val="9"/>
                <c:pt idx="0">
                  <c:v>1</c:v>
                </c:pt>
                <c:pt idx="1">
                  <c:v>2</c:v>
                </c:pt>
                <c:pt idx="2">
                  <c:v>2</c:v>
                </c:pt>
                <c:pt idx="3">
                  <c:v>2</c:v>
                </c:pt>
                <c:pt idx="4">
                  <c:v>3</c:v>
                </c:pt>
                <c:pt idx="5">
                  <c:v>3</c:v>
                </c:pt>
                <c:pt idx="6">
                  <c:v>4</c:v>
                </c:pt>
                <c:pt idx="7">
                  <c:v>3</c:v>
                </c:pt>
                <c:pt idx="8">
                  <c:v>4</c:v>
                </c:pt>
              </c:numCache>
            </c:numRef>
          </c:val>
          <c:extLst>
            <c:ext xmlns:c16="http://schemas.microsoft.com/office/drawing/2014/chart" uri="{C3380CC4-5D6E-409C-BE32-E72D297353CC}">
              <c16:uniqueId val="{00000000-6035-EC4A-ACC1-D43D1593AF0E}"/>
            </c:ext>
          </c:extLst>
        </c:ser>
        <c:ser>
          <c:idx val="1"/>
          <c:order val="1"/>
          <c:tx>
            <c:v>2</c:v>
          </c:tx>
          <c:spPr>
            <a:solidFill>
              <a:schemeClr val="accent2"/>
            </a:solidFill>
            <a:ln>
              <a:noFill/>
            </a:ln>
            <a:effectLst/>
          </c:spPr>
          <c:invertIfNegative val="0"/>
          <c:cat>
            <c:strRef>
              <c:f>'D.ne connaissent pas la culture'!$H$103:$P$103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culture'!$H$105:$P$105</c:f>
              <c:numCache>
                <c:formatCode>General</c:formatCode>
                <c:ptCount val="9"/>
                <c:pt idx="0">
                  <c:v>9</c:v>
                </c:pt>
                <c:pt idx="1">
                  <c:v>11</c:v>
                </c:pt>
                <c:pt idx="2">
                  <c:v>7</c:v>
                </c:pt>
                <c:pt idx="3">
                  <c:v>6</c:v>
                </c:pt>
                <c:pt idx="4">
                  <c:v>8</c:v>
                </c:pt>
                <c:pt idx="5">
                  <c:v>8</c:v>
                </c:pt>
                <c:pt idx="6">
                  <c:v>14</c:v>
                </c:pt>
                <c:pt idx="7">
                  <c:v>13</c:v>
                </c:pt>
                <c:pt idx="8">
                  <c:v>9</c:v>
                </c:pt>
              </c:numCache>
            </c:numRef>
          </c:val>
          <c:extLst>
            <c:ext xmlns:c16="http://schemas.microsoft.com/office/drawing/2014/chart" uri="{C3380CC4-5D6E-409C-BE32-E72D297353CC}">
              <c16:uniqueId val="{00000001-6035-EC4A-ACC1-D43D1593AF0E}"/>
            </c:ext>
          </c:extLst>
        </c:ser>
        <c:ser>
          <c:idx val="2"/>
          <c:order val="2"/>
          <c:tx>
            <c:v>3</c:v>
          </c:tx>
          <c:spPr>
            <a:solidFill>
              <a:schemeClr val="accent3"/>
            </a:solidFill>
            <a:ln>
              <a:noFill/>
            </a:ln>
            <a:effectLst/>
          </c:spPr>
          <c:invertIfNegative val="0"/>
          <c:cat>
            <c:strRef>
              <c:f>'D.ne connaissent pas la culture'!$H$103:$P$103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culture'!$H$106:$P$106</c:f>
              <c:numCache>
                <c:formatCode>General</c:formatCode>
                <c:ptCount val="9"/>
                <c:pt idx="0">
                  <c:v>14</c:v>
                </c:pt>
                <c:pt idx="1">
                  <c:v>16</c:v>
                </c:pt>
                <c:pt idx="2">
                  <c:v>20</c:v>
                </c:pt>
                <c:pt idx="3">
                  <c:v>16</c:v>
                </c:pt>
                <c:pt idx="4">
                  <c:v>14</c:v>
                </c:pt>
                <c:pt idx="5">
                  <c:v>14</c:v>
                </c:pt>
                <c:pt idx="6">
                  <c:v>17</c:v>
                </c:pt>
                <c:pt idx="7">
                  <c:v>17</c:v>
                </c:pt>
                <c:pt idx="8">
                  <c:v>16</c:v>
                </c:pt>
              </c:numCache>
            </c:numRef>
          </c:val>
          <c:extLst>
            <c:ext xmlns:c16="http://schemas.microsoft.com/office/drawing/2014/chart" uri="{C3380CC4-5D6E-409C-BE32-E72D297353CC}">
              <c16:uniqueId val="{00000002-6035-EC4A-ACC1-D43D1593AF0E}"/>
            </c:ext>
          </c:extLst>
        </c:ser>
        <c:ser>
          <c:idx val="3"/>
          <c:order val="3"/>
          <c:tx>
            <c:v>4</c:v>
          </c:tx>
          <c:spPr>
            <a:solidFill>
              <a:schemeClr val="accent4"/>
            </a:solidFill>
            <a:ln>
              <a:noFill/>
            </a:ln>
            <a:effectLst/>
          </c:spPr>
          <c:invertIfNegative val="0"/>
          <c:cat>
            <c:strRef>
              <c:f>'D.ne connaissent pas la culture'!$H$103:$P$103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culture'!$H$107:$P$107</c:f>
              <c:numCache>
                <c:formatCode>General</c:formatCode>
                <c:ptCount val="9"/>
                <c:pt idx="0">
                  <c:v>21</c:v>
                </c:pt>
                <c:pt idx="1">
                  <c:v>19</c:v>
                </c:pt>
                <c:pt idx="2">
                  <c:v>18</c:v>
                </c:pt>
                <c:pt idx="3">
                  <c:v>21</c:v>
                </c:pt>
                <c:pt idx="4">
                  <c:v>20</c:v>
                </c:pt>
                <c:pt idx="5">
                  <c:v>15</c:v>
                </c:pt>
                <c:pt idx="6">
                  <c:v>12</c:v>
                </c:pt>
                <c:pt idx="7">
                  <c:v>15</c:v>
                </c:pt>
                <c:pt idx="8">
                  <c:v>18</c:v>
                </c:pt>
              </c:numCache>
            </c:numRef>
          </c:val>
          <c:extLst>
            <c:ext xmlns:c16="http://schemas.microsoft.com/office/drawing/2014/chart" uri="{C3380CC4-5D6E-409C-BE32-E72D297353CC}">
              <c16:uniqueId val="{00000003-6035-EC4A-ACC1-D43D1593AF0E}"/>
            </c:ext>
          </c:extLst>
        </c:ser>
        <c:ser>
          <c:idx val="4"/>
          <c:order val="4"/>
          <c:tx>
            <c:v>5</c:v>
          </c:tx>
          <c:spPr>
            <a:solidFill>
              <a:schemeClr val="accent5"/>
            </a:solidFill>
            <a:ln>
              <a:noFill/>
            </a:ln>
            <a:effectLst/>
          </c:spPr>
          <c:invertIfNegative val="0"/>
          <c:cat>
            <c:strRef>
              <c:f>'D.ne connaissent pas la culture'!$H$103:$P$103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culture'!$H$108:$P$108</c:f>
              <c:numCache>
                <c:formatCode>General</c:formatCode>
                <c:ptCount val="9"/>
                <c:pt idx="0">
                  <c:v>7</c:v>
                </c:pt>
                <c:pt idx="1">
                  <c:v>4</c:v>
                </c:pt>
                <c:pt idx="2">
                  <c:v>5</c:v>
                </c:pt>
                <c:pt idx="3">
                  <c:v>7</c:v>
                </c:pt>
                <c:pt idx="4">
                  <c:v>7</c:v>
                </c:pt>
                <c:pt idx="5">
                  <c:v>12</c:v>
                </c:pt>
                <c:pt idx="6">
                  <c:v>5</c:v>
                </c:pt>
                <c:pt idx="7">
                  <c:v>4</c:v>
                </c:pt>
                <c:pt idx="8">
                  <c:v>5</c:v>
                </c:pt>
              </c:numCache>
            </c:numRef>
          </c:val>
          <c:extLst>
            <c:ext xmlns:c16="http://schemas.microsoft.com/office/drawing/2014/chart" uri="{C3380CC4-5D6E-409C-BE32-E72D297353CC}">
              <c16:uniqueId val="{00000004-6035-EC4A-ACC1-D43D1593AF0E}"/>
            </c:ext>
          </c:extLst>
        </c:ser>
        <c:dLbls>
          <c:showLegendKey val="0"/>
          <c:showVal val="0"/>
          <c:showCatName val="0"/>
          <c:showSerName val="0"/>
          <c:showPercent val="0"/>
          <c:showBubbleSize val="0"/>
        </c:dLbls>
        <c:gapWidth val="150"/>
        <c:overlap val="100"/>
        <c:axId val="1408800783"/>
        <c:axId val="1408797423"/>
      </c:barChart>
      <c:catAx>
        <c:axId val="140880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1408797423"/>
        <c:crosses val="autoZero"/>
        <c:auto val="1"/>
        <c:lblAlgn val="ctr"/>
        <c:lblOffset val="100"/>
        <c:noMultiLvlLbl val="0"/>
      </c:catAx>
      <c:valAx>
        <c:axId val="1408797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08800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fr-FR" altLang="zh-CN" sz="1100" b="1" i="0" u="none" strike="noStrike" kern="1200" baseline="0">
                <a:solidFill>
                  <a:sysClr val="windowText" lastClr="000000">
                    <a:lumMod val="65000"/>
                    <a:lumOff val="35000"/>
                  </a:sysClr>
                </a:solidFill>
                <a:latin typeface="Poppins" panose="00000500000000000000" pitchFamily="2" charset="0"/>
                <a:cs typeface="Poppins" panose="00000500000000000000" pitchFamily="2" charset="0"/>
              </a:rPr>
              <a:t>Est-ce que vous utilisez les produits du Baume du Tigre ?  - sportifs </a:t>
            </a:r>
            <a:endParaRPr lang="zh-CN" altLang="fr-FR" sz="1100" b="1" i="0" u="none" strike="noStrike" kern="1200" baseline="0">
              <a:solidFill>
                <a:sysClr val="windowText" lastClr="000000">
                  <a:lumMod val="65000"/>
                  <a:lumOff val="35000"/>
                </a:sysClr>
              </a:solidFill>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57F-4E11-ABB7-EF9B52B7ADD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57F-4E11-ABB7-EF9B52B7ADDE}"/>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A.sportifs!$C$74:$C$75</c:f>
              <c:strCache>
                <c:ptCount val="2"/>
                <c:pt idx="0">
                  <c:v>Oui</c:v>
                </c:pt>
                <c:pt idx="1">
                  <c:v>Non</c:v>
                </c:pt>
              </c:strCache>
            </c:strRef>
          </c:cat>
          <c:val>
            <c:numRef>
              <c:f>A.sportifs!$D$74:$D$75</c:f>
              <c:numCache>
                <c:formatCode>General</c:formatCode>
                <c:ptCount val="2"/>
                <c:pt idx="0">
                  <c:v>23</c:v>
                </c:pt>
                <c:pt idx="1">
                  <c:v>24</c:v>
                </c:pt>
              </c:numCache>
            </c:numRef>
          </c:val>
          <c:extLst>
            <c:ext xmlns:c16="http://schemas.microsoft.com/office/drawing/2014/chart" uri="{C3380CC4-5D6E-409C-BE32-E72D297353CC}">
              <c16:uniqueId val="{00000004-057F-4E11-ABB7-EF9B52B7ADD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latin typeface="Poppins" panose="00000500000000000000" pitchFamily="2" charset="0"/>
                <a:cs typeface="Poppins" panose="00000500000000000000" pitchFamily="2" charset="0"/>
              </a:rPr>
              <a:t>l'Importance</a:t>
            </a:r>
            <a:r>
              <a:rPr lang="en-GB" sz="1800" b="1" baseline="0">
                <a:latin typeface="Poppins" panose="00000500000000000000" pitchFamily="2" charset="0"/>
                <a:cs typeface="Poppins" panose="00000500000000000000" pitchFamily="2" charset="0"/>
              </a:rPr>
              <a:t> des attributs - Culture</a:t>
            </a:r>
            <a:endParaRPr lang="en-GB" sz="1800" b="1">
              <a:latin typeface="Poppins" panose="00000500000000000000" pitchFamily="2" charset="0"/>
              <a:cs typeface="Poppins" panose="00000500000000000000" pitchFamily="2" charset="0"/>
            </a:endParaRPr>
          </a:p>
        </c:rich>
      </c:tx>
      <c:layout>
        <c:manualLayout>
          <c:xMode val="edge"/>
          <c:yMode val="edge"/>
          <c:x val="0.24112590300870967"/>
          <c:y val="2.12201743499122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0.29511453202845717"/>
          <c:y val="0.11255084823780223"/>
          <c:w val="0.68320174042315107"/>
          <c:h val="0.702736684723545"/>
        </c:manualLayout>
      </c:layout>
      <c:barChart>
        <c:barDir val="bar"/>
        <c:grouping val="stacked"/>
        <c:varyColors val="0"/>
        <c:ser>
          <c:idx val="0"/>
          <c:order val="0"/>
          <c:tx>
            <c:strRef>
              <c:f>'D.ne connaissent pas la culture'!$AB$104</c:f>
              <c:strCache>
                <c:ptCount val="1"/>
                <c:pt idx="0">
                  <c:v>1</c:v>
                </c:pt>
              </c:strCache>
            </c:strRef>
          </c:tx>
          <c:spPr>
            <a:solidFill>
              <a:schemeClr val="accent1"/>
            </a:solidFill>
            <a:ln>
              <a:noFill/>
            </a:ln>
            <a:effectLst/>
          </c:spPr>
          <c:invertIfNegative val="0"/>
          <c:cat>
            <c:strRef>
              <c:f>'D.ne connaissent pas la culture'!$AC$103:$AK$103</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'D.ne connaissent pas la culture'!$AC$104:$AK$104</c:f>
              <c:numCache>
                <c:formatCode>General</c:formatCode>
                <c:ptCount val="9"/>
                <c:pt idx="0">
                  <c:v>0</c:v>
                </c:pt>
                <c:pt idx="1">
                  <c:v>2</c:v>
                </c:pt>
                <c:pt idx="2">
                  <c:v>1</c:v>
                </c:pt>
                <c:pt idx="3">
                  <c:v>0</c:v>
                </c:pt>
                <c:pt idx="4">
                  <c:v>2</c:v>
                </c:pt>
                <c:pt idx="5">
                  <c:v>10</c:v>
                </c:pt>
                <c:pt idx="6">
                  <c:v>1</c:v>
                </c:pt>
                <c:pt idx="7">
                  <c:v>0</c:v>
                </c:pt>
                <c:pt idx="8">
                  <c:v>0</c:v>
                </c:pt>
              </c:numCache>
            </c:numRef>
          </c:val>
          <c:extLst>
            <c:ext xmlns:c16="http://schemas.microsoft.com/office/drawing/2014/chart" uri="{C3380CC4-5D6E-409C-BE32-E72D297353CC}">
              <c16:uniqueId val="{00000000-609A-E847-B2CD-7A0231CCEAFD}"/>
            </c:ext>
          </c:extLst>
        </c:ser>
        <c:ser>
          <c:idx val="1"/>
          <c:order val="1"/>
          <c:tx>
            <c:strRef>
              <c:f>'D.ne connaissent pas la culture'!$AB$105</c:f>
              <c:strCache>
                <c:ptCount val="1"/>
                <c:pt idx="0">
                  <c:v>2</c:v>
                </c:pt>
              </c:strCache>
            </c:strRef>
          </c:tx>
          <c:spPr>
            <a:solidFill>
              <a:schemeClr val="accent2"/>
            </a:solidFill>
            <a:ln>
              <a:noFill/>
            </a:ln>
            <a:effectLst/>
          </c:spPr>
          <c:invertIfNegative val="0"/>
          <c:cat>
            <c:strRef>
              <c:f>'D.ne connaissent pas la culture'!$AC$103:$AK$103</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'D.ne connaissent pas la culture'!$AC$105:$AK$105</c:f>
              <c:numCache>
                <c:formatCode>General</c:formatCode>
                <c:ptCount val="9"/>
                <c:pt idx="0">
                  <c:v>1</c:v>
                </c:pt>
                <c:pt idx="1">
                  <c:v>4</c:v>
                </c:pt>
                <c:pt idx="2">
                  <c:v>8</c:v>
                </c:pt>
                <c:pt idx="3">
                  <c:v>2</c:v>
                </c:pt>
                <c:pt idx="4">
                  <c:v>9</c:v>
                </c:pt>
                <c:pt idx="5">
                  <c:v>11</c:v>
                </c:pt>
                <c:pt idx="6">
                  <c:v>6</c:v>
                </c:pt>
                <c:pt idx="7">
                  <c:v>2</c:v>
                </c:pt>
                <c:pt idx="8">
                  <c:v>1</c:v>
                </c:pt>
              </c:numCache>
            </c:numRef>
          </c:val>
          <c:extLst>
            <c:ext xmlns:c16="http://schemas.microsoft.com/office/drawing/2014/chart" uri="{C3380CC4-5D6E-409C-BE32-E72D297353CC}">
              <c16:uniqueId val="{00000001-609A-E847-B2CD-7A0231CCEAFD}"/>
            </c:ext>
          </c:extLst>
        </c:ser>
        <c:ser>
          <c:idx val="2"/>
          <c:order val="2"/>
          <c:tx>
            <c:strRef>
              <c:f>'D.ne connaissent pas la culture'!$AB$106</c:f>
              <c:strCache>
                <c:ptCount val="1"/>
                <c:pt idx="0">
                  <c:v>3</c:v>
                </c:pt>
              </c:strCache>
            </c:strRef>
          </c:tx>
          <c:spPr>
            <a:solidFill>
              <a:schemeClr val="accent3"/>
            </a:solidFill>
            <a:ln>
              <a:noFill/>
            </a:ln>
            <a:effectLst/>
          </c:spPr>
          <c:invertIfNegative val="0"/>
          <c:cat>
            <c:strRef>
              <c:f>'D.ne connaissent pas la culture'!$AC$103:$AK$103</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'D.ne connaissent pas la culture'!$AC$106:$AK$106</c:f>
              <c:numCache>
                <c:formatCode>General</c:formatCode>
                <c:ptCount val="9"/>
                <c:pt idx="0">
                  <c:v>7</c:v>
                </c:pt>
                <c:pt idx="1">
                  <c:v>13</c:v>
                </c:pt>
                <c:pt idx="2">
                  <c:v>11</c:v>
                </c:pt>
                <c:pt idx="3">
                  <c:v>9</c:v>
                </c:pt>
                <c:pt idx="4">
                  <c:v>10</c:v>
                </c:pt>
                <c:pt idx="5">
                  <c:v>14</c:v>
                </c:pt>
                <c:pt idx="6">
                  <c:v>8</c:v>
                </c:pt>
                <c:pt idx="7">
                  <c:v>5</c:v>
                </c:pt>
                <c:pt idx="8">
                  <c:v>6</c:v>
                </c:pt>
              </c:numCache>
            </c:numRef>
          </c:val>
          <c:extLst>
            <c:ext xmlns:c16="http://schemas.microsoft.com/office/drawing/2014/chart" uri="{C3380CC4-5D6E-409C-BE32-E72D297353CC}">
              <c16:uniqueId val="{00000002-609A-E847-B2CD-7A0231CCEAFD}"/>
            </c:ext>
          </c:extLst>
        </c:ser>
        <c:ser>
          <c:idx val="3"/>
          <c:order val="3"/>
          <c:tx>
            <c:strRef>
              <c:f>'D.ne connaissent pas la culture'!$AB$107</c:f>
              <c:strCache>
                <c:ptCount val="1"/>
                <c:pt idx="0">
                  <c:v>4</c:v>
                </c:pt>
              </c:strCache>
            </c:strRef>
          </c:tx>
          <c:spPr>
            <a:solidFill>
              <a:schemeClr val="accent4"/>
            </a:solidFill>
            <a:ln>
              <a:noFill/>
            </a:ln>
            <a:effectLst/>
          </c:spPr>
          <c:invertIfNegative val="0"/>
          <c:cat>
            <c:strRef>
              <c:f>'D.ne connaissent pas la culture'!$AC$103:$AK$103</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'D.ne connaissent pas la culture'!$AC$107:$AK$107</c:f>
              <c:numCache>
                <c:formatCode>General</c:formatCode>
                <c:ptCount val="9"/>
                <c:pt idx="0">
                  <c:v>12</c:v>
                </c:pt>
                <c:pt idx="1">
                  <c:v>21</c:v>
                </c:pt>
                <c:pt idx="2">
                  <c:v>20</c:v>
                </c:pt>
                <c:pt idx="3">
                  <c:v>11</c:v>
                </c:pt>
                <c:pt idx="4">
                  <c:v>18</c:v>
                </c:pt>
                <c:pt idx="5">
                  <c:v>10</c:v>
                </c:pt>
                <c:pt idx="6">
                  <c:v>20</c:v>
                </c:pt>
                <c:pt idx="7">
                  <c:v>14</c:v>
                </c:pt>
                <c:pt idx="8">
                  <c:v>15</c:v>
                </c:pt>
              </c:numCache>
            </c:numRef>
          </c:val>
          <c:extLst>
            <c:ext xmlns:c16="http://schemas.microsoft.com/office/drawing/2014/chart" uri="{C3380CC4-5D6E-409C-BE32-E72D297353CC}">
              <c16:uniqueId val="{00000003-609A-E847-B2CD-7A0231CCEAFD}"/>
            </c:ext>
          </c:extLst>
        </c:ser>
        <c:ser>
          <c:idx val="4"/>
          <c:order val="4"/>
          <c:tx>
            <c:strRef>
              <c:f>'D.ne connaissent pas la culture'!$AB$108</c:f>
              <c:strCache>
                <c:ptCount val="1"/>
                <c:pt idx="0">
                  <c:v>5</c:v>
                </c:pt>
              </c:strCache>
            </c:strRef>
          </c:tx>
          <c:spPr>
            <a:solidFill>
              <a:schemeClr val="accent5"/>
            </a:solidFill>
            <a:ln>
              <a:noFill/>
            </a:ln>
            <a:effectLst/>
          </c:spPr>
          <c:invertIfNegative val="0"/>
          <c:cat>
            <c:strRef>
              <c:f>'D.ne connaissent pas la culture'!$AC$103:$AK$103</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'D.ne connaissent pas la culture'!$AC$108:$AK$108</c:f>
              <c:numCache>
                <c:formatCode>General</c:formatCode>
                <c:ptCount val="9"/>
                <c:pt idx="0">
                  <c:v>28</c:v>
                </c:pt>
                <c:pt idx="1">
                  <c:v>8</c:v>
                </c:pt>
                <c:pt idx="2">
                  <c:v>8</c:v>
                </c:pt>
                <c:pt idx="3">
                  <c:v>26</c:v>
                </c:pt>
                <c:pt idx="4">
                  <c:v>9</c:v>
                </c:pt>
                <c:pt idx="5">
                  <c:v>3</c:v>
                </c:pt>
                <c:pt idx="6">
                  <c:v>13</c:v>
                </c:pt>
                <c:pt idx="7">
                  <c:v>27</c:v>
                </c:pt>
                <c:pt idx="8">
                  <c:v>26</c:v>
                </c:pt>
              </c:numCache>
            </c:numRef>
          </c:val>
          <c:extLst>
            <c:ext xmlns:c16="http://schemas.microsoft.com/office/drawing/2014/chart" uri="{C3380CC4-5D6E-409C-BE32-E72D297353CC}">
              <c16:uniqueId val="{00000004-609A-E847-B2CD-7A0231CCEAFD}"/>
            </c:ext>
          </c:extLst>
        </c:ser>
        <c:dLbls>
          <c:showLegendKey val="0"/>
          <c:showVal val="0"/>
          <c:showCatName val="0"/>
          <c:showSerName val="0"/>
          <c:showPercent val="0"/>
          <c:showBubbleSize val="0"/>
        </c:dLbls>
        <c:gapWidth val="150"/>
        <c:overlap val="100"/>
        <c:axId val="1838400559"/>
        <c:axId val="1838402271"/>
      </c:barChart>
      <c:catAx>
        <c:axId val="183840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1838402271"/>
        <c:crosses val="autoZero"/>
        <c:auto val="1"/>
        <c:lblAlgn val="ctr"/>
        <c:lblOffset val="100"/>
        <c:noMultiLvlLbl val="0"/>
      </c:catAx>
      <c:valAx>
        <c:axId val="1838402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3840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sz="1600" b="1">
                <a:latin typeface="Poppins" panose="00000500000000000000" pitchFamily="2" charset="0"/>
                <a:cs typeface="Poppins" panose="00000500000000000000" pitchFamily="2" charset="0"/>
              </a:rPr>
              <a:t>Format</a:t>
            </a:r>
            <a:r>
              <a:rPr lang="fr-FR" altLang="zh-CN" sz="1600" b="1" baseline="0">
                <a:latin typeface="Poppins" panose="00000500000000000000" pitchFamily="2" charset="0"/>
                <a:cs typeface="Poppins" panose="00000500000000000000" pitchFamily="2" charset="0"/>
              </a:rPr>
              <a:t> préféré- les sportifs </a:t>
            </a:r>
            <a:endParaRPr lang="zh-CN" altLang="fr-FR" sz="1600"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A.sportifs!$AR$58</c:f>
              <c:strCache>
                <c:ptCount val="1"/>
                <c:pt idx="0">
                  <c:v>Petit stick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A.sportifs!$AS$58</c:f>
              <c:numCache>
                <c:formatCode>General</c:formatCode>
                <c:ptCount val="1"/>
                <c:pt idx="0">
                  <c:v>4</c:v>
                </c:pt>
              </c:numCache>
            </c:numRef>
          </c:val>
          <c:extLst>
            <c:ext xmlns:c16="http://schemas.microsoft.com/office/drawing/2014/chart" uri="{C3380CC4-5D6E-409C-BE32-E72D297353CC}">
              <c16:uniqueId val="{00000000-CB17-4E36-B309-11216D6B3623}"/>
            </c:ext>
          </c:extLst>
        </c:ser>
        <c:ser>
          <c:idx val="1"/>
          <c:order val="1"/>
          <c:tx>
            <c:strRef>
              <c:f>A.sportifs!$AR$59</c:f>
              <c:strCache>
                <c:ptCount val="1"/>
                <c:pt idx="0">
                  <c:v>Grand stick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A.sportifs!$AS$59</c:f>
              <c:numCache>
                <c:formatCode>General</c:formatCode>
                <c:ptCount val="1"/>
                <c:pt idx="0">
                  <c:v>21</c:v>
                </c:pt>
              </c:numCache>
            </c:numRef>
          </c:val>
          <c:extLst>
            <c:ext xmlns:c16="http://schemas.microsoft.com/office/drawing/2014/chart" uri="{C3380CC4-5D6E-409C-BE32-E72D297353CC}">
              <c16:uniqueId val="{00000001-CB17-4E36-B309-11216D6B3623}"/>
            </c:ext>
          </c:extLst>
        </c:ser>
        <c:ser>
          <c:idx val="2"/>
          <c:order val="2"/>
          <c:tx>
            <c:strRef>
              <c:f>A.sportifs!$AR$61</c:f>
              <c:strCache>
                <c:ptCount val="1"/>
                <c:pt idx="0">
                  <c:v>Petit pot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A.sportifs!$AS$61</c:f>
              <c:numCache>
                <c:formatCode>General</c:formatCode>
                <c:ptCount val="1"/>
                <c:pt idx="0">
                  <c:v>20</c:v>
                </c:pt>
              </c:numCache>
            </c:numRef>
          </c:val>
          <c:extLst>
            <c:ext xmlns:c16="http://schemas.microsoft.com/office/drawing/2014/chart" uri="{C3380CC4-5D6E-409C-BE32-E72D297353CC}">
              <c16:uniqueId val="{00000002-CB17-4E36-B309-11216D6B3623}"/>
            </c:ext>
          </c:extLst>
        </c:ser>
        <c:ser>
          <c:idx val="3"/>
          <c:order val="3"/>
          <c:tx>
            <c:strRef>
              <c:f>A.sportifs!$AR$62</c:f>
              <c:strCache>
                <c:ptCount val="1"/>
                <c:pt idx="0">
                  <c:v>Grand pot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A.sportifs!$AS$62</c:f>
              <c:numCache>
                <c:formatCode>General</c:formatCode>
                <c:ptCount val="1"/>
                <c:pt idx="0">
                  <c:v>15</c:v>
                </c:pt>
              </c:numCache>
            </c:numRef>
          </c:val>
          <c:extLst>
            <c:ext xmlns:c16="http://schemas.microsoft.com/office/drawing/2014/chart" uri="{C3380CC4-5D6E-409C-BE32-E72D297353CC}">
              <c16:uniqueId val="{00000003-CB17-4E36-B309-11216D6B3623}"/>
            </c:ext>
          </c:extLst>
        </c:ser>
        <c:dLbls>
          <c:dLblPos val="outEnd"/>
          <c:showLegendKey val="0"/>
          <c:showVal val="1"/>
          <c:showCatName val="0"/>
          <c:showSerName val="0"/>
          <c:showPercent val="0"/>
          <c:showBubbleSize val="0"/>
        </c:dLbls>
        <c:gapWidth val="219"/>
        <c:overlap val="-27"/>
        <c:axId val="2026780432"/>
        <c:axId val="2026795792"/>
      </c:barChart>
      <c:catAx>
        <c:axId val="2026780432"/>
        <c:scaling>
          <c:orientation val="minMax"/>
        </c:scaling>
        <c:delete val="1"/>
        <c:axPos val="b"/>
        <c:numFmt formatCode="General" sourceLinked="1"/>
        <c:majorTickMark val="none"/>
        <c:minorTickMark val="none"/>
        <c:tickLblPos val="nextTo"/>
        <c:crossAx val="2026795792"/>
        <c:crosses val="autoZero"/>
        <c:auto val="1"/>
        <c:lblAlgn val="ctr"/>
        <c:lblOffset val="100"/>
        <c:noMultiLvlLbl val="0"/>
      </c:catAx>
      <c:valAx>
        <c:axId val="202679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02678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fr-FR" altLang="zh-CN">
                <a:latin typeface="Poppins" panose="00000500000000000000" pitchFamily="2" charset="0"/>
                <a:cs typeface="Poppins" panose="00000500000000000000" pitchFamily="2" charset="0"/>
              </a:rPr>
              <a:t>style</a:t>
            </a:r>
            <a:r>
              <a:rPr lang="fr-FR" altLang="zh-CN" baseline="0">
                <a:latin typeface="Poppins" panose="00000500000000000000" pitchFamily="2" charset="0"/>
                <a:cs typeface="Poppins" panose="00000500000000000000" pitchFamily="2" charset="0"/>
              </a:rPr>
              <a:t> préféré - sportifs</a:t>
            </a:r>
            <a:endParaRPr lang="zh-CN">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D07-4ECB-82BA-1930975D98E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D07-4ECB-82BA-1930975D98E6}"/>
              </c:ext>
            </c:extLst>
          </c:dPt>
          <c:dLbls>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FR"/>
                </a:p>
              </c:txPr>
              <c:dLblPos val="outEnd"/>
              <c:showLegendKey val="0"/>
              <c:showVal val="0"/>
              <c:showCatName val="1"/>
              <c:showSerName val="0"/>
              <c:showPercent val="1"/>
              <c:showBubbleSize val="0"/>
              <c:extLst>
                <c:ext xmlns:c16="http://schemas.microsoft.com/office/drawing/2014/chart" uri="{C3380CC4-5D6E-409C-BE32-E72D297353CC}">
                  <c16:uniqueId val="{00000001-2D07-4ECB-82BA-1930975D98E6}"/>
                </c:ext>
              </c:extLst>
            </c:dLbl>
            <c:dLbl>
              <c:idx val="1"/>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2"/>
                      </a:solidFill>
                      <a:latin typeface="+mn-lt"/>
                      <a:ea typeface="+mn-ea"/>
                      <a:cs typeface="+mn-cs"/>
                    </a:defRPr>
                  </a:pPr>
                  <a:endParaRPr lang="en-FR"/>
                </a:p>
              </c:txPr>
              <c:dLblPos val="outEnd"/>
              <c:showLegendKey val="0"/>
              <c:showVal val="0"/>
              <c:showCatName val="1"/>
              <c:showSerName val="0"/>
              <c:showPercent val="1"/>
              <c:showBubbleSize val="0"/>
              <c:extLst>
                <c:ext xmlns:c16="http://schemas.microsoft.com/office/drawing/2014/chart" uri="{C3380CC4-5D6E-409C-BE32-E72D297353CC}">
                  <c16:uniqueId val="{00000003-2D07-4ECB-82BA-1930975D98E6}"/>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spc="0" baseline="0">
                    <a:solidFill>
                      <a:schemeClr val="accent1"/>
                    </a:solidFill>
                    <a:latin typeface="+mn-lt"/>
                    <a:ea typeface="+mn-ea"/>
                    <a:cs typeface="+mn-cs"/>
                  </a:defRPr>
                </a:pPr>
                <a:endParaRPr lang="en-FR"/>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A.sportifs!$BM$51:$BM$52</c:f>
              <c:strCache>
                <c:ptCount val="2"/>
                <c:pt idx="0">
                  <c:v>Style traditionnel</c:v>
                </c:pt>
                <c:pt idx="1">
                  <c:v>Style minimaliste</c:v>
                </c:pt>
              </c:strCache>
            </c:strRef>
          </c:cat>
          <c:val>
            <c:numRef>
              <c:f>A.sportifs!$BN$51:$BN$52</c:f>
              <c:numCache>
                <c:formatCode>General</c:formatCode>
                <c:ptCount val="2"/>
                <c:pt idx="0">
                  <c:v>22</c:v>
                </c:pt>
                <c:pt idx="1">
                  <c:v>22</c:v>
                </c:pt>
              </c:numCache>
            </c:numRef>
          </c:val>
          <c:extLst>
            <c:ext xmlns:c16="http://schemas.microsoft.com/office/drawing/2014/chart" uri="{C3380CC4-5D6E-409C-BE32-E72D297353CC}">
              <c16:uniqueId val="{00000004-2D07-4ECB-82BA-1930975D98E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b="1">
                <a:latin typeface="Poppins" panose="00000500000000000000" pitchFamily="2" charset="0"/>
                <a:cs typeface="Poppins" panose="00000500000000000000" pitchFamily="2" charset="0"/>
              </a:rPr>
              <a:t>les</a:t>
            </a:r>
            <a:r>
              <a:rPr lang="fr-FR" altLang="zh-CN" b="1" baseline="0">
                <a:latin typeface="Poppins" panose="00000500000000000000" pitchFamily="2" charset="0"/>
                <a:cs typeface="Poppins" panose="00000500000000000000" pitchFamily="2" charset="0"/>
              </a:rPr>
              <a:t> propriétés plus intéressantes - sportifs</a:t>
            </a:r>
            <a:endParaRPr lang="zh-CN" altLang="fr-FR"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A.sportifs!$AJ$58</c:f>
              <c:strCache>
                <c:ptCount val="1"/>
                <c:pt idx="0">
                  <c:v>Un format voyage facile à transporter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A.sportifs!$AK$58</c:f>
              <c:numCache>
                <c:formatCode>General</c:formatCode>
                <c:ptCount val="1"/>
                <c:pt idx="0">
                  <c:v>25</c:v>
                </c:pt>
              </c:numCache>
            </c:numRef>
          </c:val>
          <c:extLst>
            <c:ext xmlns:c16="http://schemas.microsoft.com/office/drawing/2014/chart" uri="{C3380CC4-5D6E-409C-BE32-E72D297353CC}">
              <c16:uniqueId val="{00000000-00C5-4A13-B90B-44550A8B415B}"/>
            </c:ext>
          </c:extLst>
        </c:ser>
        <c:ser>
          <c:idx val="1"/>
          <c:order val="1"/>
          <c:tx>
            <c:strRef>
              <c:f>A.sportifs!$AJ$59</c:f>
              <c:strCache>
                <c:ptCount val="1"/>
                <c:pt idx="0">
                  <c:v>Une formulation dirigé vers un symptôme particulier, par exemple le mal de dos.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A.sportifs!$AK$59</c:f>
              <c:numCache>
                <c:formatCode>General</c:formatCode>
                <c:ptCount val="1"/>
                <c:pt idx="0">
                  <c:v>19</c:v>
                </c:pt>
              </c:numCache>
            </c:numRef>
          </c:val>
          <c:extLst>
            <c:ext xmlns:c16="http://schemas.microsoft.com/office/drawing/2014/chart" uri="{C3380CC4-5D6E-409C-BE32-E72D297353CC}">
              <c16:uniqueId val="{00000001-00C5-4A13-B90B-44550A8B415B}"/>
            </c:ext>
          </c:extLst>
        </c:ser>
        <c:ser>
          <c:idx val="2"/>
          <c:order val="2"/>
          <c:tx>
            <c:strRef>
              <c:f>A.sportifs!$AJ$60</c:f>
              <c:strCache>
                <c:ptCount val="1"/>
                <c:pt idx="0">
                  <c:v>Une formulation adapté pour un usage particulier, par exemple pour la pratique sportive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A.sportifs!$AK$60</c:f>
              <c:numCache>
                <c:formatCode>General</c:formatCode>
                <c:ptCount val="1"/>
                <c:pt idx="0">
                  <c:v>10</c:v>
                </c:pt>
              </c:numCache>
            </c:numRef>
          </c:val>
          <c:extLst>
            <c:ext xmlns:c16="http://schemas.microsoft.com/office/drawing/2014/chart" uri="{C3380CC4-5D6E-409C-BE32-E72D297353CC}">
              <c16:uniqueId val="{00000002-00C5-4A13-B90B-44550A8B415B}"/>
            </c:ext>
          </c:extLst>
        </c:ser>
        <c:ser>
          <c:idx val="3"/>
          <c:order val="3"/>
          <c:tx>
            <c:strRef>
              <c:f>A.sportifs!$AJ$61</c:f>
              <c:strCache>
                <c:ptCount val="1"/>
                <c:pt idx="0">
                  <c:v>Des ingrédients originaires de la Médecine Traditionnelle Chinoise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A.sportifs!$AK$61</c:f>
              <c:numCache>
                <c:formatCode>General</c:formatCode>
                <c:ptCount val="1"/>
                <c:pt idx="0">
                  <c:v>35</c:v>
                </c:pt>
              </c:numCache>
            </c:numRef>
          </c:val>
          <c:extLst>
            <c:ext xmlns:c16="http://schemas.microsoft.com/office/drawing/2014/chart" uri="{C3380CC4-5D6E-409C-BE32-E72D297353CC}">
              <c16:uniqueId val="{00000003-00C5-4A13-B90B-44550A8B415B}"/>
            </c:ext>
          </c:extLst>
        </c:ser>
        <c:ser>
          <c:idx val="4"/>
          <c:order val="4"/>
          <c:tx>
            <c:strRef>
              <c:f>A.sportifs!$AJ$62</c:f>
              <c:strCache>
                <c:ptCount val="1"/>
                <c:pt idx="0">
                  <c:v>Des ingrédients bio et naturels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A.sportifs!$AK$62</c:f>
              <c:numCache>
                <c:formatCode>General</c:formatCode>
                <c:ptCount val="1"/>
                <c:pt idx="0">
                  <c:v>39</c:v>
                </c:pt>
              </c:numCache>
            </c:numRef>
          </c:val>
          <c:extLst>
            <c:ext xmlns:c16="http://schemas.microsoft.com/office/drawing/2014/chart" uri="{C3380CC4-5D6E-409C-BE32-E72D297353CC}">
              <c16:uniqueId val="{00000004-00C5-4A13-B90B-44550A8B415B}"/>
            </c:ext>
          </c:extLst>
        </c:ser>
        <c:ser>
          <c:idx val="5"/>
          <c:order val="5"/>
          <c:tx>
            <c:strRef>
              <c:f>A.sportifs!$AJ$63</c:f>
              <c:strCache>
                <c:ptCount val="1"/>
                <c:pt idx="0">
                  <c:v>Une odeur et texture agréable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A.sportifs!$AK$63</c:f>
              <c:numCache>
                <c:formatCode>General</c:formatCode>
                <c:ptCount val="1"/>
                <c:pt idx="0">
                  <c:v>32</c:v>
                </c:pt>
              </c:numCache>
            </c:numRef>
          </c:val>
          <c:extLst>
            <c:ext xmlns:c16="http://schemas.microsoft.com/office/drawing/2014/chart" uri="{C3380CC4-5D6E-409C-BE32-E72D297353CC}">
              <c16:uniqueId val="{00000005-00C5-4A13-B90B-44550A8B415B}"/>
            </c:ext>
          </c:extLst>
        </c:ser>
        <c:ser>
          <c:idx val="6"/>
          <c:order val="6"/>
          <c:tx>
            <c:strRef>
              <c:f>A.sportifs!$AJ$64</c:f>
              <c:strCache>
                <c:ptCount val="1"/>
                <c:pt idx="0">
                  <c:v>Fabrication française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A.sportifs!$AK$64</c:f>
              <c:numCache>
                <c:formatCode>General</c:formatCode>
                <c:ptCount val="1"/>
                <c:pt idx="0">
                  <c:v>18</c:v>
                </c:pt>
              </c:numCache>
            </c:numRef>
          </c:val>
          <c:extLst>
            <c:ext xmlns:c16="http://schemas.microsoft.com/office/drawing/2014/chart" uri="{C3380CC4-5D6E-409C-BE32-E72D297353CC}">
              <c16:uniqueId val="{00000006-00C5-4A13-B90B-44550A8B415B}"/>
            </c:ext>
          </c:extLst>
        </c:ser>
        <c:dLbls>
          <c:dLblPos val="outEnd"/>
          <c:showLegendKey val="0"/>
          <c:showVal val="1"/>
          <c:showCatName val="0"/>
          <c:showSerName val="0"/>
          <c:showPercent val="0"/>
          <c:showBubbleSize val="0"/>
        </c:dLbls>
        <c:gapWidth val="219"/>
        <c:overlap val="-27"/>
        <c:axId val="35511519"/>
        <c:axId val="35504319"/>
      </c:barChart>
      <c:catAx>
        <c:axId val="35511519"/>
        <c:scaling>
          <c:orientation val="minMax"/>
        </c:scaling>
        <c:delete val="1"/>
        <c:axPos val="b"/>
        <c:numFmt formatCode="General" sourceLinked="1"/>
        <c:majorTickMark val="none"/>
        <c:minorTickMark val="none"/>
        <c:tickLblPos val="nextTo"/>
        <c:crossAx val="35504319"/>
        <c:crosses val="autoZero"/>
        <c:auto val="1"/>
        <c:lblAlgn val="ctr"/>
        <c:lblOffset val="100"/>
        <c:noMultiLvlLbl val="0"/>
      </c:catAx>
      <c:valAx>
        <c:axId val="35504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511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altLang="zh-CN" sz="14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rPr>
              <a:t>les propriétés plus intéressantes - TdB </a:t>
            </a:r>
            <a:endParaRPr lang="zh-CN" altLang="fr-FR" sz="14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endParaRPr>
          </a:p>
        </c:rich>
      </c:tx>
      <c:layout>
        <c:manualLayout>
          <c:xMode val="edge"/>
          <c:yMode val="edge"/>
          <c:x val="0.3113236763913666"/>
          <c:y val="1.068249582636149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0"/>
          <c:order val="0"/>
          <c:tx>
            <c:strRef>
              <c:f>'B.travailleurs de bureau'!$AN$67</c:f>
              <c:strCache>
                <c:ptCount val="1"/>
                <c:pt idx="0">
                  <c:v>Un format voyage facile à transporter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bureau'!$AO$67</c:f>
              <c:numCache>
                <c:formatCode>General</c:formatCode>
                <c:ptCount val="1"/>
                <c:pt idx="0">
                  <c:v>41</c:v>
                </c:pt>
              </c:numCache>
            </c:numRef>
          </c:val>
          <c:extLst>
            <c:ext xmlns:c16="http://schemas.microsoft.com/office/drawing/2014/chart" uri="{C3380CC4-5D6E-409C-BE32-E72D297353CC}">
              <c16:uniqueId val="{00000000-3BCC-48C3-B84E-B6CC8BA01D88}"/>
            </c:ext>
          </c:extLst>
        </c:ser>
        <c:ser>
          <c:idx val="1"/>
          <c:order val="1"/>
          <c:tx>
            <c:strRef>
              <c:f>'B.travailleurs de bureau'!$AN$68</c:f>
              <c:strCache>
                <c:ptCount val="1"/>
                <c:pt idx="0">
                  <c:v>Une formulation dirigé vers un symptôme particulier, par exemple le mal de dos.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bureau'!$AO$68</c:f>
              <c:numCache>
                <c:formatCode>General</c:formatCode>
                <c:ptCount val="1"/>
                <c:pt idx="0">
                  <c:v>26</c:v>
                </c:pt>
              </c:numCache>
            </c:numRef>
          </c:val>
          <c:extLst>
            <c:ext xmlns:c16="http://schemas.microsoft.com/office/drawing/2014/chart" uri="{C3380CC4-5D6E-409C-BE32-E72D297353CC}">
              <c16:uniqueId val="{00000001-3BCC-48C3-B84E-B6CC8BA01D88}"/>
            </c:ext>
          </c:extLst>
        </c:ser>
        <c:ser>
          <c:idx val="2"/>
          <c:order val="2"/>
          <c:tx>
            <c:strRef>
              <c:f>'B.travailleurs de bureau'!$AN$69</c:f>
              <c:strCache>
                <c:ptCount val="1"/>
                <c:pt idx="0">
                  <c:v>Une formulation adapt pour un usage particulier, par exemple pour la pratique sportive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bureau'!$AO$69</c:f>
              <c:numCache>
                <c:formatCode>General</c:formatCode>
                <c:ptCount val="1"/>
                <c:pt idx="0">
                  <c:v>13</c:v>
                </c:pt>
              </c:numCache>
            </c:numRef>
          </c:val>
          <c:extLst>
            <c:ext xmlns:c16="http://schemas.microsoft.com/office/drawing/2014/chart" uri="{C3380CC4-5D6E-409C-BE32-E72D297353CC}">
              <c16:uniqueId val="{00000002-3BCC-48C3-B84E-B6CC8BA01D88}"/>
            </c:ext>
          </c:extLst>
        </c:ser>
        <c:ser>
          <c:idx val="3"/>
          <c:order val="3"/>
          <c:tx>
            <c:strRef>
              <c:f>'B.travailleurs de bureau'!$AN$70</c:f>
              <c:strCache>
                <c:ptCount val="1"/>
                <c:pt idx="0">
                  <c:v>Des ingrédients originaires de la Médecine Traditionnelle Chinoise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bureau'!$AO$70</c:f>
              <c:numCache>
                <c:formatCode>General</c:formatCode>
                <c:ptCount val="1"/>
                <c:pt idx="0">
                  <c:v>46</c:v>
                </c:pt>
              </c:numCache>
            </c:numRef>
          </c:val>
          <c:extLst>
            <c:ext xmlns:c16="http://schemas.microsoft.com/office/drawing/2014/chart" uri="{C3380CC4-5D6E-409C-BE32-E72D297353CC}">
              <c16:uniqueId val="{00000003-3BCC-48C3-B84E-B6CC8BA01D88}"/>
            </c:ext>
          </c:extLst>
        </c:ser>
        <c:ser>
          <c:idx val="4"/>
          <c:order val="4"/>
          <c:tx>
            <c:strRef>
              <c:f>'B.travailleurs de bureau'!$AN$71</c:f>
              <c:strCache>
                <c:ptCount val="1"/>
                <c:pt idx="0">
                  <c:v>Des ingrédients bio et naturels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bureau'!$AO$71</c:f>
              <c:numCache>
                <c:formatCode>General</c:formatCode>
                <c:ptCount val="1"/>
                <c:pt idx="0">
                  <c:v>39</c:v>
                </c:pt>
              </c:numCache>
            </c:numRef>
          </c:val>
          <c:extLst>
            <c:ext xmlns:c16="http://schemas.microsoft.com/office/drawing/2014/chart" uri="{C3380CC4-5D6E-409C-BE32-E72D297353CC}">
              <c16:uniqueId val="{00000004-3BCC-48C3-B84E-B6CC8BA01D88}"/>
            </c:ext>
          </c:extLst>
        </c:ser>
        <c:ser>
          <c:idx val="5"/>
          <c:order val="5"/>
          <c:tx>
            <c:strRef>
              <c:f>'B.travailleurs de bureau'!$AN$72</c:f>
              <c:strCache>
                <c:ptCount val="1"/>
                <c:pt idx="0">
                  <c:v>Une odeur et texture agréable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bureau'!$AO$72</c:f>
              <c:numCache>
                <c:formatCode>General</c:formatCode>
                <c:ptCount val="1"/>
                <c:pt idx="0">
                  <c:v>34</c:v>
                </c:pt>
              </c:numCache>
            </c:numRef>
          </c:val>
          <c:extLst>
            <c:ext xmlns:c16="http://schemas.microsoft.com/office/drawing/2014/chart" uri="{C3380CC4-5D6E-409C-BE32-E72D297353CC}">
              <c16:uniqueId val="{00000005-3BCC-48C3-B84E-B6CC8BA01D88}"/>
            </c:ext>
          </c:extLst>
        </c:ser>
        <c:ser>
          <c:idx val="6"/>
          <c:order val="6"/>
          <c:tx>
            <c:strRef>
              <c:f>'B.travailleurs de bureau'!$AN$73</c:f>
              <c:strCache>
                <c:ptCount val="1"/>
                <c:pt idx="0">
                  <c:v>Fabrication française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bureau'!$AO$73</c:f>
              <c:numCache>
                <c:formatCode>General</c:formatCode>
                <c:ptCount val="1"/>
                <c:pt idx="0">
                  <c:v>25</c:v>
                </c:pt>
              </c:numCache>
            </c:numRef>
          </c:val>
          <c:extLst>
            <c:ext xmlns:c16="http://schemas.microsoft.com/office/drawing/2014/chart" uri="{C3380CC4-5D6E-409C-BE32-E72D297353CC}">
              <c16:uniqueId val="{00000006-3BCC-48C3-B84E-B6CC8BA01D88}"/>
            </c:ext>
          </c:extLst>
        </c:ser>
        <c:dLbls>
          <c:dLblPos val="outEnd"/>
          <c:showLegendKey val="0"/>
          <c:showVal val="1"/>
          <c:showCatName val="0"/>
          <c:showSerName val="0"/>
          <c:showPercent val="0"/>
          <c:showBubbleSize val="0"/>
        </c:dLbls>
        <c:gapWidth val="219"/>
        <c:overlap val="-27"/>
        <c:axId val="154534191"/>
        <c:axId val="154536591"/>
      </c:barChart>
      <c:catAx>
        <c:axId val="154534191"/>
        <c:scaling>
          <c:orientation val="minMax"/>
        </c:scaling>
        <c:delete val="1"/>
        <c:axPos val="b"/>
        <c:numFmt formatCode="General" sourceLinked="1"/>
        <c:majorTickMark val="out"/>
        <c:minorTickMark val="none"/>
        <c:tickLblPos val="nextTo"/>
        <c:crossAx val="154536591"/>
        <c:crosses val="autoZero"/>
        <c:auto val="1"/>
        <c:lblAlgn val="ctr"/>
        <c:lblOffset val="100"/>
        <c:noMultiLvlLbl val="0"/>
      </c:catAx>
      <c:valAx>
        <c:axId val="154536591"/>
        <c:scaling>
          <c:orientation val="minMax"/>
        </c:scaling>
        <c:delete val="1"/>
        <c:axPos val="l"/>
        <c:numFmt formatCode="General" sourceLinked="1"/>
        <c:majorTickMark val="out"/>
        <c:minorTickMark val="none"/>
        <c:tickLblPos val="nextTo"/>
        <c:crossAx val="154534191"/>
        <c:crosses val="autoZero"/>
        <c:crossBetween val="between"/>
      </c:valAx>
      <c:spPr>
        <a:noFill/>
        <a:ln>
          <a:noFill/>
        </a:ln>
        <a:effectLst/>
      </c:spPr>
    </c:plotArea>
    <c:legend>
      <c:legendPos val="b"/>
      <c:layout>
        <c:manualLayout>
          <c:xMode val="edge"/>
          <c:yMode val="edge"/>
          <c:x val="5.7411771960703364E-2"/>
          <c:y val="0.52721571956012259"/>
          <c:w val="0.94258822803929665"/>
          <c:h val="0.467670643961852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sz="1400" b="1">
                <a:latin typeface="Poppins" panose="00000500000000000000" pitchFamily="2" charset="0"/>
                <a:cs typeface="Poppins" panose="00000500000000000000" pitchFamily="2" charset="0"/>
              </a:rPr>
              <a:t>Format</a:t>
            </a:r>
            <a:r>
              <a:rPr lang="fr-FR" altLang="zh-CN" sz="1400" b="1" baseline="0">
                <a:latin typeface="Poppins" panose="00000500000000000000" pitchFamily="2" charset="0"/>
                <a:cs typeface="Poppins" panose="00000500000000000000" pitchFamily="2" charset="0"/>
              </a:rPr>
              <a:t> Préféré - TdB </a:t>
            </a:r>
            <a:endParaRPr lang="zh-CN" altLang="fr-FR" sz="1400"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'B.travailleurs de bureau'!$AV$68</c:f>
              <c:strCache>
                <c:ptCount val="1"/>
                <c:pt idx="0">
                  <c:v>Petit stick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bureau'!$AW$68</c:f>
              <c:numCache>
                <c:formatCode>General</c:formatCode>
                <c:ptCount val="1"/>
                <c:pt idx="0">
                  <c:v>16</c:v>
                </c:pt>
              </c:numCache>
            </c:numRef>
          </c:val>
          <c:extLst>
            <c:ext xmlns:c16="http://schemas.microsoft.com/office/drawing/2014/chart" uri="{C3380CC4-5D6E-409C-BE32-E72D297353CC}">
              <c16:uniqueId val="{00000000-4FCB-4622-B5E5-024FD2CC75E6}"/>
            </c:ext>
          </c:extLst>
        </c:ser>
        <c:ser>
          <c:idx val="1"/>
          <c:order val="1"/>
          <c:tx>
            <c:strRef>
              <c:f>'B.travailleurs de bureau'!$AV$69</c:f>
              <c:strCache>
                <c:ptCount val="1"/>
                <c:pt idx="0">
                  <c:v>Grand stick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bureau'!$AW$69</c:f>
              <c:numCache>
                <c:formatCode>General</c:formatCode>
                <c:ptCount val="1"/>
                <c:pt idx="0">
                  <c:v>30</c:v>
                </c:pt>
              </c:numCache>
            </c:numRef>
          </c:val>
          <c:extLst>
            <c:ext xmlns:c16="http://schemas.microsoft.com/office/drawing/2014/chart" uri="{C3380CC4-5D6E-409C-BE32-E72D297353CC}">
              <c16:uniqueId val="{00000001-4FCB-4622-B5E5-024FD2CC75E6}"/>
            </c:ext>
          </c:extLst>
        </c:ser>
        <c:ser>
          <c:idx val="2"/>
          <c:order val="2"/>
          <c:tx>
            <c:strRef>
              <c:f>'B.travailleurs de bureau'!$AV$70</c:f>
              <c:strCache>
                <c:ptCount val="1"/>
                <c:pt idx="0">
                  <c:v>Petit pot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bureau'!$AW$70</c:f>
              <c:numCache>
                <c:formatCode>General</c:formatCode>
                <c:ptCount val="1"/>
                <c:pt idx="0">
                  <c:v>27</c:v>
                </c:pt>
              </c:numCache>
            </c:numRef>
          </c:val>
          <c:extLst>
            <c:ext xmlns:c16="http://schemas.microsoft.com/office/drawing/2014/chart" uri="{C3380CC4-5D6E-409C-BE32-E72D297353CC}">
              <c16:uniqueId val="{00000002-4FCB-4622-B5E5-024FD2CC75E6}"/>
            </c:ext>
          </c:extLst>
        </c:ser>
        <c:ser>
          <c:idx val="3"/>
          <c:order val="3"/>
          <c:tx>
            <c:strRef>
              <c:f>'B.travailleurs de bureau'!$AV$71</c:f>
              <c:strCache>
                <c:ptCount val="1"/>
                <c:pt idx="0">
                  <c:v>Grand pot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bureau'!$AW$71</c:f>
              <c:numCache>
                <c:formatCode>General</c:formatCode>
                <c:ptCount val="1"/>
                <c:pt idx="0">
                  <c:v>18</c:v>
                </c:pt>
              </c:numCache>
            </c:numRef>
          </c:val>
          <c:extLst>
            <c:ext xmlns:c16="http://schemas.microsoft.com/office/drawing/2014/chart" uri="{C3380CC4-5D6E-409C-BE32-E72D297353CC}">
              <c16:uniqueId val="{00000003-4FCB-4622-B5E5-024FD2CC75E6}"/>
            </c:ext>
          </c:extLst>
        </c:ser>
        <c:dLbls>
          <c:dLblPos val="outEnd"/>
          <c:showLegendKey val="0"/>
          <c:showVal val="1"/>
          <c:showCatName val="0"/>
          <c:showSerName val="0"/>
          <c:showPercent val="0"/>
          <c:showBubbleSize val="0"/>
        </c:dLbls>
        <c:gapWidth val="219"/>
        <c:overlap val="-27"/>
        <c:axId val="1240871391"/>
        <c:axId val="1240872831"/>
      </c:barChart>
      <c:catAx>
        <c:axId val="1240871391"/>
        <c:scaling>
          <c:orientation val="minMax"/>
        </c:scaling>
        <c:delete val="1"/>
        <c:axPos val="b"/>
        <c:numFmt formatCode="General" sourceLinked="1"/>
        <c:majorTickMark val="none"/>
        <c:minorTickMark val="none"/>
        <c:tickLblPos val="nextTo"/>
        <c:crossAx val="1240872831"/>
        <c:crosses val="autoZero"/>
        <c:auto val="1"/>
        <c:lblAlgn val="ctr"/>
        <c:lblOffset val="100"/>
        <c:noMultiLvlLbl val="0"/>
      </c:catAx>
      <c:valAx>
        <c:axId val="12408728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40871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altLang="zh-CN" sz="1400" b="1" i="0" u="none" strike="noStrike" kern="1200" cap="all" baseline="0">
                <a:solidFill>
                  <a:sysClr val="windowText" lastClr="000000">
                    <a:lumMod val="65000"/>
                    <a:lumOff val="35000"/>
                  </a:sysClr>
                </a:solidFill>
                <a:latin typeface="Poppins" panose="00000500000000000000" pitchFamily="2" charset="0"/>
                <a:cs typeface="Poppins" panose="00000500000000000000" pitchFamily="2" charset="0"/>
              </a:rPr>
              <a:t>style préféré - TdB</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95-497C-A26B-D1DD5D9FEB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95-497C-A26B-D1DD5D9FEB1C}"/>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'B.travailleurs de bureau'!$BU$59:$BU$60</c:f>
              <c:strCache>
                <c:ptCount val="2"/>
                <c:pt idx="0">
                  <c:v>tradtionnel</c:v>
                </c:pt>
                <c:pt idx="1">
                  <c:v>minimaliste</c:v>
                </c:pt>
              </c:strCache>
            </c:strRef>
          </c:cat>
          <c:val>
            <c:numRef>
              <c:f>'B.travailleurs de bureau'!$BV$59:$BV$60</c:f>
              <c:numCache>
                <c:formatCode>General</c:formatCode>
                <c:ptCount val="2"/>
                <c:pt idx="0">
                  <c:v>25</c:v>
                </c:pt>
                <c:pt idx="1">
                  <c:v>29</c:v>
                </c:pt>
              </c:numCache>
            </c:numRef>
          </c:val>
          <c:extLst>
            <c:ext xmlns:c16="http://schemas.microsoft.com/office/drawing/2014/chart" uri="{C3380CC4-5D6E-409C-BE32-E72D297353CC}">
              <c16:uniqueId val="{00000004-FB95-497C-A26B-D1DD5D9FEB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altLang="zh-CN" sz="11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rPr>
              <a:t>les propriétés plus intéressantes -  les vieux</a:t>
            </a:r>
            <a:endParaRPr lang="zh-CN" altLang="fr-FR" sz="11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endParaRPr>
          </a:p>
        </c:rich>
      </c:tx>
      <c:layout>
        <c:manualLayout>
          <c:xMode val="edge"/>
          <c:yMode val="edge"/>
          <c:x val="0.27054716793971761"/>
          <c:y val="1.422761674361529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manualLayout>
          <c:layoutTarget val="inner"/>
          <c:xMode val="edge"/>
          <c:yMode val="edge"/>
          <c:x val="2.0545036131027036E-2"/>
          <c:y val="8.4976384246142789E-2"/>
          <c:w val="0.95890992773794592"/>
          <c:h val="0.46191131328889129"/>
        </c:manualLayout>
      </c:layout>
      <c:barChart>
        <c:barDir val="col"/>
        <c:grouping val="clustered"/>
        <c:varyColors val="0"/>
        <c:ser>
          <c:idx val="0"/>
          <c:order val="0"/>
          <c:tx>
            <c:strRef>
              <c:f>'C.les vieux'!$AL$61</c:f>
              <c:strCache>
                <c:ptCount val="1"/>
                <c:pt idx="0">
                  <c:v>Un format voyage facile à transporter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vieux'!$AM$61</c:f>
              <c:numCache>
                <c:formatCode>General</c:formatCode>
                <c:ptCount val="1"/>
                <c:pt idx="0">
                  <c:v>24</c:v>
                </c:pt>
              </c:numCache>
            </c:numRef>
          </c:val>
          <c:extLst>
            <c:ext xmlns:c16="http://schemas.microsoft.com/office/drawing/2014/chart" uri="{C3380CC4-5D6E-409C-BE32-E72D297353CC}">
              <c16:uniqueId val="{00000000-1B12-4B3C-B1A9-C0B3ED25D554}"/>
            </c:ext>
          </c:extLst>
        </c:ser>
        <c:ser>
          <c:idx val="1"/>
          <c:order val="1"/>
          <c:tx>
            <c:strRef>
              <c:f>'C.les vieux'!$AL$62</c:f>
              <c:strCache>
                <c:ptCount val="1"/>
                <c:pt idx="0">
                  <c:v>Une formulation dirigé vers un symptôme particulier, par exemple le mal de dos.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vieux'!$AM$62</c:f>
              <c:numCache>
                <c:formatCode>General</c:formatCode>
                <c:ptCount val="1"/>
                <c:pt idx="0">
                  <c:v>26</c:v>
                </c:pt>
              </c:numCache>
            </c:numRef>
          </c:val>
          <c:extLst>
            <c:ext xmlns:c16="http://schemas.microsoft.com/office/drawing/2014/chart" uri="{C3380CC4-5D6E-409C-BE32-E72D297353CC}">
              <c16:uniqueId val="{00000001-1B12-4B3C-B1A9-C0B3ED25D554}"/>
            </c:ext>
          </c:extLst>
        </c:ser>
        <c:ser>
          <c:idx val="2"/>
          <c:order val="2"/>
          <c:tx>
            <c:strRef>
              <c:f>'C.les vieux'!$AL$63</c:f>
              <c:strCache>
                <c:ptCount val="1"/>
                <c:pt idx="0">
                  <c:v>Une formulation adapt pour un usage particulier, par exemple pour la pratique sportive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vieux'!$AM$63</c:f>
              <c:numCache>
                <c:formatCode>General</c:formatCode>
                <c:ptCount val="1"/>
                <c:pt idx="0">
                  <c:v>7</c:v>
                </c:pt>
              </c:numCache>
            </c:numRef>
          </c:val>
          <c:extLst>
            <c:ext xmlns:c16="http://schemas.microsoft.com/office/drawing/2014/chart" uri="{C3380CC4-5D6E-409C-BE32-E72D297353CC}">
              <c16:uniqueId val="{00000002-1B12-4B3C-B1A9-C0B3ED25D554}"/>
            </c:ext>
          </c:extLst>
        </c:ser>
        <c:ser>
          <c:idx val="3"/>
          <c:order val="3"/>
          <c:tx>
            <c:strRef>
              <c:f>'C.les vieux'!$AL$64</c:f>
              <c:strCache>
                <c:ptCount val="1"/>
                <c:pt idx="0">
                  <c:v>Des ingrédients originaires de la Médecine Traditionnelle Chinoise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vieux'!$AM$64</c:f>
              <c:numCache>
                <c:formatCode>General</c:formatCode>
                <c:ptCount val="1"/>
                <c:pt idx="0">
                  <c:v>40</c:v>
                </c:pt>
              </c:numCache>
            </c:numRef>
          </c:val>
          <c:extLst>
            <c:ext xmlns:c16="http://schemas.microsoft.com/office/drawing/2014/chart" uri="{C3380CC4-5D6E-409C-BE32-E72D297353CC}">
              <c16:uniqueId val="{00000003-1B12-4B3C-B1A9-C0B3ED25D554}"/>
            </c:ext>
          </c:extLst>
        </c:ser>
        <c:ser>
          <c:idx val="4"/>
          <c:order val="4"/>
          <c:tx>
            <c:strRef>
              <c:f>'C.les vieux'!$AL$65</c:f>
              <c:strCache>
                <c:ptCount val="1"/>
                <c:pt idx="0">
                  <c:v>Des ingrédients bio et naturels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vieux'!$AM$65</c:f>
              <c:numCache>
                <c:formatCode>General</c:formatCode>
                <c:ptCount val="1"/>
                <c:pt idx="0">
                  <c:v>42</c:v>
                </c:pt>
              </c:numCache>
            </c:numRef>
          </c:val>
          <c:extLst>
            <c:ext xmlns:c16="http://schemas.microsoft.com/office/drawing/2014/chart" uri="{C3380CC4-5D6E-409C-BE32-E72D297353CC}">
              <c16:uniqueId val="{00000004-1B12-4B3C-B1A9-C0B3ED25D554}"/>
            </c:ext>
          </c:extLst>
        </c:ser>
        <c:ser>
          <c:idx val="5"/>
          <c:order val="5"/>
          <c:tx>
            <c:strRef>
              <c:f>'C.les vieux'!$AL$66</c:f>
              <c:strCache>
                <c:ptCount val="1"/>
                <c:pt idx="0">
                  <c:v>Une odeur et texture agréable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vieux'!$AM$66</c:f>
              <c:numCache>
                <c:formatCode>General</c:formatCode>
                <c:ptCount val="1"/>
                <c:pt idx="0">
                  <c:v>32</c:v>
                </c:pt>
              </c:numCache>
            </c:numRef>
          </c:val>
          <c:extLst>
            <c:ext xmlns:c16="http://schemas.microsoft.com/office/drawing/2014/chart" uri="{C3380CC4-5D6E-409C-BE32-E72D297353CC}">
              <c16:uniqueId val="{00000005-1B12-4B3C-B1A9-C0B3ED25D554}"/>
            </c:ext>
          </c:extLst>
        </c:ser>
        <c:ser>
          <c:idx val="6"/>
          <c:order val="6"/>
          <c:tx>
            <c:strRef>
              <c:f>'C.les vieux'!$AL$67</c:f>
              <c:strCache>
                <c:ptCount val="1"/>
                <c:pt idx="0">
                  <c:v>Fabrication française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vieux'!$AM$67</c:f>
              <c:numCache>
                <c:formatCode>General</c:formatCode>
                <c:ptCount val="1"/>
                <c:pt idx="0">
                  <c:v>22</c:v>
                </c:pt>
              </c:numCache>
            </c:numRef>
          </c:val>
          <c:extLst>
            <c:ext xmlns:c16="http://schemas.microsoft.com/office/drawing/2014/chart" uri="{C3380CC4-5D6E-409C-BE32-E72D297353CC}">
              <c16:uniqueId val="{00000006-1B12-4B3C-B1A9-C0B3ED25D554}"/>
            </c:ext>
          </c:extLst>
        </c:ser>
        <c:dLbls>
          <c:dLblPos val="outEnd"/>
          <c:showLegendKey val="0"/>
          <c:showVal val="1"/>
          <c:showCatName val="0"/>
          <c:showSerName val="0"/>
          <c:showPercent val="0"/>
          <c:showBubbleSize val="0"/>
        </c:dLbls>
        <c:gapWidth val="219"/>
        <c:overlap val="-27"/>
        <c:axId val="59494064"/>
        <c:axId val="59493104"/>
      </c:barChart>
      <c:catAx>
        <c:axId val="59494064"/>
        <c:scaling>
          <c:orientation val="minMax"/>
        </c:scaling>
        <c:delete val="1"/>
        <c:axPos val="b"/>
        <c:numFmt formatCode="General" sourceLinked="1"/>
        <c:majorTickMark val="none"/>
        <c:minorTickMark val="none"/>
        <c:tickLblPos val="nextTo"/>
        <c:crossAx val="59493104"/>
        <c:crosses val="autoZero"/>
        <c:auto val="1"/>
        <c:lblAlgn val="ctr"/>
        <c:lblOffset val="100"/>
        <c:noMultiLvlLbl val="0"/>
      </c:catAx>
      <c:valAx>
        <c:axId val="59493104"/>
        <c:scaling>
          <c:orientation val="minMax"/>
        </c:scaling>
        <c:delete val="1"/>
        <c:axPos val="l"/>
        <c:numFmt formatCode="General" sourceLinked="1"/>
        <c:majorTickMark val="none"/>
        <c:minorTickMark val="none"/>
        <c:tickLblPos val="nextTo"/>
        <c:crossAx val="59494064"/>
        <c:crosses val="autoZero"/>
        <c:crossBetween val="between"/>
      </c:valAx>
      <c:spPr>
        <a:noFill/>
        <a:ln>
          <a:noFill/>
        </a:ln>
        <a:effectLst/>
      </c:spPr>
    </c:plotArea>
    <c:legend>
      <c:legendPos val="b"/>
      <c:layout>
        <c:manualLayout>
          <c:xMode val="edge"/>
          <c:yMode val="edge"/>
          <c:x val="5.8932195975503046E-2"/>
          <c:y val="0.59988787399052279"/>
          <c:w val="0.88213538932633428"/>
          <c:h val="0.3769638643338277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sz="1200" b="1">
                <a:latin typeface="Poppins" panose="00000500000000000000" pitchFamily="2" charset="0"/>
                <a:cs typeface="Poppins" panose="00000500000000000000" pitchFamily="2" charset="0"/>
              </a:rPr>
              <a:t>Format</a:t>
            </a:r>
            <a:r>
              <a:rPr lang="fr-FR" altLang="zh-CN" sz="1200" b="1" baseline="0">
                <a:latin typeface="Poppins" panose="00000500000000000000" pitchFamily="2" charset="0"/>
                <a:cs typeface="Poppins" panose="00000500000000000000" pitchFamily="2" charset="0"/>
              </a:rPr>
              <a:t> préféré - les vieux</a:t>
            </a:r>
            <a:endParaRPr lang="zh-CN" altLang="fr-FR" sz="1200"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'C.les vieux'!$AS$61</c:f>
              <c:strCache>
                <c:ptCount val="1"/>
                <c:pt idx="0">
                  <c:v>Petit stick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vieux'!$AT$61</c:f>
              <c:numCache>
                <c:formatCode>General</c:formatCode>
                <c:ptCount val="1"/>
                <c:pt idx="0">
                  <c:v>8</c:v>
                </c:pt>
              </c:numCache>
            </c:numRef>
          </c:val>
          <c:extLst>
            <c:ext xmlns:c16="http://schemas.microsoft.com/office/drawing/2014/chart" uri="{C3380CC4-5D6E-409C-BE32-E72D297353CC}">
              <c16:uniqueId val="{00000000-018E-402E-BC0C-91B7936A81F7}"/>
            </c:ext>
          </c:extLst>
        </c:ser>
        <c:ser>
          <c:idx val="1"/>
          <c:order val="1"/>
          <c:tx>
            <c:strRef>
              <c:f>'C.les vieux'!$AS$62</c:f>
              <c:strCache>
                <c:ptCount val="1"/>
                <c:pt idx="0">
                  <c:v>Grand stick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vieux'!$AT$62</c:f>
              <c:numCache>
                <c:formatCode>General</c:formatCode>
                <c:ptCount val="1"/>
                <c:pt idx="0">
                  <c:v>23</c:v>
                </c:pt>
              </c:numCache>
            </c:numRef>
          </c:val>
          <c:extLst>
            <c:ext xmlns:c16="http://schemas.microsoft.com/office/drawing/2014/chart" uri="{C3380CC4-5D6E-409C-BE32-E72D297353CC}">
              <c16:uniqueId val="{00000001-018E-402E-BC0C-91B7936A81F7}"/>
            </c:ext>
          </c:extLst>
        </c:ser>
        <c:ser>
          <c:idx val="2"/>
          <c:order val="2"/>
          <c:tx>
            <c:strRef>
              <c:f>'C.les vieux'!$AS$63</c:f>
              <c:strCache>
                <c:ptCount val="1"/>
                <c:pt idx="0">
                  <c:v>Petit pot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vieux'!$AT$63</c:f>
              <c:numCache>
                <c:formatCode>General</c:formatCode>
                <c:ptCount val="1"/>
                <c:pt idx="0">
                  <c:v>23</c:v>
                </c:pt>
              </c:numCache>
            </c:numRef>
          </c:val>
          <c:extLst>
            <c:ext xmlns:c16="http://schemas.microsoft.com/office/drawing/2014/chart" uri="{C3380CC4-5D6E-409C-BE32-E72D297353CC}">
              <c16:uniqueId val="{00000002-018E-402E-BC0C-91B7936A81F7}"/>
            </c:ext>
          </c:extLst>
        </c:ser>
        <c:ser>
          <c:idx val="3"/>
          <c:order val="3"/>
          <c:tx>
            <c:strRef>
              <c:f>'C.les vieux'!$AS$64</c:f>
              <c:strCache>
                <c:ptCount val="1"/>
                <c:pt idx="0">
                  <c:v>Grand pot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vieux'!$AT$64</c:f>
              <c:numCache>
                <c:formatCode>General</c:formatCode>
                <c:ptCount val="1"/>
                <c:pt idx="0">
                  <c:v>19</c:v>
                </c:pt>
              </c:numCache>
            </c:numRef>
          </c:val>
          <c:extLst>
            <c:ext xmlns:c16="http://schemas.microsoft.com/office/drawing/2014/chart" uri="{C3380CC4-5D6E-409C-BE32-E72D297353CC}">
              <c16:uniqueId val="{00000003-018E-402E-BC0C-91B7936A81F7}"/>
            </c:ext>
          </c:extLst>
        </c:ser>
        <c:dLbls>
          <c:showLegendKey val="0"/>
          <c:showVal val="0"/>
          <c:showCatName val="0"/>
          <c:showSerName val="0"/>
          <c:showPercent val="0"/>
          <c:showBubbleSize val="0"/>
        </c:dLbls>
        <c:gapWidth val="219"/>
        <c:overlap val="-27"/>
        <c:axId val="1325222832"/>
        <c:axId val="1325217072"/>
      </c:barChart>
      <c:catAx>
        <c:axId val="1325222832"/>
        <c:scaling>
          <c:orientation val="minMax"/>
        </c:scaling>
        <c:delete val="1"/>
        <c:axPos val="b"/>
        <c:numFmt formatCode="General" sourceLinked="1"/>
        <c:majorTickMark val="none"/>
        <c:minorTickMark val="none"/>
        <c:tickLblPos val="nextTo"/>
        <c:crossAx val="1325217072"/>
        <c:crosses val="autoZero"/>
        <c:auto val="1"/>
        <c:lblAlgn val="ctr"/>
        <c:lblOffset val="100"/>
        <c:noMultiLvlLbl val="0"/>
      </c:catAx>
      <c:valAx>
        <c:axId val="13252170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25222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fr-FR" sz="1400" b="1" i="0" u="none" strike="noStrike" kern="1200" cap="all" spc="0" baseline="0">
                <a:solidFill>
                  <a:sysClr val="windowText" lastClr="000000">
                    <a:lumMod val="65000"/>
                    <a:lumOff val="35000"/>
                  </a:sysClr>
                </a:solidFill>
                <a:latin typeface="Poppins" panose="00000500000000000000" pitchFamily="2" charset="0"/>
                <a:ea typeface="+mn-ea"/>
                <a:cs typeface="Poppins" panose="00000500000000000000" pitchFamily="2" charset="0"/>
              </a:defRPr>
            </a:pPr>
            <a:r>
              <a:rPr lang="fr-FR" sz="1400" b="1" i="0" u="none" strike="noStrike" kern="1200" cap="all" spc="0" baseline="0">
                <a:solidFill>
                  <a:sysClr val="windowText" lastClr="000000">
                    <a:lumMod val="65000"/>
                    <a:lumOff val="35000"/>
                  </a:sysClr>
                </a:solidFill>
                <a:latin typeface="Poppins" panose="00000500000000000000" pitchFamily="2" charset="0"/>
                <a:ea typeface="+mn-ea"/>
                <a:cs typeface="Poppins" panose="00000500000000000000" pitchFamily="2" charset="0"/>
              </a:rPr>
              <a:t>Style préféré - les vieux</a:t>
            </a:r>
          </a:p>
        </c:rich>
      </c:tx>
      <c:overlay val="0"/>
      <c:spPr>
        <a:noFill/>
        <a:ln>
          <a:noFill/>
        </a:ln>
        <a:effectLst/>
      </c:spPr>
      <c:txPr>
        <a:bodyPr rot="0" spcFirstLastPara="1" vertOverflow="ellipsis" vert="horz" wrap="square" anchor="ctr" anchorCtr="1"/>
        <a:lstStyle/>
        <a:p>
          <a:pPr>
            <a:defRPr lang="fr-FR" sz="1400" b="1" i="0" u="none" strike="noStrike" kern="1200" cap="all" spc="0" baseline="0">
              <a:solidFill>
                <a:sysClr val="windowText" lastClr="000000">
                  <a:lumMod val="65000"/>
                  <a:lumOff val="35000"/>
                </a:sysClr>
              </a:solidFill>
              <a:latin typeface="Poppins" panose="00000500000000000000" pitchFamily="2" charset="0"/>
              <a:ea typeface="+mn-ea"/>
              <a:cs typeface="Poppins" panose="00000500000000000000" pitchFamily="2" charset="0"/>
            </a:defRPr>
          </a:pPr>
          <a:endParaRPr lang="en-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68-4769-B6B6-458D4B7D11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68-4769-B6B6-458D4B7D110D}"/>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'C.les vieux'!$BS$53:$BS$54</c:f>
              <c:strCache>
                <c:ptCount val="2"/>
                <c:pt idx="0">
                  <c:v>Style traditionnel</c:v>
                </c:pt>
                <c:pt idx="1">
                  <c:v>Style minimaliste</c:v>
                </c:pt>
              </c:strCache>
            </c:strRef>
          </c:cat>
          <c:val>
            <c:numRef>
              <c:f>'C.les vieux'!$BT$53:$BT$54</c:f>
              <c:numCache>
                <c:formatCode>General</c:formatCode>
                <c:ptCount val="2"/>
                <c:pt idx="0">
                  <c:v>30</c:v>
                </c:pt>
                <c:pt idx="1">
                  <c:v>19</c:v>
                </c:pt>
              </c:numCache>
            </c:numRef>
          </c:val>
          <c:extLst>
            <c:ext xmlns:c16="http://schemas.microsoft.com/office/drawing/2014/chart" uri="{C3380CC4-5D6E-409C-BE32-E72D297353CC}">
              <c16:uniqueId val="{00000004-6B68-4769-B6B6-458D4B7D11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03E-4DFF-8585-1C17E3E3167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03E-4DFF-8585-1C17E3E3167D}"/>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A.sportifs!$C$84:$C$85</c:f>
              <c:strCache>
                <c:ptCount val="2"/>
                <c:pt idx="0">
                  <c:v>Oui</c:v>
                </c:pt>
                <c:pt idx="1">
                  <c:v>Non</c:v>
                </c:pt>
              </c:strCache>
            </c:strRef>
          </c:cat>
          <c:val>
            <c:numRef>
              <c:f>A.sportifs!$D$84:$D$85</c:f>
              <c:numCache>
                <c:formatCode>General</c:formatCode>
                <c:ptCount val="2"/>
                <c:pt idx="0">
                  <c:v>22</c:v>
                </c:pt>
                <c:pt idx="1">
                  <c:v>1</c:v>
                </c:pt>
              </c:numCache>
            </c:numRef>
          </c:val>
          <c:extLst>
            <c:ext xmlns:c16="http://schemas.microsoft.com/office/drawing/2014/chart" uri="{C3380CC4-5D6E-409C-BE32-E72D297353CC}">
              <c16:uniqueId val="{00000004-503E-4DFF-8585-1C17E3E3167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altLang="zh-CN" sz="11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rPr>
              <a:t>les propriétés plus intéressantes - Culture </a:t>
            </a:r>
            <a:r>
              <a:rPr lang="fr-FR" altLang="zh-CN" sz="1100" baseline="0"/>
              <a:t> </a:t>
            </a:r>
            <a:endParaRPr lang="zh-CN" altLang="fr-FR"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manualLayout>
          <c:layoutTarget val="inner"/>
          <c:xMode val="edge"/>
          <c:yMode val="edge"/>
          <c:x val="2.1645330186574378E-2"/>
          <c:y val="9.4200879641737928E-2"/>
          <c:w val="0.95670933962685123"/>
          <c:h val="0.48350605696110055"/>
        </c:manualLayout>
      </c:layout>
      <c:barChart>
        <c:barDir val="col"/>
        <c:grouping val="clustered"/>
        <c:varyColors val="0"/>
        <c:ser>
          <c:idx val="0"/>
          <c:order val="0"/>
          <c:tx>
            <c:strRef>
              <c:f>'D.ne connaissent pas la culture'!$AM$113</c:f>
              <c:strCache>
                <c:ptCount val="1"/>
                <c:pt idx="0">
                  <c:v>Un format voyage facile à transporter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culture'!$AN$113</c:f>
              <c:numCache>
                <c:formatCode>General</c:formatCode>
                <c:ptCount val="1"/>
                <c:pt idx="0">
                  <c:v>56</c:v>
                </c:pt>
              </c:numCache>
            </c:numRef>
          </c:val>
          <c:extLst>
            <c:ext xmlns:c16="http://schemas.microsoft.com/office/drawing/2014/chart" uri="{C3380CC4-5D6E-409C-BE32-E72D297353CC}">
              <c16:uniqueId val="{00000000-1446-48CA-AF72-5DB9986ECE36}"/>
            </c:ext>
          </c:extLst>
        </c:ser>
        <c:ser>
          <c:idx val="1"/>
          <c:order val="1"/>
          <c:tx>
            <c:strRef>
              <c:f>'D.ne connaissent pas la culture'!$AM$114</c:f>
              <c:strCache>
                <c:ptCount val="1"/>
                <c:pt idx="0">
                  <c:v>Une formulation dirigé vers un symptôme particulier, par exemple le mal de dos.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culture'!$AN$114</c:f>
              <c:numCache>
                <c:formatCode>General</c:formatCode>
                <c:ptCount val="1"/>
                <c:pt idx="0">
                  <c:v>45</c:v>
                </c:pt>
              </c:numCache>
            </c:numRef>
          </c:val>
          <c:extLst>
            <c:ext xmlns:c16="http://schemas.microsoft.com/office/drawing/2014/chart" uri="{C3380CC4-5D6E-409C-BE32-E72D297353CC}">
              <c16:uniqueId val="{00000001-1446-48CA-AF72-5DB9986ECE36}"/>
            </c:ext>
          </c:extLst>
        </c:ser>
        <c:ser>
          <c:idx val="2"/>
          <c:order val="2"/>
          <c:tx>
            <c:strRef>
              <c:f>'D.ne connaissent pas la culture'!$AM$115</c:f>
              <c:strCache>
                <c:ptCount val="1"/>
                <c:pt idx="0">
                  <c:v>Une formulation adapt pour un usage particulier, par exemple pour la pratique sportive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culture'!$AN$115</c:f>
              <c:numCache>
                <c:formatCode>General</c:formatCode>
                <c:ptCount val="1"/>
                <c:pt idx="0">
                  <c:v>18</c:v>
                </c:pt>
              </c:numCache>
            </c:numRef>
          </c:val>
          <c:extLst>
            <c:ext xmlns:c16="http://schemas.microsoft.com/office/drawing/2014/chart" uri="{C3380CC4-5D6E-409C-BE32-E72D297353CC}">
              <c16:uniqueId val="{00000002-1446-48CA-AF72-5DB9986ECE36}"/>
            </c:ext>
          </c:extLst>
        </c:ser>
        <c:ser>
          <c:idx val="3"/>
          <c:order val="3"/>
          <c:tx>
            <c:strRef>
              <c:f>'D.ne connaissent pas la culture'!$AM$116</c:f>
              <c:strCache>
                <c:ptCount val="1"/>
                <c:pt idx="0">
                  <c:v>Des ingrédients originaires de la Médecine Traditionnelle Chinoise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culture'!$AN$116</c:f>
              <c:numCache>
                <c:formatCode>General</c:formatCode>
                <c:ptCount val="1"/>
                <c:pt idx="0">
                  <c:v>74</c:v>
                </c:pt>
              </c:numCache>
            </c:numRef>
          </c:val>
          <c:extLst>
            <c:ext xmlns:c16="http://schemas.microsoft.com/office/drawing/2014/chart" uri="{C3380CC4-5D6E-409C-BE32-E72D297353CC}">
              <c16:uniqueId val="{00000003-1446-48CA-AF72-5DB9986ECE36}"/>
            </c:ext>
          </c:extLst>
        </c:ser>
        <c:ser>
          <c:idx val="4"/>
          <c:order val="4"/>
          <c:tx>
            <c:strRef>
              <c:f>'D.ne connaissent pas la culture'!$AM$117</c:f>
              <c:strCache>
                <c:ptCount val="1"/>
                <c:pt idx="0">
                  <c:v>Des ingrédients bio et naturels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culture'!$AN$117</c:f>
              <c:numCache>
                <c:formatCode>General</c:formatCode>
                <c:ptCount val="1"/>
                <c:pt idx="0">
                  <c:v>77</c:v>
                </c:pt>
              </c:numCache>
            </c:numRef>
          </c:val>
          <c:extLst>
            <c:ext xmlns:c16="http://schemas.microsoft.com/office/drawing/2014/chart" uri="{C3380CC4-5D6E-409C-BE32-E72D297353CC}">
              <c16:uniqueId val="{00000004-1446-48CA-AF72-5DB9986ECE36}"/>
            </c:ext>
          </c:extLst>
        </c:ser>
        <c:ser>
          <c:idx val="5"/>
          <c:order val="5"/>
          <c:tx>
            <c:strRef>
              <c:f>'D.ne connaissent pas la culture'!$AM$118</c:f>
              <c:strCache>
                <c:ptCount val="1"/>
                <c:pt idx="0">
                  <c:v>Une odeur et texture agréable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culture'!$AN$118</c:f>
              <c:numCache>
                <c:formatCode>General</c:formatCode>
                <c:ptCount val="1"/>
                <c:pt idx="0">
                  <c:v>60</c:v>
                </c:pt>
              </c:numCache>
            </c:numRef>
          </c:val>
          <c:extLst>
            <c:ext xmlns:c16="http://schemas.microsoft.com/office/drawing/2014/chart" uri="{C3380CC4-5D6E-409C-BE32-E72D297353CC}">
              <c16:uniqueId val="{00000005-1446-48CA-AF72-5DB9986ECE36}"/>
            </c:ext>
          </c:extLst>
        </c:ser>
        <c:ser>
          <c:idx val="6"/>
          <c:order val="6"/>
          <c:tx>
            <c:strRef>
              <c:f>'D.ne connaissent pas la culture'!$AM$119</c:f>
              <c:strCache>
                <c:ptCount val="1"/>
                <c:pt idx="0">
                  <c:v>Fabrication française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culture'!$AN$119</c:f>
              <c:numCache>
                <c:formatCode>General</c:formatCode>
                <c:ptCount val="1"/>
                <c:pt idx="0">
                  <c:v>53</c:v>
                </c:pt>
              </c:numCache>
            </c:numRef>
          </c:val>
          <c:extLst>
            <c:ext xmlns:c16="http://schemas.microsoft.com/office/drawing/2014/chart" uri="{C3380CC4-5D6E-409C-BE32-E72D297353CC}">
              <c16:uniqueId val="{00000006-1446-48CA-AF72-5DB9986ECE36}"/>
            </c:ext>
          </c:extLst>
        </c:ser>
        <c:dLbls>
          <c:dLblPos val="outEnd"/>
          <c:showLegendKey val="0"/>
          <c:showVal val="1"/>
          <c:showCatName val="0"/>
          <c:showSerName val="0"/>
          <c:showPercent val="0"/>
          <c:showBubbleSize val="0"/>
        </c:dLbls>
        <c:gapWidth val="219"/>
        <c:overlap val="-27"/>
        <c:axId val="1961596223"/>
        <c:axId val="1961596703"/>
      </c:barChart>
      <c:catAx>
        <c:axId val="1961596223"/>
        <c:scaling>
          <c:orientation val="minMax"/>
        </c:scaling>
        <c:delete val="1"/>
        <c:axPos val="b"/>
        <c:numFmt formatCode="General" sourceLinked="1"/>
        <c:majorTickMark val="out"/>
        <c:minorTickMark val="none"/>
        <c:tickLblPos val="nextTo"/>
        <c:crossAx val="1961596703"/>
        <c:crosses val="autoZero"/>
        <c:auto val="1"/>
        <c:lblAlgn val="ctr"/>
        <c:lblOffset val="100"/>
        <c:noMultiLvlLbl val="0"/>
      </c:catAx>
      <c:valAx>
        <c:axId val="1961596703"/>
        <c:scaling>
          <c:orientation val="minMax"/>
        </c:scaling>
        <c:delete val="1"/>
        <c:axPos val="l"/>
        <c:numFmt formatCode="General" sourceLinked="1"/>
        <c:majorTickMark val="out"/>
        <c:minorTickMark val="none"/>
        <c:tickLblPos val="nextTo"/>
        <c:crossAx val="1961596223"/>
        <c:crosses val="autoZero"/>
        <c:crossBetween val="between"/>
      </c:valAx>
      <c:spPr>
        <a:noFill/>
        <a:ln>
          <a:noFill/>
        </a:ln>
        <a:effectLst/>
      </c:spPr>
    </c:plotArea>
    <c:legend>
      <c:legendPos val="b"/>
      <c:layout>
        <c:manualLayout>
          <c:xMode val="edge"/>
          <c:yMode val="edge"/>
          <c:x val="0.13048585941722157"/>
          <c:y val="0.60609624279623897"/>
          <c:w val="0.81183514594251549"/>
          <c:h val="0.3784186810982698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altLang="zh-CN" sz="14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rPr>
              <a:t>Format préféré - Culture</a:t>
            </a:r>
            <a:endParaRPr lang="zh-CN" altLang="fr-FR" sz="14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0"/>
          <c:order val="0"/>
          <c:tx>
            <c:strRef>
              <c:f>'D.ne connaissent pas la culture'!$AV$110</c:f>
              <c:strCache>
                <c:ptCount val="1"/>
                <c:pt idx="0">
                  <c:v>Petit stick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culture'!$AW$110</c:f>
              <c:numCache>
                <c:formatCode>General</c:formatCode>
                <c:ptCount val="1"/>
                <c:pt idx="0">
                  <c:v>14</c:v>
                </c:pt>
              </c:numCache>
            </c:numRef>
          </c:val>
          <c:extLst>
            <c:ext xmlns:c16="http://schemas.microsoft.com/office/drawing/2014/chart" uri="{C3380CC4-5D6E-409C-BE32-E72D297353CC}">
              <c16:uniqueId val="{00000000-BD6D-4219-A713-BE3EA3E06559}"/>
            </c:ext>
          </c:extLst>
        </c:ser>
        <c:ser>
          <c:idx val="1"/>
          <c:order val="1"/>
          <c:tx>
            <c:strRef>
              <c:f>'D.ne connaissent pas la culture'!$AV$111</c:f>
              <c:strCache>
                <c:ptCount val="1"/>
                <c:pt idx="0">
                  <c:v>Grand stick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culture'!$AW$111</c:f>
              <c:numCache>
                <c:formatCode>General</c:formatCode>
                <c:ptCount val="1"/>
                <c:pt idx="0">
                  <c:v>46</c:v>
                </c:pt>
              </c:numCache>
            </c:numRef>
          </c:val>
          <c:extLst>
            <c:ext xmlns:c16="http://schemas.microsoft.com/office/drawing/2014/chart" uri="{C3380CC4-5D6E-409C-BE32-E72D297353CC}">
              <c16:uniqueId val="{00000001-BD6D-4219-A713-BE3EA3E06559}"/>
            </c:ext>
          </c:extLst>
        </c:ser>
        <c:ser>
          <c:idx val="2"/>
          <c:order val="2"/>
          <c:tx>
            <c:strRef>
              <c:f>'D.ne connaissent pas la culture'!$AV$112</c:f>
              <c:strCache>
                <c:ptCount val="1"/>
                <c:pt idx="0">
                  <c:v>Petit pot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culture'!$AW$112</c:f>
              <c:numCache>
                <c:formatCode>General</c:formatCode>
                <c:ptCount val="1"/>
                <c:pt idx="0">
                  <c:v>35</c:v>
                </c:pt>
              </c:numCache>
            </c:numRef>
          </c:val>
          <c:extLst>
            <c:ext xmlns:c16="http://schemas.microsoft.com/office/drawing/2014/chart" uri="{C3380CC4-5D6E-409C-BE32-E72D297353CC}">
              <c16:uniqueId val="{00000002-BD6D-4219-A713-BE3EA3E06559}"/>
            </c:ext>
          </c:extLst>
        </c:ser>
        <c:ser>
          <c:idx val="3"/>
          <c:order val="3"/>
          <c:tx>
            <c:strRef>
              <c:f>'D.ne connaissent pas la culture'!$AV$113</c:f>
              <c:strCache>
                <c:ptCount val="1"/>
                <c:pt idx="0">
                  <c:v>Grand stick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culture'!$AW$113</c:f>
              <c:numCache>
                <c:formatCode>General</c:formatCode>
                <c:ptCount val="1"/>
                <c:pt idx="0">
                  <c:v>36</c:v>
                </c:pt>
              </c:numCache>
            </c:numRef>
          </c:val>
          <c:extLst>
            <c:ext xmlns:c16="http://schemas.microsoft.com/office/drawing/2014/chart" uri="{C3380CC4-5D6E-409C-BE32-E72D297353CC}">
              <c16:uniqueId val="{00000003-BD6D-4219-A713-BE3EA3E06559}"/>
            </c:ext>
          </c:extLst>
        </c:ser>
        <c:dLbls>
          <c:showLegendKey val="0"/>
          <c:showVal val="0"/>
          <c:showCatName val="0"/>
          <c:showSerName val="0"/>
          <c:showPercent val="0"/>
          <c:showBubbleSize val="0"/>
        </c:dLbls>
        <c:gapWidth val="219"/>
        <c:overlap val="-27"/>
        <c:axId val="1230991535"/>
        <c:axId val="1230990095"/>
      </c:barChart>
      <c:catAx>
        <c:axId val="1230991535"/>
        <c:scaling>
          <c:orientation val="minMax"/>
        </c:scaling>
        <c:delete val="1"/>
        <c:axPos val="b"/>
        <c:numFmt formatCode="General" sourceLinked="1"/>
        <c:majorTickMark val="none"/>
        <c:minorTickMark val="none"/>
        <c:tickLblPos val="nextTo"/>
        <c:crossAx val="1230990095"/>
        <c:crosses val="autoZero"/>
        <c:auto val="1"/>
        <c:lblAlgn val="ctr"/>
        <c:lblOffset val="100"/>
        <c:noMultiLvlLbl val="0"/>
      </c:catAx>
      <c:valAx>
        <c:axId val="12309900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30991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fr-FR" altLang="zh-CN" sz="1200" b="1" i="0" u="none" strike="noStrike" kern="1200" spc="0" baseline="0">
                <a:solidFill>
                  <a:sysClr val="windowText" lastClr="000000">
                    <a:lumMod val="65000"/>
                    <a:lumOff val="35000"/>
                  </a:sysClr>
                </a:solidFill>
                <a:latin typeface="Poppins" panose="00000500000000000000" pitchFamily="2" charset="0"/>
                <a:ea typeface="+mn-ea"/>
                <a:cs typeface="Poppins" panose="00000500000000000000" pitchFamily="2" charset="0"/>
              </a:defRPr>
            </a:pPr>
            <a:r>
              <a:rPr lang="fr-FR" altLang="zh-CN" sz="1200" b="1" i="0" u="none" strike="noStrike" kern="1200" spc="0" baseline="0" dirty="0">
                <a:solidFill>
                  <a:sysClr val="windowText" lastClr="000000">
                    <a:lumMod val="65000"/>
                    <a:lumOff val="35000"/>
                  </a:sysClr>
                </a:solidFill>
                <a:latin typeface="Poppins" panose="00000500000000000000" pitchFamily="2" charset="0"/>
                <a:ea typeface="+mn-ea"/>
                <a:cs typeface="Poppins" panose="00000500000000000000" pitchFamily="2" charset="0"/>
              </a:rPr>
              <a:t>Style </a:t>
            </a:r>
            <a:r>
              <a:rPr lang="fr-FR" altLang="zh-CN" sz="1200" b="1" i="0" u="none" strike="noStrike" kern="1200" spc="0" baseline="0" dirty="0" err="1">
                <a:solidFill>
                  <a:sysClr val="windowText" lastClr="000000">
                    <a:lumMod val="65000"/>
                    <a:lumOff val="35000"/>
                  </a:sysClr>
                </a:solidFill>
                <a:latin typeface="Poppins" panose="00000500000000000000" pitchFamily="2" charset="0"/>
                <a:ea typeface="+mn-ea"/>
                <a:cs typeface="Poppins" panose="00000500000000000000" pitchFamily="2" charset="0"/>
              </a:rPr>
              <a:t>préféré - Culture</a:t>
            </a:r>
            <a:endParaRPr lang="fr-FR" altLang="zh-CN" sz="1200" b="1" i="0" u="none" strike="noStrike" kern="1200" spc="0" baseline="0" dirty="0">
              <a:solidFill>
                <a:sysClr val="windowText" lastClr="000000">
                  <a:lumMod val="65000"/>
                  <a:lumOff val="35000"/>
                </a:sysClr>
              </a:solidFill>
              <a:latin typeface="Poppins" panose="00000500000000000000" pitchFamily="2" charset="0"/>
              <a:ea typeface="+mn-ea"/>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lang="fr-FR" altLang="zh-CN" sz="1200" b="1" i="0" u="none" strike="noStrike" kern="1200" spc="0" baseline="0">
              <a:solidFill>
                <a:sysClr val="windowText" lastClr="000000">
                  <a:lumMod val="65000"/>
                  <a:lumOff val="35000"/>
                </a:sysClr>
              </a:solidFill>
              <a:latin typeface="Poppins" panose="00000500000000000000" pitchFamily="2" charset="0"/>
              <a:ea typeface="+mn-ea"/>
              <a:cs typeface="Poppins" panose="00000500000000000000" pitchFamily="2" charset="0"/>
            </a:defRPr>
          </a:pPr>
          <a:endParaRPr lang="en-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10-4F99-8F18-BCD93BA625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10-4F99-8F18-BCD93BA62528}"/>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'D.ne connaissent pas la culture'!$BV$103:$BV$104</c:f>
              <c:strCache>
                <c:ptCount val="2"/>
                <c:pt idx="0">
                  <c:v>Style traditionnel</c:v>
                </c:pt>
                <c:pt idx="1">
                  <c:v>Style minimaliste</c:v>
                </c:pt>
              </c:strCache>
            </c:strRef>
          </c:cat>
          <c:val>
            <c:numRef>
              <c:f>'D.ne connaissent pas la culture'!$BW$103:$BW$104</c:f>
              <c:numCache>
                <c:formatCode>General</c:formatCode>
                <c:ptCount val="2"/>
                <c:pt idx="0">
                  <c:v>42</c:v>
                </c:pt>
                <c:pt idx="1">
                  <c:v>53</c:v>
                </c:pt>
              </c:numCache>
            </c:numRef>
          </c:val>
          <c:extLst>
            <c:ext xmlns:c16="http://schemas.microsoft.com/office/drawing/2014/chart" uri="{C3380CC4-5D6E-409C-BE32-E72D297353CC}">
              <c16:uniqueId val="{00000004-D210-4F99-8F18-BCD93BA6252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a:t>Evaluation</a:t>
            </a:r>
            <a:r>
              <a:rPr lang="fr-FR" altLang="zh-CN" baseline="0"/>
              <a:t> du BDT Rouge - sportifs </a:t>
            </a:r>
            <a:endParaRPr lang="zh-CN" alt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A.sportifs!$E$50:$M$50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A.sportifs!$E$51:$M$51</c:f>
              <c:numCache>
                <c:formatCode>General</c:formatCode>
                <c:ptCount val="9"/>
                <c:pt idx="0">
                  <c:v>0</c:v>
                </c:pt>
                <c:pt idx="1">
                  <c:v>0</c:v>
                </c:pt>
                <c:pt idx="2">
                  <c:v>1</c:v>
                </c:pt>
                <c:pt idx="3">
                  <c:v>0</c:v>
                </c:pt>
                <c:pt idx="4">
                  <c:v>0</c:v>
                </c:pt>
                <c:pt idx="5">
                  <c:v>0</c:v>
                </c:pt>
                <c:pt idx="6">
                  <c:v>1</c:v>
                </c:pt>
                <c:pt idx="7">
                  <c:v>0</c:v>
                </c:pt>
                <c:pt idx="8">
                  <c:v>0</c:v>
                </c:pt>
              </c:numCache>
            </c:numRef>
          </c:val>
          <c:extLst>
            <c:ext xmlns:c16="http://schemas.microsoft.com/office/drawing/2014/chart" uri="{C3380CC4-5D6E-409C-BE32-E72D297353CC}">
              <c16:uniqueId val="{00000000-0476-4B44-B929-5D791A93996F}"/>
            </c:ext>
          </c:extLst>
        </c:ser>
        <c:ser>
          <c:idx val="1"/>
          <c:order val="1"/>
          <c:spPr>
            <a:solidFill>
              <a:schemeClr val="accent2"/>
            </a:solidFill>
            <a:ln>
              <a:noFill/>
            </a:ln>
            <a:effectLst/>
          </c:spPr>
          <c:invertIfNegative val="0"/>
          <c:cat>
            <c:strRef>
              <c:f>A.sportifs!$E$50:$M$50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A.sportifs!$E$52:$M$52</c:f>
              <c:numCache>
                <c:formatCode>General</c:formatCode>
                <c:ptCount val="9"/>
                <c:pt idx="0">
                  <c:v>3</c:v>
                </c:pt>
                <c:pt idx="1">
                  <c:v>3</c:v>
                </c:pt>
                <c:pt idx="2">
                  <c:v>2</c:v>
                </c:pt>
                <c:pt idx="3">
                  <c:v>3</c:v>
                </c:pt>
                <c:pt idx="4">
                  <c:v>4</c:v>
                </c:pt>
                <c:pt idx="5">
                  <c:v>7</c:v>
                </c:pt>
                <c:pt idx="6">
                  <c:v>4</c:v>
                </c:pt>
                <c:pt idx="7">
                  <c:v>6</c:v>
                </c:pt>
                <c:pt idx="8">
                  <c:v>7</c:v>
                </c:pt>
              </c:numCache>
            </c:numRef>
          </c:val>
          <c:extLst>
            <c:ext xmlns:c16="http://schemas.microsoft.com/office/drawing/2014/chart" uri="{C3380CC4-5D6E-409C-BE32-E72D297353CC}">
              <c16:uniqueId val="{00000001-0476-4B44-B929-5D791A93996F}"/>
            </c:ext>
          </c:extLst>
        </c:ser>
        <c:ser>
          <c:idx val="2"/>
          <c:order val="2"/>
          <c:spPr>
            <a:solidFill>
              <a:schemeClr val="accent3"/>
            </a:solidFill>
            <a:ln>
              <a:noFill/>
            </a:ln>
            <a:effectLst/>
          </c:spPr>
          <c:invertIfNegative val="0"/>
          <c:cat>
            <c:strRef>
              <c:f>A.sportifs!$E$50:$M$50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A.sportifs!$E$53:$M$53</c:f>
              <c:numCache>
                <c:formatCode>General</c:formatCode>
                <c:ptCount val="9"/>
                <c:pt idx="0">
                  <c:v>7</c:v>
                </c:pt>
                <c:pt idx="1">
                  <c:v>5</c:v>
                </c:pt>
                <c:pt idx="2">
                  <c:v>6</c:v>
                </c:pt>
                <c:pt idx="3">
                  <c:v>9</c:v>
                </c:pt>
                <c:pt idx="4">
                  <c:v>5</c:v>
                </c:pt>
                <c:pt idx="5">
                  <c:v>3</c:v>
                </c:pt>
                <c:pt idx="6">
                  <c:v>10</c:v>
                </c:pt>
                <c:pt idx="7">
                  <c:v>8</c:v>
                </c:pt>
                <c:pt idx="8">
                  <c:v>5</c:v>
                </c:pt>
              </c:numCache>
            </c:numRef>
          </c:val>
          <c:extLst>
            <c:ext xmlns:c16="http://schemas.microsoft.com/office/drawing/2014/chart" uri="{C3380CC4-5D6E-409C-BE32-E72D297353CC}">
              <c16:uniqueId val="{00000002-0476-4B44-B929-5D791A93996F}"/>
            </c:ext>
          </c:extLst>
        </c:ser>
        <c:ser>
          <c:idx val="3"/>
          <c:order val="3"/>
          <c:spPr>
            <a:solidFill>
              <a:schemeClr val="accent4"/>
            </a:solidFill>
            <a:ln>
              <a:noFill/>
            </a:ln>
            <a:effectLst/>
          </c:spPr>
          <c:invertIfNegative val="0"/>
          <c:cat>
            <c:strRef>
              <c:f>A.sportifs!$E$50:$M$50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A.sportifs!$E$54:$M$54</c:f>
              <c:numCache>
                <c:formatCode>General</c:formatCode>
                <c:ptCount val="9"/>
                <c:pt idx="0">
                  <c:v>8</c:v>
                </c:pt>
                <c:pt idx="1">
                  <c:v>10</c:v>
                </c:pt>
                <c:pt idx="2">
                  <c:v>8</c:v>
                </c:pt>
                <c:pt idx="3">
                  <c:v>7</c:v>
                </c:pt>
                <c:pt idx="4">
                  <c:v>10</c:v>
                </c:pt>
                <c:pt idx="5">
                  <c:v>6</c:v>
                </c:pt>
                <c:pt idx="6">
                  <c:v>6</c:v>
                </c:pt>
                <c:pt idx="7">
                  <c:v>6</c:v>
                </c:pt>
                <c:pt idx="8">
                  <c:v>8</c:v>
                </c:pt>
              </c:numCache>
            </c:numRef>
          </c:val>
          <c:extLst>
            <c:ext xmlns:c16="http://schemas.microsoft.com/office/drawing/2014/chart" uri="{C3380CC4-5D6E-409C-BE32-E72D297353CC}">
              <c16:uniqueId val="{00000003-0476-4B44-B929-5D791A93996F}"/>
            </c:ext>
          </c:extLst>
        </c:ser>
        <c:ser>
          <c:idx val="4"/>
          <c:order val="4"/>
          <c:spPr>
            <a:solidFill>
              <a:schemeClr val="accent5"/>
            </a:solidFill>
            <a:ln>
              <a:noFill/>
            </a:ln>
            <a:effectLst/>
          </c:spPr>
          <c:invertIfNegative val="0"/>
          <c:cat>
            <c:strRef>
              <c:f>A.sportifs!$E$50:$M$50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A.sportifs!$E$55:$M$55</c:f>
              <c:numCache>
                <c:formatCode>General</c:formatCode>
                <c:ptCount val="9"/>
                <c:pt idx="0">
                  <c:v>5</c:v>
                </c:pt>
                <c:pt idx="1">
                  <c:v>5</c:v>
                </c:pt>
                <c:pt idx="2">
                  <c:v>6</c:v>
                </c:pt>
                <c:pt idx="3">
                  <c:v>4</c:v>
                </c:pt>
                <c:pt idx="4">
                  <c:v>4</c:v>
                </c:pt>
                <c:pt idx="5">
                  <c:v>7</c:v>
                </c:pt>
                <c:pt idx="6">
                  <c:v>2</c:v>
                </c:pt>
                <c:pt idx="7">
                  <c:v>3</c:v>
                </c:pt>
                <c:pt idx="8">
                  <c:v>3</c:v>
                </c:pt>
              </c:numCache>
            </c:numRef>
          </c:val>
          <c:extLst>
            <c:ext xmlns:c16="http://schemas.microsoft.com/office/drawing/2014/chart" uri="{C3380CC4-5D6E-409C-BE32-E72D297353CC}">
              <c16:uniqueId val="{00000004-0476-4B44-B929-5D791A93996F}"/>
            </c:ext>
          </c:extLst>
        </c:ser>
        <c:dLbls>
          <c:showLegendKey val="0"/>
          <c:showVal val="0"/>
          <c:showCatName val="0"/>
          <c:showSerName val="0"/>
          <c:showPercent val="0"/>
          <c:showBubbleSize val="0"/>
        </c:dLbls>
        <c:gapWidth val="150"/>
        <c:overlap val="100"/>
        <c:axId val="1183022079"/>
        <c:axId val="1183021599"/>
      </c:barChart>
      <c:catAx>
        <c:axId val="118302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183021599"/>
        <c:crosses val="autoZero"/>
        <c:auto val="1"/>
        <c:lblAlgn val="ctr"/>
        <c:lblOffset val="100"/>
        <c:noMultiLvlLbl val="0"/>
      </c:catAx>
      <c:valAx>
        <c:axId val="118302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18302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a:t>Evaluation</a:t>
            </a:r>
            <a:r>
              <a:rPr lang="fr-FR" altLang="zh-CN" baseline="0"/>
              <a:t> du BDT Blanc - sportifs</a:t>
            </a:r>
            <a:endParaRPr lang="zh-CN" alt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A.sportifs!$N$50:$V$50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A.sportifs!$N$51:$V$51</c:f>
              <c:numCache>
                <c:formatCode>General</c:formatCode>
                <c:ptCount val="9"/>
                <c:pt idx="0">
                  <c:v>0</c:v>
                </c:pt>
                <c:pt idx="1">
                  <c:v>0</c:v>
                </c:pt>
                <c:pt idx="2">
                  <c:v>1</c:v>
                </c:pt>
                <c:pt idx="3">
                  <c:v>0</c:v>
                </c:pt>
                <c:pt idx="4">
                  <c:v>0</c:v>
                </c:pt>
                <c:pt idx="5">
                  <c:v>1</c:v>
                </c:pt>
                <c:pt idx="6">
                  <c:v>1</c:v>
                </c:pt>
                <c:pt idx="7">
                  <c:v>0</c:v>
                </c:pt>
                <c:pt idx="8">
                  <c:v>0</c:v>
                </c:pt>
              </c:numCache>
            </c:numRef>
          </c:val>
          <c:extLst>
            <c:ext xmlns:c16="http://schemas.microsoft.com/office/drawing/2014/chart" uri="{C3380CC4-5D6E-409C-BE32-E72D297353CC}">
              <c16:uniqueId val="{00000000-B0CA-463F-8DFB-63F81D95D0D4}"/>
            </c:ext>
          </c:extLst>
        </c:ser>
        <c:ser>
          <c:idx val="1"/>
          <c:order val="1"/>
          <c:spPr>
            <a:solidFill>
              <a:schemeClr val="accent2"/>
            </a:solidFill>
            <a:ln>
              <a:noFill/>
            </a:ln>
            <a:effectLst/>
          </c:spPr>
          <c:invertIfNegative val="0"/>
          <c:cat>
            <c:strRef>
              <c:f>A.sportifs!$N$50:$V$50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A.sportifs!$N$52:$V$52</c:f>
              <c:numCache>
                <c:formatCode>General</c:formatCode>
                <c:ptCount val="9"/>
                <c:pt idx="0">
                  <c:v>3</c:v>
                </c:pt>
                <c:pt idx="1">
                  <c:v>2</c:v>
                </c:pt>
                <c:pt idx="2">
                  <c:v>2</c:v>
                </c:pt>
                <c:pt idx="3">
                  <c:v>2</c:v>
                </c:pt>
                <c:pt idx="4">
                  <c:v>3</c:v>
                </c:pt>
                <c:pt idx="5">
                  <c:v>4</c:v>
                </c:pt>
                <c:pt idx="6">
                  <c:v>6</c:v>
                </c:pt>
                <c:pt idx="7">
                  <c:v>5</c:v>
                </c:pt>
                <c:pt idx="8">
                  <c:v>5</c:v>
                </c:pt>
              </c:numCache>
            </c:numRef>
          </c:val>
          <c:extLst>
            <c:ext xmlns:c16="http://schemas.microsoft.com/office/drawing/2014/chart" uri="{C3380CC4-5D6E-409C-BE32-E72D297353CC}">
              <c16:uniqueId val="{00000001-B0CA-463F-8DFB-63F81D95D0D4}"/>
            </c:ext>
          </c:extLst>
        </c:ser>
        <c:ser>
          <c:idx val="2"/>
          <c:order val="2"/>
          <c:spPr>
            <a:solidFill>
              <a:schemeClr val="accent3"/>
            </a:solidFill>
            <a:ln>
              <a:noFill/>
            </a:ln>
            <a:effectLst/>
          </c:spPr>
          <c:invertIfNegative val="0"/>
          <c:cat>
            <c:strRef>
              <c:f>A.sportifs!$N$50:$V$50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A.sportifs!$N$53:$V$53</c:f>
              <c:numCache>
                <c:formatCode>General</c:formatCode>
                <c:ptCount val="9"/>
                <c:pt idx="0">
                  <c:v>5</c:v>
                </c:pt>
                <c:pt idx="1">
                  <c:v>6</c:v>
                </c:pt>
                <c:pt idx="2">
                  <c:v>5</c:v>
                </c:pt>
                <c:pt idx="3">
                  <c:v>8</c:v>
                </c:pt>
                <c:pt idx="4">
                  <c:v>6</c:v>
                </c:pt>
                <c:pt idx="5">
                  <c:v>4</c:v>
                </c:pt>
                <c:pt idx="6">
                  <c:v>8</c:v>
                </c:pt>
                <c:pt idx="7">
                  <c:v>7</c:v>
                </c:pt>
                <c:pt idx="8">
                  <c:v>6</c:v>
                </c:pt>
              </c:numCache>
            </c:numRef>
          </c:val>
          <c:extLst>
            <c:ext xmlns:c16="http://schemas.microsoft.com/office/drawing/2014/chart" uri="{C3380CC4-5D6E-409C-BE32-E72D297353CC}">
              <c16:uniqueId val="{00000002-B0CA-463F-8DFB-63F81D95D0D4}"/>
            </c:ext>
          </c:extLst>
        </c:ser>
        <c:ser>
          <c:idx val="3"/>
          <c:order val="3"/>
          <c:spPr>
            <a:solidFill>
              <a:schemeClr val="accent4"/>
            </a:solidFill>
            <a:ln>
              <a:noFill/>
            </a:ln>
            <a:effectLst/>
          </c:spPr>
          <c:invertIfNegative val="0"/>
          <c:cat>
            <c:strRef>
              <c:f>A.sportifs!$N$50:$V$50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A.sportifs!$N$54:$V$54</c:f>
              <c:numCache>
                <c:formatCode>General</c:formatCode>
                <c:ptCount val="9"/>
                <c:pt idx="0">
                  <c:v>7</c:v>
                </c:pt>
                <c:pt idx="1">
                  <c:v>6</c:v>
                </c:pt>
                <c:pt idx="2">
                  <c:v>6</c:v>
                </c:pt>
                <c:pt idx="3">
                  <c:v>7</c:v>
                </c:pt>
                <c:pt idx="4">
                  <c:v>7</c:v>
                </c:pt>
                <c:pt idx="5">
                  <c:v>6</c:v>
                </c:pt>
                <c:pt idx="6">
                  <c:v>5</c:v>
                </c:pt>
                <c:pt idx="7">
                  <c:v>5</c:v>
                </c:pt>
                <c:pt idx="8">
                  <c:v>7</c:v>
                </c:pt>
              </c:numCache>
            </c:numRef>
          </c:val>
          <c:extLst>
            <c:ext xmlns:c16="http://schemas.microsoft.com/office/drawing/2014/chart" uri="{C3380CC4-5D6E-409C-BE32-E72D297353CC}">
              <c16:uniqueId val="{00000003-B0CA-463F-8DFB-63F81D95D0D4}"/>
            </c:ext>
          </c:extLst>
        </c:ser>
        <c:ser>
          <c:idx val="4"/>
          <c:order val="4"/>
          <c:spPr>
            <a:solidFill>
              <a:schemeClr val="accent5"/>
            </a:solidFill>
            <a:ln>
              <a:noFill/>
            </a:ln>
            <a:effectLst/>
          </c:spPr>
          <c:invertIfNegative val="0"/>
          <c:cat>
            <c:strRef>
              <c:f>A.sportifs!$N$50:$V$50</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A.sportifs!$N$55:$V$55</c:f>
              <c:numCache>
                <c:formatCode>General</c:formatCode>
                <c:ptCount val="9"/>
                <c:pt idx="0">
                  <c:v>6</c:v>
                </c:pt>
                <c:pt idx="1">
                  <c:v>7</c:v>
                </c:pt>
                <c:pt idx="2">
                  <c:v>6</c:v>
                </c:pt>
                <c:pt idx="3">
                  <c:v>4</c:v>
                </c:pt>
                <c:pt idx="4">
                  <c:v>5</c:v>
                </c:pt>
                <c:pt idx="5">
                  <c:v>6</c:v>
                </c:pt>
                <c:pt idx="6">
                  <c:v>1</c:v>
                </c:pt>
                <c:pt idx="7">
                  <c:v>3</c:v>
                </c:pt>
                <c:pt idx="8">
                  <c:v>3</c:v>
                </c:pt>
              </c:numCache>
            </c:numRef>
          </c:val>
          <c:extLst>
            <c:ext xmlns:c16="http://schemas.microsoft.com/office/drawing/2014/chart" uri="{C3380CC4-5D6E-409C-BE32-E72D297353CC}">
              <c16:uniqueId val="{00000004-B0CA-463F-8DFB-63F81D95D0D4}"/>
            </c:ext>
          </c:extLst>
        </c:ser>
        <c:dLbls>
          <c:showLegendKey val="0"/>
          <c:showVal val="0"/>
          <c:showCatName val="0"/>
          <c:showSerName val="0"/>
          <c:showPercent val="0"/>
          <c:showBubbleSize val="0"/>
        </c:dLbls>
        <c:gapWidth val="150"/>
        <c:overlap val="100"/>
        <c:axId val="1361799135"/>
        <c:axId val="1361798655"/>
      </c:barChart>
      <c:catAx>
        <c:axId val="136179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61798655"/>
        <c:crosses val="autoZero"/>
        <c:auto val="1"/>
        <c:lblAlgn val="ctr"/>
        <c:lblOffset val="100"/>
        <c:noMultiLvlLbl val="0"/>
      </c:catAx>
      <c:valAx>
        <c:axId val="1361798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61799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fr-FR" altLang="zh-CN" sz="1100">
                <a:latin typeface="Poppins" panose="00000500000000000000" pitchFamily="2" charset="0"/>
                <a:cs typeface="Poppins" panose="00000500000000000000" pitchFamily="2" charset="0"/>
              </a:rPr>
              <a:t>Est-ce que vous utilisez les produits du Baume du Tigre ?  - sportifs </a:t>
            </a:r>
            <a:endParaRPr lang="zh-CN" sz="1100">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85D-4FEB-BADB-1B018CBF93F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85D-4FEB-BADB-1B018CBF93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A.sportifs!$C$74:$C$75</c:f>
              <c:strCache>
                <c:ptCount val="2"/>
                <c:pt idx="0">
                  <c:v>Oui</c:v>
                </c:pt>
                <c:pt idx="1">
                  <c:v>Non</c:v>
                </c:pt>
              </c:strCache>
            </c:strRef>
          </c:cat>
          <c:val>
            <c:numRef>
              <c:f>A.sportifs!$D$74:$D$75</c:f>
              <c:numCache>
                <c:formatCode>General</c:formatCode>
                <c:ptCount val="2"/>
                <c:pt idx="0">
                  <c:v>23</c:v>
                </c:pt>
                <c:pt idx="1">
                  <c:v>24</c:v>
                </c:pt>
              </c:numCache>
            </c:numRef>
          </c:val>
          <c:extLst>
            <c:ext xmlns:c16="http://schemas.microsoft.com/office/drawing/2014/chart" uri="{C3380CC4-5D6E-409C-BE32-E72D297353CC}">
              <c16:uniqueId val="{00000000-3D6F-484C-BBF4-F3F08FD9EB0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fr-FR" altLang="zh-CN" sz="900">
                <a:latin typeface="Poppins" panose="00000500000000000000" pitchFamily="2" charset="0"/>
                <a:cs typeface="Poppins" panose="00000500000000000000" pitchFamily="2" charset="0"/>
              </a:rPr>
              <a:t>Identifiez-vous le Baume du Tigre comme un produit indispensable dans votre pharmacie de la maison ? - sportifs</a:t>
            </a:r>
            <a:endParaRPr lang="zh-CN" sz="900">
              <a:latin typeface="Poppins" panose="00000500000000000000" pitchFamily="2" charset="0"/>
              <a:cs typeface="Poppins" panose="00000500000000000000" pitchFamily="2" charset="0"/>
            </a:endParaRPr>
          </a:p>
        </c:rich>
      </c:tx>
      <c:layout>
        <c:manualLayout>
          <c:xMode val="edge"/>
          <c:yMode val="edge"/>
          <c:x val="0.15449300087489065"/>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0EC-4318-93BC-0AA4C655F5C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0EC-4318-93BC-0AA4C655F5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A.sportifs!$C$84:$C$85</c:f>
              <c:strCache>
                <c:ptCount val="2"/>
                <c:pt idx="0">
                  <c:v>Oui</c:v>
                </c:pt>
                <c:pt idx="1">
                  <c:v>Non</c:v>
                </c:pt>
              </c:strCache>
            </c:strRef>
          </c:cat>
          <c:val>
            <c:numRef>
              <c:f>A.sportifs!$D$84:$D$85</c:f>
              <c:numCache>
                <c:formatCode>General</c:formatCode>
                <c:ptCount val="2"/>
                <c:pt idx="0">
                  <c:v>22</c:v>
                </c:pt>
                <c:pt idx="1">
                  <c:v>1</c:v>
                </c:pt>
              </c:numCache>
            </c:numRef>
          </c:val>
          <c:extLst>
            <c:ext xmlns:c16="http://schemas.microsoft.com/office/drawing/2014/chart" uri="{C3380CC4-5D6E-409C-BE32-E72D297353CC}">
              <c16:uniqueId val="{00000000-DCEA-42F0-AEFF-9D04AB0FA85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a:t>l'importance</a:t>
            </a:r>
            <a:r>
              <a:rPr lang="fr-FR" altLang="zh-CN" baseline="0"/>
              <a:t> des attributs - sportifs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A.sportifs!$Z$50:$AH$50</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A.sportifs!$Z$51:$AH$51</c:f>
              <c:numCache>
                <c:formatCode>General</c:formatCode>
                <c:ptCount val="9"/>
                <c:pt idx="0">
                  <c:v>0</c:v>
                </c:pt>
                <c:pt idx="1">
                  <c:v>1</c:v>
                </c:pt>
                <c:pt idx="2">
                  <c:v>1</c:v>
                </c:pt>
                <c:pt idx="3">
                  <c:v>0</c:v>
                </c:pt>
                <c:pt idx="4">
                  <c:v>0</c:v>
                </c:pt>
                <c:pt idx="5">
                  <c:v>8</c:v>
                </c:pt>
                <c:pt idx="6">
                  <c:v>0</c:v>
                </c:pt>
                <c:pt idx="7">
                  <c:v>0</c:v>
                </c:pt>
                <c:pt idx="8">
                  <c:v>0</c:v>
                </c:pt>
              </c:numCache>
            </c:numRef>
          </c:val>
          <c:extLst>
            <c:ext xmlns:c16="http://schemas.microsoft.com/office/drawing/2014/chart" uri="{C3380CC4-5D6E-409C-BE32-E72D297353CC}">
              <c16:uniqueId val="{00000000-E615-46E6-A759-109A4A50BF0D}"/>
            </c:ext>
          </c:extLst>
        </c:ser>
        <c:ser>
          <c:idx val="1"/>
          <c:order val="1"/>
          <c:spPr>
            <a:solidFill>
              <a:schemeClr val="accent2"/>
            </a:solidFill>
            <a:ln>
              <a:noFill/>
            </a:ln>
            <a:effectLst/>
          </c:spPr>
          <c:invertIfNegative val="0"/>
          <c:cat>
            <c:strRef>
              <c:f>A.sportifs!$Z$50:$AH$50</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A.sportifs!$Z$52:$AH$52</c:f>
              <c:numCache>
                <c:formatCode>General</c:formatCode>
                <c:ptCount val="9"/>
                <c:pt idx="0">
                  <c:v>0</c:v>
                </c:pt>
                <c:pt idx="1">
                  <c:v>2</c:v>
                </c:pt>
                <c:pt idx="2">
                  <c:v>4</c:v>
                </c:pt>
                <c:pt idx="3">
                  <c:v>1</c:v>
                </c:pt>
                <c:pt idx="4">
                  <c:v>4</c:v>
                </c:pt>
                <c:pt idx="5">
                  <c:v>8</c:v>
                </c:pt>
                <c:pt idx="6">
                  <c:v>5</c:v>
                </c:pt>
                <c:pt idx="7">
                  <c:v>0</c:v>
                </c:pt>
                <c:pt idx="8">
                  <c:v>1</c:v>
                </c:pt>
              </c:numCache>
            </c:numRef>
          </c:val>
          <c:extLst>
            <c:ext xmlns:c16="http://schemas.microsoft.com/office/drawing/2014/chart" uri="{C3380CC4-5D6E-409C-BE32-E72D297353CC}">
              <c16:uniqueId val="{00000001-E615-46E6-A759-109A4A50BF0D}"/>
            </c:ext>
          </c:extLst>
        </c:ser>
        <c:ser>
          <c:idx val="2"/>
          <c:order val="2"/>
          <c:spPr>
            <a:solidFill>
              <a:schemeClr val="accent3"/>
            </a:solidFill>
            <a:ln>
              <a:noFill/>
            </a:ln>
            <a:effectLst/>
          </c:spPr>
          <c:invertIfNegative val="0"/>
          <c:cat>
            <c:strRef>
              <c:f>A.sportifs!$Z$50:$AH$50</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A.sportifs!$Z$53:$AH$53</c:f>
              <c:numCache>
                <c:formatCode>General</c:formatCode>
                <c:ptCount val="9"/>
                <c:pt idx="0">
                  <c:v>2</c:v>
                </c:pt>
                <c:pt idx="1">
                  <c:v>5</c:v>
                </c:pt>
                <c:pt idx="2">
                  <c:v>6</c:v>
                </c:pt>
                <c:pt idx="3">
                  <c:v>4</c:v>
                </c:pt>
                <c:pt idx="4">
                  <c:v>8</c:v>
                </c:pt>
                <c:pt idx="5">
                  <c:v>4</c:v>
                </c:pt>
                <c:pt idx="6">
                  <c:v>5</c:v>
                </c:pt>
                <c:pt idx="7">
                  <c:v>2</c:v>
                </c:pt>
                <c:pt idx="8">
                  <c:v>2</c:v>
                </c:pt>
              </c:numCache>
            </c:numRef>
          </c:val>
          <c:extLst>
            <c:ext xmlns:c16="http://schemas.microsoft.com/office/drawing/2014/chart" uri="{C3380CC4-5D6E-409C-BE32-E72D297353CC}">
              <c16:uniqueId val="{00000002-E615-46E6-A759-109A4A50BF0D}"/>
            </c:ext>
          </c:extLst>
        </c:ser>
        <c:ser>
          <c:idx val="3"/>
          <c:order val="3"/>
          <c:spPr>
            <a:solidFill>
              <a:schemeClr val="accent4"/>
            </a:solidFill>
            <a:ln>
              <a:noFill/>
            </a:ln>
            <a:effectLst/>
          </c:spPr>
          <c:invertIfNegative val="0"/>
          <c:cat>
            <c:strRef>
              <c:f>A.sportifs!$Z$50:$AH$50</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A.sportifs!$Z$54:$AH$54</c:f>
              <c:numCache>
                <c:formatCode>General</c:formatCode>
                <c:ptCount val="9"/>
                <c:pt idx="0">
                  <c:v>7</c:v>
                </c:pt>
                <c:pt idx="1">
                  <c:v>11</c:v>
                </c:pt>
                <c:pt idx="2">
                  <c:v>7</c:v>
                </c:pt>
                <c:pt idx="3">
                  <c:v>6</c:v>
                </c:pt>
                <c:pt idx="4">
                  <c:v>8</c:v>
                </c:pt>
                <c:pt idx="5">
                  <c:v>4</c:v>
                </c:pt>
                <c:pt idx="6">
                  <c:v>11</c:v>
                </c:pt>
                <c:pt idx="7">
                  <c:v>11</c:v>
                </c:pt>
                <c:pt idx="8">
                  <c:v>8</c:v>
                </c:pt>
              </c:numCache>
            </c:numRef>
          </c:val>
          <c:extLst>
            <c:ext xmlns:c16="http://schemas.microsoft.com/office/drawing/2014/chart" uri="{C3380CC4-5D6E-409C-BE32-E72D297353CC}">
              <c16:uniqueId val="{00000003-E615-46E6-A759-109A4A50BF0D}"/>
            </c:ext>
          </c:extLst>
        </c:ser>
        <c:ser>
          <c:idx val="4"/>
          <c:order val="4"/>
          <c:spPr>
            <a:solidFill>
              <a:schemeClr val="accent5"/>
            </a:solidFill>
            <a:ln>
              <a:noFill/>
            </a:ln>
            <a:effectLst/>
          </c:spPr>
          <c:invertIfNegative val="0"/>
          <c:cat>
            <c:strRef>
              <c:f>A.sportifs!$Z$50:$AH$50</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A.sportifs!$Z$55:$AH$55</c:f>
              <c:numCache>
                <c:formatCode>General</c:formatCode>
                <c:ptCount val="9"/>
                <c:pt idx="0">
                  <c:v>15</c:v>
                </c:pt>
                <c:pt idx="1">
                  <c:v>5</c:v>
                </c:pt>
                <c:pt idx="2">
                  <c:v>6</c:v>
                </c:pt>
                <c:pt idx="3">
                  <c:v>13</c:v>
                </c:pt>
                <c:pt idx="4">
                  <c:v>4</c:v>
                </c:pt>
                <c:pt idx="5">
                  <c:v>0</c:v>
                </c:pt>
                <c:pt idx="6">
                  <c:v>3</c:v>
                </c:pt>
                <c:pt idx="7">
                  <c:v>11</c:v>
                </c:pt>
                <c:pt idx="8">
                  <c:v>13</c:v>
                </c:pt>
              </c:numCache>
            </c:numRef>
          </c:val>
          <c:extLst>
            <c:ext xmlns:c16="http://schemas.microsoft.com/office/drawing/2014/chart" uri="{C3380CC4-5D6E-409C-BE32-E72D297353CC}">
              <c16:uniqueId val="{00000004-E615-46E6-A759-109A4A50BF0D}"/>
            </c:ext>
          </c:extLst>
        </c:ser>
        <c:dLbls>
          <c:showLegendKey val="0"/>
          <c:showVal val="0"/>
          <c:showCatName val="0"/>
          <c:showSerName val="0"/>
          <c:showPercent val="0"/>
          <c:showBubbleSize val="0"/>
        </c:dLbls>
        <c:gapWidth val="150"/>
        <c:overlap val="100"/>
        <c:axId val="1513989759"/>
        <c:axId val="1513991679"/>
      </c:barChart>
      <c:catAx>
        <c:axId val="151398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13991679"/>
        <c:crosses val="autoZero"/>
        <c:auto val="1"/>
        <c:lblAlgn val="ctr"/>
        <c:lblOffset val="100"/>
        <c:noMultiLvlLbl val="0"/>
      </c:catAx>
      <c:valAx>
        <c:axId val="151399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13989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fr-FR" altLang="zh-CN" sz="900" b="1" i="0" u="none" strike="noStrike" kern="1200" baseline="0">
                <a:solidFill>
                  <a:sysClr val="windowText" lastClr="000000">
                    <a:lumMod val="65000"/>
                    <a:lumOff val="35000"/>
                  </a:sysClr>
                </a:solidFill>
                <a:latin typeface="Poppins" panose="00000500000000000000" pitchFamily="2" charset="0"/>
                <a:ea typeface="+mn-ea"/>
                <a:cs typeface="Poppins" panose="00000500000000000000" pitchFamily="2" charset="0"/>
              </a:defRPr>
            </a:pPr>
            <a:r>
              <a:rPr lang="fr-FR" altLang="zh-CN" sz="900" b="1" i="0" u="none" strike="noStrike" kern="1200" baseline="0">
                <a:solidFill>
                  <a:sysClr val="windowText" lastClr="000000">
                    <a:lumMod val="65000"/>
                    <a:lumOff val="35000"/>
                  </a:sysClr>
                </a:solidFill>
                <a:latin typeface="Poppins" panose="00000500000000000000" pitchFamily="2" charset="0"/>
                <a:ea typeface="+mn-ea"/>
                <a:cs typeface="Poppins" panose="00000500000000000000" pitchFamily="2" charset="0"/>
              </a:rPr>
              <a:t>Considrez-vous les produits anti-douleurs à l'usage local comme indispensable dans votre pharmacie de la maison ? </a:t>
            </a:r>
          </a:p>
        </c:rich>
      </c:tx>
      <c:overlay val="0"/>
      <c:spPr>
        <a:noFill/>
        <a:ln>
          <a:noFill/>
        </a:ln>
        <a:effectLst/>
      </c:spPr>
      <c:txPr>
        <a:bodyPr rot="0" spcFirstLastPara="1" vertOverflow="ellipsis" vert="horz" wrap="square" anchor="ctr" anchorCtr="1"/>
        <a:lstStyle/>
        <a:p>
          <a:pPr>
            <a:defRPr lang="fr-FR" altLang="zh-CN" sz="900" b="1" i="0" u="none" strike="noStrike" kern="1200" baseline="0">
              <a:solidFill>
                <a:sysClr val="windowText" lastClr="000000">
                  <a:lumMod val="65000"/>
                  <a:lumOff val="35000"/>
                </a:sysClr>
              </a:solidFill>
              <a:latin typeface="Poppins" panose="00000500000000000000" pitchFamily="2" charset="0"/>
              <a:ea typeface="+mn-ea"/>
              <a:cs typeface="Poppins" panose="00000500000000000000" pitchFamily="2" charset="0"/>
            </a:defRPr>
          </a:pPr>
          <a:endParaRPr lang="en-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B353-4212-9F35-E00BC3B67D9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353-4212-9F35-E00BC3B67D9D}"/>
              </c:ext>
            </c:extLst>
          </c:dPt>
          <c:dLbls>
            <c:dLbl>
              <c:idx val="0"/>
              <c:tx>
                <c:rich>
                  <a:bodyPr/>
                  <a:lstStyle/>
                  <a:p>
                    <a:fld id="{CBEFD0A8-18C9-4328-ADC8-012C752B6874}" type="CATEGORYNAME">
                      <a:rPr lang="en-US"/>
                      <a:pPr/>
                      <a:t>[CATEGORY NAME]</a:t>
                    </a:fld>
                    <a:r>
                      <a:rPr lang="en-US" baseline="0"/>
                      <a:t>
23</a:t>
                    </a: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353-4212-9F35-E00BC3B67D9D}"/>
                </c:ext>
              </c:extLst>
            </c:dLbl>
            <c:dLbl>
              <c:idx val="1"/>
              <c:tx>
                <c:rich>
                  <a:bodyPr/>
                  <a:lstStyle/>
                  <a:p>
                    <a:fld id="{4332AB19-2B91-4ADF-AF94-62AE19684C8A}" type="CATEGORYNAME">
                      <a:rPr lang="en-US"/>
                      <a:pPr/>
                      <a:t>[CATEGORY NAME]</a:t>
                    </a:fld>
                    <a:r>
                      <a:rPr lang="en-US" baseline="0"/>
                      <a:t>
1</a:t>
                    </a:r>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353-4212-9F35-E00BC3B67D9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A.sportifs!$C$88:$C$89</c:f>
              <c:strCache>
                <c:ptCount val="2"/>
                <c:pt idx="0">
                  <c:v>Oui</c:v>
                </c:pt>
                <c:pt idx="1">
                  <c:v>Non</c:v>
                </c:pt>
              </c:strCache>
            </c:strRef>
          </c:cat>
          <c:val>
            <c:numRef>
              <c:f>A.sportifs!$D$88:$D$89</c:f>
              <c:numCache>
                <c:formatCode>General</c:formatCode>
                <c:ptCount val="2"/>
                <c:pt idx="0">
                  <c:v>23</c:v>
                </c:pt>
                <c:pt idx="1">
                  <c:v>1</c:v>
                </c:pt>
              </c:numCache>
            </c:numRef>
          </c:val>
          <c:extLst>
            <c:ext xmlns:c16="http://schemas.microsoft.com/office/drawing/2014/chart" uri="{C3380CC4-5D6E-409C-BE32-E72D297353CC}">
              <c16:uniqueId val="{00000000-B353-4212-9F35-E00BC3B67D9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b="1">
                <a:latin typeface="Poppins" panose="00000500000000000000" pitchFamily="2" charset="0"/>
                <a:cs typeface="Poppins" panose="00000500000000000000" pitchFamily="2" charset="0"/>
              </a:rPr>
              <a:t>les</a:t>
            </a:r>
            <a:r>
              <a:rPr lang="fr-FR" altLang="zh-CN" b="1" baseline="0">
                <a:latin typeface="Poppins" panose="00000500000000000000" pitchFamily="2" charset="0"/>
                <a:cs typeface="Poppins" panose="00000500000000000000" pitchFamily="2" charset="0"/>
              </a:rPr>
              <a:t> propriétés plus intéressantes - sportifs</a:t>
            </a:r>
            <a:endParaRPr lang="zh-CN" altLang="fr-FR"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A.sportifs!$AJ$58</c:f>
              <c:strCache>
                <c:ptCount val="1"/>
                <c:pt idx="0">
                  <c:v>Un format voyage facile à transporter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A.sportifs!$AK$58</c:f>
              <c:numCache>
                <c:formatCode>General</c:formatCode>
                <c:ptCount val="1"/>
                <c:pt idx="0">
                  <c:v>25</c:v>
                </c:pt>
              </c:numCache>
            </c:numRef>
          </c:val>
          <c:extLst>
            <c:ext xmlns:c16="http://schemas.microsoft.com/office/drawing/2014/chart" uri="{C3380CC4-5D6E-409C-BE32-E72D297353CC}">
              <c16:uniqueId val="{00000000-1B24-416A-969F-2C38C9DA9A58}"/>
            </c:ext>
          </c:extLst>
        </c:ser>
        <c:ser>
          <c:idx val="1"/>
          <c:order val="1"/>
          <c:tx>
            <c:strRef>
              <c:f>A.sportifs!$AJ$59</c:f>
              <c:strCache>
                <c:ptCount val="1"/>
                <c:pt idx="0">
                  <c:v>Une formulation dirigé vers un symptôme particulier, par exemple le mal de dos.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A.sportifs!$AK$59</c:f>
              <c:numCache>
                <c:formatCode>General</c:formatCode>
                <c:ptCount val="1"/>
                <c:pt idx="0">
                  <c:v>19</c:v>
                </c:pt>
              </c:numCache>
            </c:numRef>
          </c:val>
          <c:extLst>
            <c:ext xmlns:c16="http://schemas.microsoft.com/office/drawing/2014/chart" uri="{C3380CC4-5D6E-409C-BE32-E72D297353CC}">
              <c16:uniqueId val="{00000001-1B24-416A-969F-2C38C9DA9A58}"/>
            </c:ext>
          </c:extLst>
        </c:ser>
        <c:ser>
          <c:idx val="2"/>
          <c:order val="2"/>
          <c:tx>
            <c:strRef>
              <c:f>A.sportifs!$AJ$60</c:f>
              <c:strCache>
                <c:ptCount val="1"/>
                <c:pt idx="0">
                  <c:v>Une formulation adapté pour un usage particulier, par exemple pour la pratique sportive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A.sportifs!$AK$60</c:f>
              <c:numCache>
                <c:formatCode>General</c:formatCode>
                <c:ptCount val="1"/>
                <c:pt idx="0">
                  <c:v>10</c:v>
                </c:pt>
              </c:numCache>
            </c:numRef>
          </c:val>
          <c:extLst>
            <c:ext xmlns:c16="http://schemas.microsoft.com/office/drawing/2014/chart" uri="{C3380CC4-5D6E-409C-BE32-E72D297353CC}">
              <c16:uniqueId val="{00000002-1B24-416A-969F-2C38C9DA9A58}"/>
            </c:ext>
          </c:extLst>
        </c:ser>
        <c:ser>
          <c:idx val="3"/>
          <c:order val="3"/>
          <c:tx>
            <c:strRef>
              <c:f>A.sportifs!$AJ$61</c:f>
              <c:strCache>
                <c:ptCount val="1"/>
                <c:pt idx="0">
                  <c:v>Des ingrédients originaires de la Médecine Traditionnelle Chinoise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A.sportifs!$AK$61</c:f>
              <c:numCache>
                <c:formatCode>General</c:formatCode>
                <c:ptCount val="1"/>
                <c:pt idx="0">
                  <c:v>35</c:v>
                </c:pt>
              </c:numCache>
            </c:numRef>
          </c:val>
          <c:extLst>
            <c:ext xmlns:c16="http://schemas.microsoft.com/office/drawing/2014/chart" uri="{C3380CC4-5D6E-409C-BE32-E72D297353CC}">
              <c16:uniqueId val="{00000003-1B24-416A-969F-2C38C9DA9A58}"/>
            </c:ext>
          </c:extLst>
        </c:ser>
        <c:ser>
          <c:idx val="4"/>
          <c:order val="4"/>
          <c:tx>
            <c:strRef>
              <c:f>A.sportifs!$AJ$62</c:f>
              <c:strCache>
                <c:ptCount val="1"/>
                <c:pt idx="0">
                  <c:v>Des ingrédients bio et naturels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A.sportifs!$AK$62</c:f>
              <c:numCache>
                <c:formatCode>General</c:formatCode>
                <c:ptCount val="1"/>
                <c:pt idx="0">
                  <c:v>39</c:v>
                </c:pt>
              </c:numCache>
            </c:numRef>
          </c:val>
          <c:extLst>
            <c:ext xmlns:c16="http://schemas.microsoft.com/office/drawing/2014/chart" uri="{C3380CC4-5D6E-409C-BE32-E72D297353CC}">
              <c16:uniqueId val="{00000004-1B24-416A-969F-2C38C9DA9A58}"/>
            </c:ext>
          </c:extLst>
        </c:ser>
        <c:ser>
          <c:idx val="5"/>
          <c:order val="5"/>
          <c:tx>
            <c:strRef>
              <c:f>A.sportifs!$AJ$63</c:f>
              <c:strCache>
                <c:ptCount val="1"/>
                <c:pt idx="0">
                  <c:v>Une odeur et texture agréable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A.sportifs!$AK$63</c:f>
              <c:numCache>
                <c:formatCode>General</c:formatCode>
                <c:ptCount val="1"/>
                <c:pt idx="0">
                  <c:v>32</c:v>
                </c:pt>
              </c:numCache>
            </c:numRef>
          </c:val>
          <c:extLst>
            <c:ext xmlns:c16="http://schemas.microsoft.com/office/drawing/2014/chart" uri="{C3380CC4-5D6E-409C-BE32-E72D297353CC}">
              <c16:uniqueId val="{00000005-1B24-416A-969F-2C38C9DA9A58}"/>
            </c:ext>
          </c:extLst>
        </c:ser>
        <c:ser>
          <c:idx val="6"/>
          <c:order val="6"/>
          <c:tx>
            <c:strRef>
              <c:f>A.sportifs!$AJ$64</c:f>
              <c:strCache>
                <c:ptCount val="1"/>
                <c:pt idx="0">
                  <c:v>Fabrication française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A.sportifs!$AK$64</c:f>
              <c:numCache>
                <c:formatCode>General</c:formatCode>
                <c:ptCount val="1"/>
                <c:pt idx="0">
                  <c:v>18</c:v>
                </c:pt>
              </c:numCache>
            </c:numRef>
          </c:val>
          <c:extLst>
            <c:ext xmlns:c16="http://schemas.microsoft.com/office/drawing/2014/chart" uri="{C3380CC4-5D6E-409C-BE32-E72D297353CC}">
              <c16:uniqueId val="{00000000-83D0-41D1-B692-98026F7167E4}"/>
            </c:ext>
          </c:extLst>
        </c:ser>
        <c:dLbls>
          <c:dLblPos val="outEnd"/>
          <c:showLegendKey val="0"/>
          <c:showVal val="1"/>
          <c:showCatName val="0"/>
          <c:showSerName val="0"/>
          <c:showPercent val="0"/>
          <c:showBubbleSize val="0"/>
        </c:dLbls>
        <c:gapWidth val="219"/>
        <c:overlap val="-27"/>
        <c:axId val="35511519"/>
        <c:axId val="35504319"/>
      </c:barChart>
      <c:catAx>
        <c:axId val="35511519"/>
        <c:scaling>
          <c:orientation val="minMax"/>
        </c:scaling>
        <c:delete val="1"/>
        <c:axPos val="b"/>
        <c:numFmt formatCode="General" sourceLinked="1"/>
        <c:majorTickMark val="none"/>
        <c:minorTickMark val="none"/>
        <c:tickLblPos val="nextTo"/>
        <c:crossAx val="35504319"/>
        <c:crosses val="autoZero"/>
        <c:auto val="1"/>
        <c:lblAlgn val="ctr"/>
        <c:lblOffset val="100"/>
        <c:noMultiLvlLbl val="0"/>
      </c:catAx>
      <c:valAx>
        <c:axId val="35504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5511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fr-FR" altLang="zh-CN" sz="1100" b="1" i="0" u="none" strike="noStrike" kern="1200" baseline="0">
                <a:solidFill>
                  <a:sysClr val="windowText" lastClr="000000">
                    <a:lumMod val="65000"/>
                    <a:lumOff val="35000"/>
                  </a:sysClr>
                </a:solidFill>
                <a:latin typeface="Poppins" panose="00000500000000000000" pitchFamily="2" charset="0"/>
                <a:cs typeface="Poppins" panose="00000500000000000000" pitchFamily="2" charset="0"/>
              </a:rPr>
              <a:t>Est-ce que vous utilisez les produits du Baume du Tigre ?  - Travailleurs de bureau</a:t>
            </a:r>
            <a:endParaRPr lang="en-US" altLang="zh-CN"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n-FR"/>
        </a:p>
      </c:txPr>
    </c:title>
    <c:autoTitleDeleted val="0"/>
    <c:plotArea>
      <c:layout/>
      <c:pieChart>
        <c:varyColors val="1"/>
        <c:ser>
          <c:idx val="0"/>
          <c:order val="0"/>
          <c:tx>
            <c:strRef>
              <c:f>'B.travailleurs de bureau'!$E$76</c:f>
              <c:strCache>
                <c:ptCount val="1"/>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1D2-424F-B7D7-9A8753C1340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1D2-424F-B7D7-9A8753C13405}"/>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'B.travailleurs de bureau'!$D$77:$D$78</c:f>
              <c:strCache>
                <c:ptCount val="2"/>
                <c:pt idx="0">
                  <c:v>Oui</c:v>
                </c:pt>
                <c:pt idx="1">
                  <c:v>Non</c:v>
                </c:pt>
              </c:strCache>
            </c:strRef>
          </c:cat>
          <c:val>
            <c:numRef>
              <c:f>'B.travailleurs de bureau'!$E$77:$E$78</c:f>
              <c:numCache>
                <c:formatCode>General</c:formatCode>
                <c:ptCount val="2"/>
                <c:pt idx="0">
                  <c:v>35</c:v>
                </c:pt>
                <c:pt idx="1">
                  <c:v>22</c:v>
                </c:pt>
              </c:numCache>
            </c:numRef>
          </c:val>
          <c:extLst>
            <c:ext xmlns:c16="http://schemas.microsoft.com/office/drawing/2014/chart" uri="{C3380CC4-5D6E-409C-BE32-E72D297353CC}">
              <c16:uniqueId val="{00000004-B1D2-424F-B7D7-9A8753C1340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sz="1600" b="1">
                <a:latin typeface="Poppins" panose="00000500000000000000" pitchFamily="2" charset="0"/>
                <a:cs typeface="Poppins" panose="00000500000000000000" pitchFamily="2" charset="0"/>
              </a:rPr>
              <a:t>Format</a:t>
            </a:r>
            <a:r>
              <a:rPr lang="fr-FR" altLang="zh-CN" sz="1600" b="1" baseline="0">
                <a:latin typeface="Poppins" panose="00000500000000000000" pitchFamily="2" charset="0"/>
                <a:cs typeface="Poppins" panose="00000500000000000000" pitchFamily="2" charset="0"/>
              </a:rPr>
              <a:t> préféré- les sportifs </a:t>
            </a:r>
            <a:endParaRPr lang="zh-CN" altLang="fr-FR" sz="1600"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A.sportifs!$AR$58</c:f>
              <c:strCache>
                <c:ptCount val="1"/>
                <c:pt idx="0">
                  <c:v>Petit stick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A.sportifs!$AS$58</c:f>
              <c:numCache>
                <c:formatCode>General</c:formatCode>
                <c:ptCount val="1"/>
                <c:pt idx="0">
                  <c:v>4</c:v>
                </c:pt>
              </c:numCache>
            </c:numRef>
          </c:val>
          <c:extLst>
            <c:ext xmlns:c16="http://schemas.microsoft.com/office/drawing/2014/chart" uri="{C3380CC4-5D6E-409C-BE32-E72D297353CC}">
              <c16:uniqueId val="{00000000-EF88-4CE8-AE14-46829D5CFF26}"/>
            </c:ext>
          </c:extLst>
        </c:ser>
        <c:ser>
          <c:idx val="1"/>
          <c:order val="1"/>
          <c:tx>
            <c:strRef>
              <c:f>A.sportifs!$AR$59</c:f>
              <c:strCache>
                <c:ptCount val="1"/>
                <c:pt idx="0">
                  <c:v>Grand stick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A.sportifs!$AS$59</c:f>
              <c:numCache>
                <c:formatCode>General</c:formatCode>
                <c:ptCount val="1"/>
                <c:pt idx="0">
                  <c:v>21</c:v>
                </c:pt>
              </c:numCache>
            </c:numRef>
          </c:val>
          <c:extLst>
            <c:ext xmlns:c16="http://schemas.microsoft.com/office/drawing/2014/chart" uri="{C3380CC4-5D6E-409C-BE32-E72D297353CC}">
              <c16:uniqueId val="{00000001-EF88-4CE8-AE14-46829D5CFF26}"/>
            </c:ext>
          </c:extLst>
        </c:ser>
        <c:ser>
          <c:idx val="2"/>
          <c:order val="2"/>
          <c:tx>
            <c:strRef>
              <c:f>A.sportifs!$AR$61</c:f>
              <c:strCache>
                <c:ptCount val="1"/>
                <c:pt idx="0">
                  <c:v>Petit pot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A.sportifs!$AS$61</c:f>
              <c:numCache>
                <c:formatCode>General</c:formatCode>
                <c:ptCount val="1"/>
                <c:pt idx="0">
                  <c:v>20</c:v>
                </c:pt>
              </c:numCache>
            </c:numRef>
          </c:val>
          <c:extLst>
            <c:ext xmlns:c16="http://schemas.microsoft.com/office/drawing/2014/chart" uri="{C3380CC4-5D6E-409C-BE32-E72D297353CC}">
              <c16:uniqueId val="{00000002-EF88-4CE8-AE14-46829D5CFF26}"/>
            </c:ext>
          </c:extLst>
        </c:ser>
        <c:ser>
          <c:idx val="3"/>
          <c:order val="3"/>
          <c:tx>
            <c:strRef>
              <c:f>A.sportifs!$AR$62</c:f>
              <c:strCache>
                <c:ptCount val="1"/>
                <c:pt idx="0">
                  <c:v>Grand pot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A.sportifs!$AS$62</c:f>
              <c:numCache>
                <c:formatCode>General</c:formatCode>
                <c:ptCount val="1"/>
                <c:pt idx="0">
                  <c:v>15</c:v>
                </c:pt>
              </c:numCache>
            </c:numRef>
          </c:val>
          <c:extLst>
            <c:ext xmlns:c16="http://schemas.microsoft.com/office/drawing/2014/chart" uri="{C3380CC4-5D6E-409C-BE32-E72D297353CC}">
              <c16:uniqueId val="{00000003-EF88-4CE8-AE14-46829D5CFF26}"/>
            </c:ext>
          </c:extLst>
        </c:ser>
        <c:dLbls>
          <c:dLblPos val="outEnd"/>
          <c:showLegendKey val="0"/>
          <c:showVal val="1"/>
          <c:showCatName val="0"/>
          <c:showSerName val="0"/>
          <c:showPercent val="0"/>
          <c:showBubbleSize val="0"/>
        </c:dLbls>
        <c:gapWidth val="219"/>
        <c:overlap val="-27"/>
        <c:axId val="2026780432"/>
        <c:axId val="2026795792"/>
      </c:barChart>
      <c:catAx>
        <c:axId val="2026780432"/>
        <c:scaling>
          <c:orientation val="minMax"/>
        </c:scaling>
        <c:delete val="1"/>
        <c:axPos val="b"/>
        <c:numFmt formatCode="General" sourceLinked="1"/>
        <c:majorTickMark val="none"/>
        <c:minorTickMark val="none"/>
        <c:tickLblPos val="nextTo"/>
        <c:crossAx val="2026795792"/>
        <c:crosses val="autoZero"/>
        <c:auto val="1"/>
        <c:lblAlgn val="ctr"/>
        <c:lblOffset val="100"/>
        <c:noMultiLvlLbl val="0"/>
      </c:catAx>
      <c:valAx>
        <c:axId val="202679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02678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fr-FR" altLang="zh-CN">
                <a:latin typeface="Poppins" panose="00000500000000000000" pitchFamily="2" charset="0"/>
                <a:cs typeface="Poppins" panose="00000500000000000000" pitchFamily="2" charset="0"/>
              </a:rPr>
              <a:t>style</a:t>
            </a:r>
            <a:r>
              <a:rPr lang="fr-FR" altLang="zh-CN" baseline="0">
                <a:latin typeface="Poppins" panose="00000500000000000000" pitchFamily="2" charset="0"/>
                <a:cs typeface="Poppins" panose="00000500000000000000" pitchFamily="2" charset="0"/>
              </a:rPr>
              <a:t> préféré - sportifs</a:t>
            </a:r>
            <a:endParaRPr lang="zh-CN">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A44-4999-95F9-D0A0CA172F4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A44-4999-95F9-D0A0CA172F4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FR"/>
                </a:p>
              </c:txPr>
              <c:dLblPos val="outEnd"/>
              <c:showLegendKey val="0"/>
              <c:showVal val="0"/>
              <c:showCatName val="1"/>
              <c:showSerName val="0"/>
              <c:showPercent val="1"/>
              <c:showBubbleSize val="0"/>
              <c:extLst>
                <c:ext xmlns:c16="http://schemas.microsoft.com/office/drawing/2014/chart" uri="{C3380CC4-5D6E-409C-BE32-E72D297353CC}">
                  <c16:uniqueId val="{00000001-4A44-4999-95F9-D0A0CA172F4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FR"/>
                </a:p>
              </c:txPr>
              <c:dLblPos val="outEnd"/>
              <c:showLegendKey val="0"/>
              <c:showVal val="0"/>
              <c:showCatName val="1"/>
              <c:showSerName val="0"/>
              <c:showPercent val="1"/>
              <c:showBubbleSize val="0"/>
              <c:extLst>
                <c:ext xmlns:c16="http://schemas.microsoft.com/office/drawing/2014/chart" uri="{C3380CC4-5D6E-409C-BE32-E72D297353CC}">
                  <c16:uniqueId val="{00000002-4A44-4999-95F9-D0A0CA172F4A}"/>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A.sportifs!$BM$51:$BM$52</c:f>
              <c:strCache>
                <c:ptCount val="2"/>
                <c:pt idx="0">
                  <c:v>Style traditionnel</c:v>
                </c:pt>
                <c:pt idx="1">
                  <c:v>Style minimaliste</c:v>
                </c:pt>
              </c:strCache>
            </c:strRef>
          </c:cat>
          <c:val>
            <c:numRef>
              <c:f>A.sportifs!$BN$51:$BN$52</c:f>
              <c:numCache>
                <c:formatCode>General</c:formatCode>
                <c:ptCount val="2"/>
                <c:pt idx="0">
                  <c:v>22</c:v>
                </c:pt>
                <c:pt idx="1">
                  <c:v>22</c:v>
                </c:pt>
              </c:numCache>
            </c:numRef>
          </c:val>
          <c:extLst>
            <c:ext xmlns:c16="http://schemas.microsoft.com/office/drawing/2014/chart" uri="{C3380CC4-5D6E-409C-BE32-E72D297353CC}">
              <c16:uniqueId val="{00000000-4A44-4999-95F9-D0A0CA172F4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fr-FR" altLang="zh-CN" sz="1100" b="1" i="0" u="none" strike="noStrike" kern="1200" baseline="0">
                <a:solidFill>
                  <a:sysClr val="windowText" lastClr="000000">
                    <a:lumMod val="65000"/>
                    <a:lumOff val="35000"/>
                  </a:sysClr>
                </a:solidFill>
                <a:latin typeface="Poppins" panose="00000500000000000000" pitchFamily="2" charset="0"/>
                <a:cs typeface="Poppins" panose="00000500000000000000" pitchFamily="2" charset="0"/>
              </a:rPr>
              <a:t>Est-ce que vous utilisez les produits du Baume du Tigre ?  - Travailleurs de bureau</a:t>
            </a:r>
            <a:endParaRPr lang="en-US" altLang="zh-CN"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n-FR"/>
        </a:p>
      </c:txPr>
    </c:title>
    <c:autoTitleDeleted val="0"/>
    <c:plotArea>
      <c:layout/>
      <c:pieChart>
        <c:varyColors val="1"/>
        <c:ser>
          <c:idx val="0"/>
          <c:order val="0"/>
          <c:tx>
            <c:strRef>
              <c:f>'B.travailleurs de bureau'!$E$76</c:f>
              <c:strCache>
                <c:ptCount val="1"/>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C94-4E64-8291-C3AABF23420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C94-4E64-8291-C3AABF2342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'B.travailleurs de bureau'!$D$77:$D$78</c:f>
              <c:strCache>
                <c:ptCount val="2"/>
                <c:pt idx="0">
                  <c:v>Oui</c:v>
                </c:pt>
                <c:pt idx="1">
                  <c:v>Non</c:v>
                </c:pt>
              </c:strCache>
            </c:strRef>
          </c:cat>
          <c:val>
            <c:numRef>
              <c:f>'B.travailleurs de bureau'!$E$77:$E$78</c:f>
              <c:numCache>
                <c:formatCode>General</c:formatCode>
                <c:ptCount val="2"/>
                <c:pt idx="0">
                  <c:v>35</c:v>
                </c:pt>
                <c:pt idx="1">
                  <c:v>22</c:v>
                </c:pt>
              </c:numCache>
            </c:numRef>
          </c:val>
          <c:extLst>
            <c:ext xmlns:c16="http://schemas.microsoft.com/office/drawing/2014/chart" uri="{C3380CC4-5D6E-409C-BE32-E72D297353CC}">
              <c16:uniqueId val="{00000000-4C0B-46D9-9549-A06D1991B8F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343410588651463"/>
          <c:y val="8.1871345029239762E-2"/>
          <c:w val="0.5246459313218127"/>
          <c:h val="0.73757240871206886"/>
        </c:manualLayout>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614-4E01-B0CE-9E347AFB134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614-4E01-B0CE-9E347AFB134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'B.travailleurs de bureau'!$D$83:$D$84</c:f>
              <c:strCache>
                <c:ptCount val="2"/>
                <c:pt idx="0">
                  <c:v>Oui</c:v>
                </c:pt>
                <c:pt idx="1">
                  <c:v>Non</c:v>
                </c:pt>
              </c:strCache>
            </c:strRef>
          </c:cat>
          <c:val>
            <c:numRef>
              <c:f>'B.travailleurs de bureau'!$E$83:$E$84</c:f>
              <c:numCache>
                <c:formatCode>General</c:formatCode>
                <c:ptCount val="2"/>
                <c:pt idx="0">
                  <c:v>33</c:v>
                </c:pt>
                <c:pt idx="1">
                  <c:v>0</c:v>
                </c:pt>
              </c:numCache>
            </c:numRef>
          </c:val>
          <c:extLst>
            <c:ext xmlns:c16="http://schemas.microsoft.com/office/drawing/2014/chart" uri="{C3380CC4-5D6E-409C-BE32-E72D297353CC}">
              <c16:uniqueId val="{00000000-45A8-4392-8975-0F790AD7D28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100" b="0" i="0" u="none" strike="noStrike" kern="1200" spc="0" baseline="0">
                <a:solidFill>
                  <a:sysClr val="windowText" lastClr="000000">
                    <a:lumMod val="65000"/>
                    <a:lumOff val="35000"/>
                  </a:sysClr>
                </a:solidFill>
              </a:rPr>
              <a:t>Evaluation du BDT Rouge - Travailleurs  de bureau</a:t>
            </a:r>
            <a:endParaRPr lang="en-GB"/>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'B.travailleurs de bureau'!$H$62:$P$62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'B.travailleurs de bureau'!$H$63:$P$63</c:f>
              <c:numCache>
                <c:formatCode>General</c:formatCode>
                <c:ptCount val="9"/>
                <c:pt idx="0">
                  <c:v>0</c:v>
                </c:pt>
                <c:pt idx="1">
                  <c:v>2</c:v>
                </c:pt>
                <c:pt idx="2">
                  <c:v>4</c:v>
                </c:pt>
                <c:pt idx="3">
                  <c:v>1</c:v>
                </c:pt>
                <c:pt idx="4">
                  <c:v>0</c:v>
                </c:pt>
                <c:pt idx="5">
                  <c:v>1</c:v>
                </c:pt>
                <c:pt idx="6">
                  <c:v>4</c:v>
                </c:pt>
                <c:pt idx="7">
                  <c:v>1</c:v>
                </c:pt>
                <c:pt idx="8">
                  <c:v>2</c:v>
                </c:pt>
              </c:numCache>
            </c:numRef>
          </c:val>
          <c:extLst>
            <c:ext xmlns:c16="http://schemas.microsoft.com/office/drawing/2014/chart" uri="{C3380CC4-5D6E-409C-BE32-E72D297353CC}">
              <c16:uniqueId val="{00000000-76EC-4933-A217-98BEFAFD8372}"/>
            </c:ext>
          </c:extLst>
        </c:ser>
        <c:ser>
          <c:idx val="1"/>
          <c:order val="1"/>
          <c:spPr>
            <a:solidFill>
              <a:schemeClr val="accent2"/>
            </a:solidFill>
            <a:ln>
              <a:noFill/>
            </a:ln>
            <a:effectLst/>
          </c:spPr>
          <c:invertIfNegative val="0"/>
          <c:cat>
            <c:strRef>
              <c:f>'B.travailleurs de bureau'!$H$62:$P$62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'B.travailleurs de bureau'!$H$64:$P$64</c:f>
              <c:numCache>
                <c:formatCode>General</c:formatCode>
                <c:ptCount val="9"/>
                <c:pt idx="0">
                  <c:v>4</c:v>
                </c:pt>
                <c:pt idx="1">
                  <c:v>8</c:v>
                </c:pt>
                <c:pt idx="2">
                  <c:v>2</c:v>
                </c:pt>
                <c:pt idx="3">
                  <c:v>6</c:v>
                </c:pt>
                <c:pt idx="4">
                  <c:v>8</c:v>
                </c:pt>
                <c:pt idx="5">
                  <c:v>7</c:v>
                </c:pt>
                <c:pt idx="6">
                  <c:v>9</c:v>
                </c:pt>
                <c:pt idx="7">
                  <c:v>10</c:v>
                </c:pt>
                <c:pt idx="8">
                  <c:v>7</c:v>
                </c:pt>
              </c:numCache>
            </c:numRef>
          </c:val>
          <c:extLst>
            <c:ext xmlns:c16="http://schemas.microsoft.com/office/drawing/2014/chart" uri="{C3380CC4-5D6E-409C-BE32-E72D297353CC}">
              <c16:uniqueId val="{00000001-76EC-4933-A217-98BEFAFD8372}"/>
            </c:ext>
          </c:extLst>
        </c:ser>
        <c:ser>
          <c:idx val="2"/>
          <c:order val="2"/>
          <c:spPr>
            <a:solidFill>
              <a:schemeClr val="accent3"/>
            </a:solidFill>
            <a:ln>
              <a:noFill/>
            </a:ln>
            <a:effectLst/>
          </c:spPr>
          <c:invertIfNegative val="0"/>
          <c:cat>
            <c:strRef>
              <c:f>'B.travailleurs de bureau'!$H$62:$P$62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'B.travailleurs de bureau'!$H$65:$P$65</c:f>
              <c:numCache>
                <c:formatCode>General</c:formatCode>
                <c:ptCount val="9"/>
                <c:pt idx="0">
                  <c:v>12</c:v>
                </c:pt>
                <c:pt idx="1">
                  <c:v>5</c:v>
                </c:pt>
                <c:pt idx="2">
                  <c:v>10</c:v>
                </c:pt>
                <c:pt idx="3">
                  <c:v>9</c:v>
                </c:pt>
                <c:pt idx="4">
                  <c:v>6</c:v>
                </c:pt>
                <c:pt idx="5">
                  <c:v>7</c:v>
                </c:pt>
                <c:pt idx="6">
                  <c:v>7</c:v>
                </c:pt>
                <c:pt idx="7">
                  <c:v>11</c:v>
                </c:pt>
                <c:pt idx="8">
                  <c:v>10</c:v>
                </c:pt>
              </c:numCache>
            </c:numRef>
          </c:val>
          <c:extLst>
            <c:ext xmlns:c16="http://schemas.microsoft.com/office/drawing/2014/chart" uri="{C3380CC4-5D6E-409C-BE32-E72D297353CC}">
              <c16:uniqueId val="{00000002-76EC-4933-A217-98BEFAFD8372}"/>
            </c:ext>
          </c:extLst>
        </c:ser>
        <c:ser>
          <c:idx val="3"/>
          <c:order val="3"/>
          <c:spPr>
            <a:solidFill>
              <a:schemeClr val="accent4"/>
            </a:solidFill>
            <a:ln>
              <a:noFill/>
            </a:ln>
            <a:effectLst/>
          </c:spPr>
          <c:invertIfNegative val="0"/>
          <c:cat>
            <c:strRef>
              <c:f>'B.travailleurs de bureau'!$H$62:$P$62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'B.travailleurs de bureau'!$H$66:$P$66</c:f>
              <c:numCache>
                <c:formatCode>General</c:formatCode>
                <c:ptCount val="9"/>
                <c:pt idx="0">
                  <c:v>12</c:v>
                </c:pt>
                <c:pt idx="1">
                  <c:v>12</c:v>
                </c:pt>
                <c:pt idx="2">
                  <c:v>14</c:v>
                </c:pt>
                <c:pt idx="3">
                  <c:v>17</c:v>
                </c:pt>
                <c:pt idx="4">
                  <c:v>16</c:v>
                </c:pt>
                <c:pt idx="5">
                  <c:v>12</c:v>
                </c:pt>
                <c:pt idx="6">
                  <c:v>14</c:v>
                </c:pt>
                <c:pt idx="7">
                  <c:v>13</c:v>
                </c:pt>
                <c:pt idx="8">
                  <c:v>13</c:v>
                </c:pt>
              </c:numCache>
            </c:numRef>
          </c:val>
          <c:extLst>
            <c:ext xmlns:c16="http://schemas.microsoft.com/office/drawing/2014/chart" uri="{C3380CC4-5D6E-409C-BE32-E72D297353CC}">
              <c16:uniqueId val="{00000003-76EC-4933-A217-98BEFAFD8372}"/>
            </c:ext>
          </c:extLst>
        </c:ser>
        <c:ser>
          <c:idx val="4"/>
          <c:order val="4"/>
          <c:spPr>
            <a:solidFill>
              <a:schemeClr val="accent5"/>
            </a:solidFill>
            <a:ln>
              <a:noFill/>
            </a:ln>
            <a:effectLst/>
          </c:spPr>
          <c:invertIfNegative val="0"/>
          <c:cat>
            <c:strRef>
              <c:f>'B.travailleurs de bureau'!$H$62:$P$62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'B.travailleurs de bureau'!$H$67:$P$67</c:f>
              <c:numCache>
                <c:formatCode>General</c:formatCode>
                <c:ptCount val="9"/>
                <c:pt idx="0">
                  <c:v>7</c:v>
                </c:pt>
                <c:pt idx="1">
                  <c:v>8</c:v>
                </c:pt>
                <c:pt idx="2">
                  <c:v>5</c:v>
                </c:pt>
                <c:pt idx="3">
                  <c:v>2</c:v>
                </c:pt>
                <c:pt idx="4">
                  <c:v>5</c:v>
                </c:pt>
                <c:pt idx="5">
                  <c:v>8</c:v>
                </c:pt>
                <c:pt idx="6">
                  <c:v>1</c:v>
                </c:pt>
                <c:pt idx="7">
                  <c:v>0</c:v>
                </c:pt>
                <c:pt idx="8">
                  <c:v>3</c:v>
                </c:pt>
              </c:numCache>
            </c:numRef>
          </c:val>
          <c:extLst>
            <c:ext xmlns:c16="http://schemas.microsoft.com/office/drawing/2014/chart" uri="{C3380CC4-5D6E-409C-BE32-E72D297353CC}">
              <c16:uniqueId val="{00000004-76EC-4933-A217-98BEFAFD8372}"/>
            </c:ext>
          </c:extLst>
        </c:ser>
        <c:dLbls>
          <c:showLegendKey val="0"/>
          <c:showVal val="0"/>
          <c:showCatName val="0"/>
          <c:showSerName val="0"/>
          <c:showPercent val="0"/>
          <c:showBubbleSize val="0"/>
        </c:dLbls>
        <c:gapWidth val="150"/>
        <c:overlap val="100"/>
        <c:axId val="1440625215"/>
        <c:axId val="1440628575"/>
      </c:barChart>
      <c:catAx>
        <c:axId val="1440625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40628575"/>
        <c:crosses val="autoZero"/>
        <c:auto val="1"/>
        <c:lblAlgn val="ctr"/>
        <c:lblOffset val="100"/>
        <c:noMultiLvlLbl val="0"/>
      </c:catAx>
      <c:valAx>
        <c:axId val="1440628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40625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'B.travailleurs de bureau'!$Q$62:$Y$62</c:f>
              <c:strCache>
                <c:ptCount val="9"/>
                <c:pt idx="0">
                  <c:v>Efficacité</c:v>
                </c:pt>
                <c:pt idx="1">
                  <c:v>Texture</c:v>
                </c:pt>
                <c:pt idx="2">
                  <c:v>Odeur</c:v>
                </c:pt>
                <c:pt idx="3">
                  <c:v>Ingr??dients naturels</c:v>
                </c:pt>
                <c:pt idx="4">
                  <c:v>Fonction polyvalent</c:v>
                </c:pt>
                <c:pt idx="5">
                  <c:v>Référence culturel</c:v>
                </c:pt>
                <c:pt idx="6">
                  <c:v>Prix</c:v>
                </c:pt>
                <c:pt idx="7">
                  <c:v>Sécurité</c:v>
                </c:pt>
                <c:pt idx="8">
                  <c:v>Qualité de fabrication</c:v>
                </c:pt>
              </c:strCache>
            </c:strRef>
          </c:cat>
          <c:val>
            <c:numRef>
              <c:f>'B.travailleurs de bureau'!$Q$63:$Y$63</c:f>
              <c:numCache>
                <c:formatCode>General</c:formatCode>
                <c:ptCount val="9"/>
                <c:pt idx="0">
                  <c:v>2</c:v>
                </c:pt>
                <c:pt idx="1">
                  <c:v>4</c:v>
                </c:pt>
                <c:pt idx="2">
                  <c:v>4</c:v>
                </c:pt>
                <c:pt idx="3">
                  <c:v>2</c:v>
                </c:pt>
                <c:pt idx="4">
                  <c:v>1</c:v>
                </c:pt>
                <c:pt idx="5">
                  <c:v>2</c:v>
                </c:pt>
                <c:pt idx="6">
                  <c:v>5</c:v>
                </c:pt>
                <c:pt idx="7">
                  <c:v>2</c:v>
                </c:pt>
                <c:pt idx="8">
                  <c:v>2</c:v>
                </c:pt>
              </c:numCache>
            </c:numRef>
          </c:val>
          <c:extLst>
            <c:ext xmlns:c16="http://schemas.microsoft.com/office/drawing/2014/chart" uri="{C3380CC4-5D6E-409C-BE32-E72D297353CC}">
              <c16:uniqueId val="{00000000-5F7D-44FE-AEBE-7D7A29F229DB}"/>
            </c:ext>
          </c:extLst>
        </c:ser>
        <c:ser>
          <c:idx val="1"/>
          <c:order val="1"/>
          <c:spPr>
            <a:solidFill>
              <a:schemeClr val="accent2"/>
            </a:solidFill>
            <a:ln>
              <a:noFill/>
            </a:ln>
            <a:effectLst/>
          </c:spPr>
          <c:invertIfNegative val="0"/>
          <c:cat>
            <c:strRef>
              <c:f>'B.travailleurs de bureau'!$Q$62:$Y$62</c:f>
              <c:strCache>
                <c:ptCount val="9"/>
                <c:pt idx="0">
                  <c:v>Efficacité</c:v>
                </c:pt>
                <c:pt idx="1">
                  <c:v>Texture</c:v>
                </c:pt>
                <c:pt idx="2">
                  <c:v>Odeur</c:v>
                </c:pt>
                <c:pt idx="3">
                  <c:v>Ingr??dients naturels</c:v>
                </c:pt>
                <c:pt idx="4">
                  <c:v>Fonction polyvalent</c:v>
                </c:pt>
                <c:pt idx="5">
                  <c:v>Référence culturel</c:v>
                </c:pt>
                <c:pt idx="6">
                  <c:v>Prix</c:v>
                </c:pt>
                <c:pt idx="7">
                  <c:v>Sécurité</c:v>
                </c:pt>
                <c:pt idx="8">
                  <c:v>Qualité de fabrication</c:v>
                </c:pt>
              </c:strCache>
            </c:strRef>
          </c:cat>
          <c:val>
            <c:numRef>
              <c:f>'B.travailleurs de bureau'!$Q$64:$Y$64</c:f>
              <c:numCache>
                <c:formatCode>General</c:formatCode>
                <c:ptCount val="9"/>
                <c:pt idx="0">
                  <c:v>5</c:v>
                </c:pt>
                <c:pt idx="1">
                  <c:v>3</c:v>
                </c:pt>
                <c:pt idx="2">
                  <c:v>3</c:v>
                </c:pt>
                <c:pt idx="3">
                  <c:v>5</c:v>
                </c:pt>
                <c:pt idx="4">
                  <c:v>6</c:v>
                </c:pt>
                <c:pt idx="5">
                  <c:v>6</c:v>
                </c:pt>
                <c:pt idx="6">
                  <c:v>10</c:v>
                </c:pt>
                <c:pt idx="7">
                  <c:v>6</c:v>
                </c:pt>
                <c:pt idx="8">
                  <c:v>8</c:v>
                </c:pt>
              </c:numCache>
            </c:numRef>
          </c:val>
          <c:extLst>
            <c:ext xmlns:c16="http://schemas.microsoft.com/office/drawing/2014/chart" uri="{C3380CC4-5D6E-409C-BE32-E72D297353CC}">
              <c16:uniqueId val="{00000001-5F7D-44FE-AEBE-7D7A29F229DB}"/>
            </c:ext>
          </c:extLst>
        </c:ser>
        <c:ser>
          <c:idx val="2"/>
          <c:order val="2"/>
          <c:spPr>
            <a:solidFill>
              <a:schemeClr val="accent3"/>
            </a:solidFill>
            <a:ln>
              <a:noFill/>
            </a:ln>
            <a:effectLst/>
          </c:spPr>
          <c:invertIfNegative val="0"/>
          <c:cat>
            <c:strRef>
              <c:f>'B.travailleurs de bureau'!$Q$62:$Y$62</c:f>
              <c:strCache>
                <c:ptCount val="9"/>
                <c:pt idx="0">
                  <c:v>Efficacité</c:v>
                </c:pt>
                <c:pt idx="1">
                  <c:v>Texture</c:v>
                </c:pt>
                <c:pt idx="2">
                  <c:v>Odeur</c:v>
                </c:pt>
                <c:pt idx="3">
                  <c:v>Ingr??dients naturels</c:v>
                </c:pt>
                <c:pt idx="4">
                  <c:v>Fonction polyvalent</c:v>
                </c:pt>
                <c:pt idx="5">
                  <c:v>Référence culturel</c:v>
                </c:pt>
                <c:pt idx="6">
                  <c:v>Prix</c:v>
                </c:pt>
                <c:pt idx="7">
                  <c:v>Sécurité</c:v>
                </c:pt>
                <c:pt idx="8">
                  <c:v>Qualité de fabrication</c:v>
                </c:pt>
              </c:strCache>
            </c:strRef>
          </c:cat>
          <c:val>
            <c:numRef>
              <c:f>'B.travailleurs de bureau'!$Q$65:$Y$65</c:f>
              <c:numCache>
                <c:formatCode>General</c:formatCode>
                <c:ptCount val="9"/>
                <c:pt idx="0">
                  <c:v>9</c:v>
                </c:pt>
                <c:pt idx="1">
                  <c:v>10</c:v>
                </c:pt>
                <c:pt idx="2">
                  <c:v>10</c:v>
                </c:pt>
                <c:pt idx="3">
                  <c:v>11</c:v>
                </c:pt>
                <c:pt idx="4">
                  <c:v>10</c:v>
                </c:pt>
                <c:pt idx="5">
                  <c:v>8</c:v>
                </c:pt>
                <c:pt idx="6">
                  <c:v>6</c:v>
                </c:pt>
                <c:pt idx="7">
                  <c:v>14</c:v>
                </c:pt>
                <c:pt idx="8">
                  <c:v>10</c:v>
                </c:pt>
              </c:numCache>
            </c:numRef>
          </c:val>
          <c:extLst>
            <c:ext xmlns:c16="http://schemas.microsoft.com/office/drawing/2014/chart" uri="{C3380CC4-5D6E-409C-BE32-E72D297353CC}">
              <c16:uniqueId val="{00000002-5F7D-44FE-AEBE-7D7A29F229DB}"/>
            </c:ext>
          </c:extLst>
        </c:ser>
        <c:ser>
          <c:idx val="3"/>
          <c:order val="3"/>
          <c:spPr>
            <a:solidFill>
              <a:schemeClr val="accent4"/>
            </a:solidFill>
            <a:ln>
              <a:noFill/>
            </a:ln>
            <a:effectLst/>
          </c:spPr>
          <c:invertIfNegative val="0"/>
          <c:cat>
            <c:strRef>
              <c:f>'B.travailleurs de bureau'!$Q$62:$Y$62</c:f>
              <c:strCache>
                <c:ptCount val="9"/>
                <c:pt idx="0">
                  <c:v>Efficacité</c:v>
                </c:pt>
                <c:pt idx="1">
                  <c:v>Texture</c:v>
                </c:pt>
                <c:pt idx="2">
                  <c:v>Odeur</c:v>
                </c:pt>
                <c:pt idx="3">
                  <c:v>Ingr??dients naturels</c:v>
                </c:pt>
                <c:pt idx="4">
                  <c:v>Fonction polyvalent</c:v>
                </c:pt>
                <c:pt idx="5">
                  <c:v>Référence culturel</c:v>
                </c:pt>
                <c:pt idx="6">
                  <c:v>Prix</c:v>
                </c:pt>
                <c:pt idx="7">
                  <c:v>Sécurité</c:v>
                </c:pt>
                <c:pt idx="8">
                  <c:v>Qualité de fabrication</c:v>
                </c:pt>
              </c:strCache>
            </c:strRef>
          </c:cat>
          <c:val>
            <c:numRef>
              <c:f>'B.travailleurs de bureau'!$Q$66:$Y$66</c:f>
              <c:numCache>
                <c:formatCode>General</c:formatCode>
                <c:ptCount val="9"/>
                <c:pt idx="0">
                  <c:v>11</c:v>
                </c:pt>
                <c:pt idx="1">
                  <c:v>11</c:v>
                </c:pt>
                <c:pt idx="2">
                  <c:v>12</c:v>
                </c:pt>
                <c:pt idx="3">
                  <c:v>13</c:v>
                </c:pt>
                <c:pt idx="4">
                  <c:v>13</c:v>
                </c:pt>
                <c:pt idx="5">
                  <c:v>11</c:v>
                </c:pt>
                <c:pt idx="6">
                  <c:v>12</c:v>
                </c:pt>
                <c:pt idx="7">
                  <c:v>10</c:v>
                </c:pt>
                <c:pt idx="8">
                  <c:v>11</c:v>
                </c:pt>
              </c:numCache>
            </c:numRef>
          </c:val>
          <c:extLst>
            <c:ext xmlns:c16="http://schemas.microsoft.com/office/drawing/2014/chart" uri="{C3380CC4-5D6E-409C-BE32-E72D297353CC}">
              <c16:uniqueId val="{00000003-5F7D-44FE-AEBE-7D7A29F229DB}"/>
            </c:ext>
          </c:extLst>
        </c:ser>
        <c:ser>
          <c:idx val="4"/>
          <c:order val="4"/>
          <c:spPr>
            <a:solidFill>
              <a:schemeClr val="accent5"/>
            </a:solidFill>
            <a:ln>
              <a:noFill/>
            </a:ln>
            <a:effectLst/>
          </c:spPr>
          <c:invertIfNegative val="0"/>
          <c:cat>
            <c:strRef>
              <c:f>'B.travailleurs de bureau'!$Q$62:$Y$62</c:f>
              <c:strCache>
                <c:ptCount val="9"/>
                <c:pt idx="0">
                  <c:v>Efficacité</c:v>
                </c:pt>
                <c:pt idx="1">
                  <c:v>Texture</c:v>
                </c:pt>
                <c:pt idx="2">
                  <c:v>Odeur</c:v>
                </c:pt>
                <c:pt idx="3">
                  <c:v>Ingr??dients naturels</c:v>
                </c:pt>
                <c:pt idx="4">
                  <c:v>Fonction polyvalent</c:v>
                </c:pt>
                <c:pt idx="5">
                  <c:v>Référence culturel</c:v>
                </c:pt>
                <c:pt idx="6">
                  <c:v>Prix</c:v>
                </c:pt>
                <c:pt idx="7">
                  <c:v>Sécurité</c:v>
                </c:pt>
                <c:pt idx="8">
                  <c:v>Qualité de fabrication</c:v>
                </c:pt>
              </c:strCache>
            </c:strRef>
          </c:cat>
          <c:val>
            <c:numRef>
              <c:f>'B.travailleurs de bureau'!$Q$67:$Y$67</c:f>
              <c:numCache>
                <c:formatCode>General</c:formatCode>
                <c:ptCount val="9"/>
                <c:pt idx="0">
                  <c:v>8</c:v>
                </c:pt>
                <c:pt idx="1">
                  <c:v>7</c:v>
                </c:pt>
                <c:pt idx="2">
                  <c:v>5</c:v>
                </c:pt>
                <c:pt idx="3">
                  <c:v>4</c:v>
                </c:pt>
                <c:pt idx="4">
                  <c:v>5</c:v>
                </c:pt>
                <c:pt idx="5">
                  <c:v>7</c:v>
                </c:pt>
                <c:pt idx="6">
                  <c:v>1</c:v>
                </c:pt>
                <c:pt idx="7">
                  <c:v>2</c:v>
                </c:pt>
                <c:pt idx="8">
                  <c:v>4</c:v>
                </c:pt>
              </c:numCache>
            </c:numRef>
          </c:val>
          <c:extLst>
            <c:ext xmlns:c16="http://schemas.microsoft.com/office/drawing/2014/chart" uri="{C3380CC4-5D6E-409C-BE32-E72D297353CC}">
              <c16:uniqueId val="{00000004-5F7D-44FE-AEBE-7D7A29F229DB}"/>
            </c:ext>
          </c:extLst>
        </c:ser>
        <c:dLbls>
          <c:showLegendKey val="0"/>
          <c:showVal val="0"/>
          <c:showCatName val="0"/>
          <c:showSerName val="0"/>
          <c:showPercent val="0"/>
          <c:showBubbleSize val="0"/>
        </c:dLbls>
        <c:gapWidth val="150"/>
        <c:overlap val="100"/>
        <c:axId val="1443781183"/>
        <c:axId val="1443783103"/>
      </c:barChart>
      <c:catAx>
        <c:axId val="144378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43783103"/>
        <c:crosses val="autoZero"/>
        <c:auto val="1"/>
        <c:lblAlgn val="ctr"/>
        <c:lblOffset val="100"/>
        <c:noMultiLvlLbl val="0"/>
      </c:catAx>
      <c:valAx>
        <c:axId val="1443783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43781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720-8A4A-B1BD-A518C23DEFF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720-8A4A-B1BD-A518C23DEF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'B.travailleurs de bureau'!$D$88:$D$89</c:f>
              <c:strCache>
                <c:ptCount val="2"/>
                <c:pt idx="0">
                  <c:v>Oui</c:v>
                </c:pt>
                <c:pt idx="1">
                  <c:v>Non</c:v>
                </c:pt>
              </c:strCache>
            </c:strRef>
          </c:cat>
          <c:val>
            <c:numRef>
              <c:f>'B.travailleurs de bureau'!$E$88:$E$89</c:f>
              <c:numCache>
                <c:formatCode>General</c:formatCode>
                <c:ptCount val="2"/>
                <c:pt idx="0">
                  <c:v>18</c:v>
                </c:pt>
                <c:pt idx="1">
                  <c:v>4</c:v>
                </c:pt>
              </c:numCache>
            </c:numRef>
          </c:val>
          <c:extLst>
            <c:ext xmlns:c16="http://schemas.microsoft.com/office/drawing/2014/chart" uri="{C3380CC4-5D6E-409C-BE32-E72D297353CC}">
              <c16:uniqueId val="{00000000-BD32-C947-9897-845110768DD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l'importantce</a:t>
            </a:r>
            <a:r>
              <a:rPr lang="en-GB" baseline="0"/>
              <a:t> des attributs  -  TdB</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tx>
            <c:strRef>
              <c:f>'B.travailleurs de bureau'!$AB$63</c:f>
              <c:strCache>
                <c:ptCount val="1"/>
                <c:pt idx="0">
                  <c:v>1</c:v>
                </c:pt>
              </c:strCache>
            </c:strRef>
          </c:tx>
          <c:spPr>
            <a:solidFill>
              <a:schemeClr val="accent1"/>
            </a:solidFill>
            <a:ln>
              <a:noFill/>
            </a:ln>
            <a:effectLst/>
          </c:spPr>
          <c:invertIfNegative val="0"/>
          <c:cat>
            <c:strRef>
              <c:f>'B.travailleurs de bureau'!$AC$62:$AK$62</c:f>
              <c:strCache>
                <c:ptCount val="9"/>
                <c:pt idx="0">
                  <c:v>Efficacité</c:v>
                </c:pt>
                <c:pt idx="1">
                  <c:v>Texture</c:v>
                </c:pt>
                <c:pt idx="2">
                  <c:v>Odeur</c:v>
                </c:pt>
                <c:pt idx="3">
                  <c:v>Ingrédients naturels</c:v>
                </c:pt>
                <c:pt idx="4">
                  <c:v>Fonction polyvalent</c:v>
                </c:pt>
                <c:pt idx="5">
                  <c:v>Référénce culturel</c:v>
                </c:pt>
                <c:pt idx="6">
                  <c:v>Rapport qualité/prix</c:v>
                </c:pt>
                <c:pt idx="7">
                  <c:v>Fiablité</c:v>
                </c:pt>
                <c:pt idx="8">
                  <c:v>Qualité de fabrication</c:v>
                </c:pt>
              </c:strCache>
            </c:strRef>
          </c:cat>
          <c:val>
            <c:numRef>
              <c:f>'B.travailleurs de bureau'!$AC$63:$AK$63</c:f>
              <c:numCache>
                <c:formatCode>General</c:formatCode>
                <c:ptCount val="9"/>
                <c:pt idx="0">
                  <c:v>0</c:v>
                </c:pt>
                <c:pt idx="1">
                  <c:v>0</c:v>
                </c:pt>
                <c:pt idx="2">
                  <c:v>0</c:v>
                </c:pt>
                <c:pt idx="3">
                  <c:v>0</c:v>
                </c:pt>
                <c:pt idx="4">
                  <c:v>0</c:v>
                </c:pt>
                <c:pt idx="5">
                  <c:v>3</c:v>
                </c:pt>
                <c:pt idx="6">
                  <c:v>0</c:v>
                </c:pt>
                <c:pt idx="7">
                  <c:v>0</c:v>
                </c:pt>
                <c:pt idx="8">
                  <c:v>0</c:v>
                </c:pt>
              </c:numCache>
            </c:numRef>
          </c:val>
          <c:extLst>
            <c:ext xmlns:c16="http://schemas.microsoft.com/office/drawing/2014/chart" uri="{C3380CC4-5D6E-409C-BE32-E72D297353CC}">
              <c16:uniqueId val="{00000000-EFAA-9842-BA83-43D796506EF2}"/>
            </c:ext>
          </c:extLst>
        </c:ser>
        <c:ser>
          <c:idx val="1"/>
          <c:order val="1"/>
          <c:tx>
            <c:strRef>
              <c:f>'B.travailleurs de bureau'!$AB$64</c:f>
              <c:strCache>
                <c:ptCount val="1"/>
                <c:pt idx="0">
                  <c:v>2</c:v>
                </c:pt>
              </c:strCache>
            </c:strRef>
          </c:tx>
          <c:spPr>
            <a:solidFill>
              <a:schemeClr val="accent2"/>
            </a:solidFill>
            <a:ln>
              <a:noFill/>
            </a:ln>
            <a:effectLst/>
          </c:spPr>
          <c:invertIfNegative val="0"/>
          <c:cat>
            <c:strRef>
              <c:f>'B.travailleurs de bureau'!$AC$62:$AK$62</c:f>
              <c:strCache>
                <c:ptCount val="9"/>
                <c:pt idx="0">
                  <c:v>Efficacité</c:v>
                </c:pt>
                <c:pt idx="1">
                  <c:v>Texture</c:v>
                </c:pt>
                <c:pt idx="2">
                  <c:v>Odeur</c:v>
                </c:pt>
                <c:pt idx="3">
                  <c:v>Ingrédients naturels</c:v>
                </c:pt>
                <c:pt idx="4">
                  <c:v>Fonction polyvalent</c:v>
                </c:pt>
                <c:pt idx="5">
                  <c:v>Référénce culturel</c:v>
                </c:pt>
                <c:pt idx="6">
                  <c:v>Rapport qualité/prix</c:v>
                </c:pt>
                <c:pt idx="7">
                  <c:v>Fiablité</c:v>
                </c:pt>
                <c:pt idx="8">
                  <c:v>Qualité de fabrication</c:v>
                </c:pt>
              </c:strCache>
            </c:strRef>
          </c:cat>
          <c:val>
            <c:numRef>
              <c:f>'B.travailleurs de bureau'!$AC$64:$AK$64</c:f>
              <c:numCache>
                <c:formatCode>General</c:formatCode>
                <c:ptCount val="9"/>
                <c:pt idx="0">
                  <c:v>0</c:v>
                </c:pt>
                <c:pt idx="1">
                  <c:v>2</c:v>
                </c:pt>
                <c:pt idx="2">
                  <c:v>5</c:v>
                </c:pt>
                <c:pt idx="3">
                  <c:v>0</c:v>
                </c:pt>
                <c:pt idx="4">
                  <c:v>4</c:v>
                </c:pt>
                <c:pt idx="5">
                  <c:v>6</c:v>
                </c:pt>
                <c:pt idx="6">
                  <c:v>3</c:v>
                </c:pt>
                <c:pt idx="7">
                  <c:v>1</c:v>
                </c:pt>
                <c:pt idx="8">
                  <c:v>0</c:v>
                </c:pt>
              </c:numCache>
            </c:numRef>
          </c:val>
          <c:extLst>
            <c:ext xmlns:c16="http://schemas.microsoft.com/office/drawing/2014/chart" uri="{C3380CC4-5D6E-409C-BE32-E72D297353CC}">
              <c16:uniqueId val="{00000001-EFAA-9842-BA83-43D796506EF2}"/>
            </c:ext>
          </c:extLst>
        </c:ser>
        <c:ser>
          <c:idx val="2"/>
          <c:order val="2"/>
          <c:tx>
            <c:strRef>
              <c:f>'B.travailleurs de bureau'!$AB$65</c:f>
              <c:strCache>
                <c:ptCount val="1"/>
                <c:pt idx="0">
                  <c:v>3</c:v>
                </c:pt>
              </c:strCache>
            </c:strRef>
          </c:tx>
          <c:spPr>
            <a:solidFill>
              <a:schemeClr val="accent3"/>
            </a:solidFill>
            <a:ln>
              <a:noFill/>
            </a:ln>
            <a:effectLst/>
          </c:spPr>
          <c:invertIfNegative val="0"/>
          <c:cat>
            <c:strRef>
              <c:f>'B.travailleurs de bureau'!$AC$62:$AK$62</c:f>
              <c:strCache>
                <c:ptCount val="9"/>
                <c:pt idx="0">
                  <c:v>Efficacité</c:v>
                </c:pt>
                <c:pt idx="1">
                  <c:v>Texture</c:v>
                </c:pt>
                <c:pt idx="2">
                  <c:v>Odeur</c:v>
                </c:pt>
                <c:pt idx="3">
                  <c:v>Ingrédients naturels</c:v>
                </c:pt>
                <c:pt idx="4">
                  <c:v>Fonction polyvalent</c:v>
                </c:pt>
                <c:pt idx="5">
                  <c:v>Référénce culturel</c:v>
                </c:pt>
                <c:pt idx="6">
                  <c:v>Rapport qualité/prix</c:v>
                </c:pt>
                <c:pt idx="7">
                  <c:v>Fiablité</c:v>
                </c:pt>
                <c:pt idx="8">
                  <c:v>Qualité de fabrication</c:v>
                </c:pt>
              </c:strCache>
            </c:strRef>
          </c:cat>
          <c:val>
            <c:numRef>
              <c:f>'B.travailleurs de bureau'!$AC$65:$AK$65</c:f>
              <c:numCache>
                <c:formatCode>General</c:formatCode>
                <c:ptCount val="9"/>
                <c:pt idx="0">
                  <c:v>2</c:v>
                </c:pt>
                <c:pt idx="1">
                  <c:v>8</c:v>
                </c:pt>
                <c:pt idx="2">
                  <c:v>6</c:v>
                </c:pt>
                <c:pt idx="3">
                  <c:v>5</c:v>
                </c:pt>
                <c:pt idx="4">
                  <c:v>4</c:v>
                </c:pt>
                <c:pt idx="5">
                  <c:v>8</c:v>
                </c:pt>
                <c:pt idx="6">
                  <c:v>6</c:v>
                </c:pt>
                <c:pt idx="7">
                  <c:v>1</c:v>
                </c:pt>
                <c:pt idx="8">
                  <c:v>3</c:v>
                </c:pt>
              </c:numCache>
            </c:numRef>
          </c:val>
          <c:extLst>
            <c:ext xmlns:c16="http://schemas.microsoft.com/office/drawing/2014/chart" uri="{C3380CC4-5D6E-409C-BE32-E72D297353CC}">
              <c16:uniqueId val="{00000002-EFAA-9842-BA83-43D796506EF2}"/>
            </c:ext>
          </c:extLst>
        </c:ser>
        <c:ser>
          <c:idx val="3"/>
          <c:order val="3"/>
          <c:tx>
            <c:strRef>
              <c:f>'B.travailleurs de bureau'!$AB$66</c:f>
              <c:strCache>
                <c:ptCount val="1"/>
                <c:pt idx="0">
                  <c:v>4</c:v>
                </c:pt>
              </c:strCache>
            </c:strRef>
          </c:tx>
          <c:spPr>
            <a:solidFill>
              <a:schemeClr val="accent4"/>
            </a:solidFill>
            <a:ln>
              <a:noFill/>
            </a:ln>
            <a:effectLst/>
          </c:spPr>
          <c:invertIfNegative val="0"/>
          <c:cat>
            <c:strRef>
              <c:f>'B.travailleurs de bureau'!$AC$62:$AK$62</c:f>
              <c:strCache>
                <c:ptCount val="9"/>
                <c:pt idx="0">
                  <c:v>Efficacité</c:v>
                </c:pt>
                <c:pt idx="1">
                  <c:v>Texture</c:v>
                </c:pt>
                <c:pt idx="2">
                  <c:v>Odeur</c:v>
                </c:pt>
                <c:pt idx="3">
                  <c:v>Ingrédients naturels</c:v>
                </c:pt>
                <c:pt idx="4">
                  <c:v>Fonction polyvalent</c:v>
                </c:pt>
                <c:pt idx="5">
                  <c:v>Référénce culturel</c:v>
                </c:pt>
                <c:pt idx="6">
                  <c:v>Rapport qualité/prix</c:v>
                </c:pt>
                <c:pt idx="7">
                  <c:v>Fiablité</c:v>
                </c:pt>
                <c:pt idx="8">
                  <c:v>Qualité de fabrication</c:v>
                </c:pt>
              </c:strCache>
            </c:strRef>
          </c:cat>
          <c:val>
            <c:numRef>
              <c:f>'B.travailleurs de bureau'!$AC$66:$AK$66</c:f>
              <c:numCache>
                <c:formatCode>General</c:formatCode>
                <c:ptCount val="9"/>
                <c:pt idx="0">
                  <c:v>4</c:v>
                </c:pt>
                <c:pt idx="1">
                  <c:v>9</c:v>
                </c:pt>
                <c:pt idx="2">
                  <c:v>7</c:v>
                </c:pt>
                <c:pt idx="3">
                  <c:v>6</c:v>
                </c:pt>
                <c:pt idx="4">
                  <c:v>10</c:v>
                </c:pt>
                <c:pt idx="5">
                  <c:v>4</c:v>
                </c:pt>
                <c:pt idx="6">
                  <c:v>8</c:v>
                </c:pt>
                <c:pt idx="7">
                  <c:v>5</c:v>
                </c:pt>
                <c:pt idx="8">
                  <c:v>7</c:v>
                </c:pt>
              </c:numCache>
            </c:numRef>
          </c:val>
          <c:extLst>
            <c:ext xmlns:c16="http://schemas.microsoft.com/office/drawing/2014/chart" uri="{C3380CC4-5D6E-409C-BE32-E72D297353CC}">
              <c16:uniqueId val="{00000003-EFAA-9842-BA83-43D796506EF2}"/>
            </c:ext>
          </c:extLst>
        </c:ser>
        <c:ser>
          <c:idx val="4"/>
          <c:order val="4"/>
          <c:tx>
            <c:strRef>
              <c:f>'B.travailleurs de bureau'!$AB$67</c:f>
              <c:strCache>
                <c:ptCount val="1"/>
                <c:pt idx="0">
                  <c:v>5</c:v>
                </c:pt>
              </c:strCache>
            </c:strRef>
          </c:tx>
          <c:spPr>
            <a:solidFill>
              <a:schemeClr val="accent5"/>
            </a:solidFill>
            <a:ln>
              <a:noFill/>
            </a:ln>
            <a:effectLst/>
          </c:spPr>
          <c:invertIfNegative val="0"/>
          <c:cat>
            <c:strRef>
              <c:f>'B.travailleurs de bureau'!$AC$62:$AK$62</c:f>
              <c:strCache>
                <c:ptCount val="9"/>
                <c:pt idx="0">
                  <c:v>Efficacité</c:v>
                </c:pt>
                <c:pt idx="1">
                  <c:v>Texture</c:v>
                </c:pt>
                <c:pt idx="2">
                  <c:v>Odeur</c:v>
                </c:pt>
                <c:pt idx="3">
                  <c:v>Ingrédients naturels</c:v>
                </c:pt>
                <c:pt idx="4">
                  <c:v>Fonction polyvalent</c:v>
                </c:pt>
                <c:pt idx="5">
                  <c:v>Référénce culturel</c:v>
                </c:pt>
                <c:pt idx="6">
                  <c:v>Rapport qualité/prix</c:v>
                </c:pt>
                <c:pt idx="7">
                  <c:v>Fiablité</c:v>
                </c:pt>
                <c:pt idx="8">
                  <c:v>Qualité de fabrication</c:v>
                </c:pt>
              </c:strCache>
            </c:strRef>
          </c:cat>
          <c:val>
            <c:numRef>
              <c:f>'B.travailleurs de bureau'!$AC$67:$AK$67</c:f>
              <c:numCache>
                <c:formatCode>General</c:formatCode>
                <c:ptCount val="9"/>
                <c:pt idx="0">
                  <c:v>16</c:v>
                </c:pt>
                <c:pt idx="1">
                  <c:v>3</c:v>
                </c:pt>
                <c:pt idx="2">
                  <c:v>4</c:v>
                </c:pt>
                <c:pt idx="3">
                  <c:v>11</c:v>
                </c:pt>
                <c:pt idx="4">
                  <c:v>4</c:v>
                </c:pt>
                <c:pt idx="5">
                  <c:v>1</c:v>
                </c:pt>
                <c:pt idx="6">
                  <c:v>5</c:v>
                </c:pt>
                <c:pt idx="7">
                  <c:v>15</c:v>
                </c:pt>
                <c:pt idx="8">
                  <c:v>12</c:v>
                </c:pt>
              </c:numCache>
            </c:numRef>
          </c:val>
          <c:extLst>
            <c:ext xmlns:c16="http://schemas.microsoft.com/office/drawing/2014/chart" uri="{C3380CC4-5D6E-409C-BE32-E72D297353CC}">
              <c16:uniqueId val="{00000004-EFAA-9842-BA83-43D796506EF2}"/>
            </c:ext>
          </c:extLst>
        </c:ser>
        <c:dLbls>
          <c:showLegendKey val="0"/>
          <c:showVal val="0"/>
          <c:showCatName val="0"/>
          <c:showSerName val="0"/>
          <c:showPercent val="0"/>
          <c:showBubbleSize val="0"/>
        </c:dLbls>
        <c:gapWidth val="150"/>
        <c:overlap val="100"/>
        <c:axId val="1710819567"/>
        <c:axId val="272664656"/>
      </c:barChart>
      <c:catAx>
        <c:axId val="1710819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72664656"/>
        <c:crosses val="autoZero"/>
        <c:auto val="1"/>
        <c:lblAlgn val="ctr"/>
        <c:lblOffset val="100"/>
        <c:noMultiLvlLbl val="0"/>
      </c:catAx>
      <c:valAx>
        <c:axId val="27266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10819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altLang="zh-CN" sz="14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rPr>
              <a:t>les propriétés plus intéressantes - TdB </a:t>
            </a:r>
            <a:endParaRPr lang="zh-CN" altLang="fr-FR" sz="14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endParaRPr>
          </a:p>
        </c:rich>
      </c:tx>
      <c:layout>
        <c:manualLayout>
          <c:xMode val="edge"/>
          <c:yMode val="edge"/>
          <c:x val="0.1329026684164479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0"/>
          <c:order val="0"/>
          <c:tx>
            <c:strRef>
              <c:f>'B.travailleurs de bureau'!$AN$67</c:f>
              <c:strCache>
                <c:ptCount val="1"/>
                <c:pt idx="0">
                  <c:v>Un format voyage facile à transporter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bureau'!$AO$67</c:f>
              <c:numCache>
                <c:formatCode>General</c:formatCode>
                <c:ptCount val="1"/>
                <c:pt idx="0">
                  <c:v>41</c:v>
                </c:pt>
              </c:numCache>
            </c:numRef>
          </c:val>
          <c:extLst>
            <c:ext xmlns:c16="http://schemas.microsoft.com/office/drawing/2014/chart" uri="{C3380CC4-5D6E-409C-BE32-E72D297353CC}">
              <c16:uniqueId val="{00000000-A192-4D9B-8C4B-B258FA64E473}"/>
            </c:ext>
          </c:extLst>
        </c:ser>
        <c:ser>
          <c:idx val="1"/>
          <c:order val="1"/>
          <c:tx>
            <c:strRef>
              <c:f>'B.travailleurs de bureau'!$AN$68</c:f>
              <c:strCache>
                <c:ptCount val="1"/>
                <c:pt idx="0">
                  <c:v>Une formulation dirigé vers un symptôme particulier, par exemple le mal de dos.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bureau'!$AO$68</c:f>
              <c:numCache>
                <c:formatCode>General</c:formatCode>
                <c:ptCount val="1"/>
                <c:pt idx="0">
                  <c:v>26</c:v>
                </c:pt>
              </c:numCache>
            </c:numRef>
          </c:val>
          <c:extLst>
            <c:ext xmlns:c16="http://schemas.microsoft.com/office/drawing/2014/chart" uri="{C3380CC4-5D6E-409C-BE32-E72D297353CC}">
              <c16:uniqueId val="{00000001-A192-4D9B-8C4B-B258FA64E473}"/>
            </c:ext>
          </c:extLst>
        </c:ser>
        <c:ser>
          <c:idx val="2"/>
          <c:order val="2"/>
          <c:tx>
            <c:strRef>
              <c:f>'B.travailleurs de bureau'!$AN$69</c:f>
              <c:strCache>
                <c:ptCount val="1"/>
                <c:pt idx="0">
                  <c:v>Une formulation adapt pour un usage particulier, par exemple pour la pratique sportive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bureau'!$AO$69</c:f>
              <c:numCache>
                <c:formatCode>General</c:formatCode>
                <c:ptCount val="1"/>
                <c:pt idx="0">
                  <c:v>13</c:v>
                </c:pt>
              </c:numCache>
            </c:numRef>
          </c:val>
          <c:extLst>
            <c:ext xmlns:c16="http://schemas.microsoft.com/office/drawing/2014/chart" uri="{C3380CC4-5D6E-409C-BE32-E72D297353CC}">
              <c16:uniqueId val="{00000002-A192-4D9B-8C4B-B258FA64E473}"/>
            </c:ext>
          </c:extLst>
        </c:ser>
        <c:ser>
          <c:idx val="3"/>
          <c:order val="3"/>
          <c:tx>
            <c:strRef>
              <c:f>'B.travailleurs de bureau'!$AN$70</c:f>
              <c:strCache>
                <c:ptCount val="1"/>
                <c:pt idx="0">
                  <c:v>Des ingrédients originaires de la Médecine Traditionnelle Chinoise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bureau'!$AO$70</c:f>
              <c:numCache>
                <c:formatCode>General</c:formatCode>
                <c:ptCount val="1"/>
                <c:pt idx="0">
                  <c:v>46</c:v>
                </c:pt>
              </c:numCache>
            </c:numRef>
          </c:val>
          <c:extLst>
            <c:ext xmlns:c16="http://schemas.microsoft.com/office/drawing/2014/chart" uri="{C3380CC4-5D6E-409C-BE32-E72D297353CC}">
              <c16:uniqueId val="{00000003-A192-4D9B-8C4B-B258FA64E473}"/>
            </c:ext>
          </c:extLst>
        </c:ser>
        <c:ser>
          <c:idx val="4"/>
          <c:order val="4"/>
          <c:tx>
            <c:strRef>
              <c:f>'B.travailleurs de bureau'!$AN$71</c:f>
              <c:strCache>
                <c:ptCount val="1"/>
                <c:pt idx="0">
                  <c:v>Des ingrédients bio et naturels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bureau'!$AO$71</c:f>
              <c:numCache>
                <c:formatCode>General</c:formatCode>
                <c:ptCount val="1"/>
                <c:pt idx="0">
                  <c:v>39</c:v>
                </c:pt>
              </c:numCache>
            </c:numRef>
          </c:val>
          <c:extLst>
            <c:ext xmlns:c16="http://schemas.microsoft.com/office/drawing/2014/chart" uri="{C3380CC4-5D6E-409C-BE32-E72D297353CC}">
              <c16:uniqueId val="{00000004-A192-4D9B-8C4B-B258FA64E473}"/>
            </c:ext>
          </c:extLst>
        </c:ser>
        <c:ser>
          <c:idx val="5"/>
          <c:order val="5"/>
          <c:tx>
            <c:strRef>
              <c:f>'B.travailleurs de bureau'!$AN$72</c:f>
              <c:strCache>
                <c:ptCount val="1"/>
                <c:pt idx="0">
                  <c:v>Une odeur et texture agréable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bureau'!$AO$72</c:f>
              <c:numCache>
                <c:formatCode>General</c:formatCode>
                <c:ptCount val="1"/>
                <c:pt idx="0">
                  <c:v>34</c:v>
                </c:pt>
              </c:numCache>
            </c:numRef>
          </c:val>
          <c:extLst>
            <c:ext xmlns:c16="http://schemas.microsoft.com/office/drawing/2014/chart" uri="{C3380CC4-5D6E-409C-BE32-E72D297353CC}">
              <c16:uniqueId val="{00000005-A192-4D9B-8C4B-B258FA64E473}"/>
            </c:ext>
          </c:extLst>
        </c:ser>
        <c:ser>
          <c:idx val="6"/>
          <c:order val="6"/>
          <c:tx>
            <c:strRef>
              <c:f>'B.travailleurs de bureau'!$AN$73</c:f>
              <c:strCache>
                <c:ptCount val="1"/>
                <c:pt idx="0">
                  <c:v>Fabrication française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bureau'!$AO$73</c:f>
              <c:numCache>
                <c:formatCode>General</c:formatCode>
                <c:ptCount val="1"/>
                <c:pt idx="0">
                  <c:v>25</c:v>
                </c:pt>
              </c:numCache>
            </c:numRef>
          </c:val>
          <c:extLst>
            <c:ext xmlns:c16="http://schemas.microsoft.com/office/drawing/2014/chart" uri="{C3380CC4-5D6E-409C-BE32-E72D297353CC}">
              <c16:uniqueId val="{00000006-A192-4D9B-8C4B-B258FA64E473}"/>
            </c:ext>
          </c:extLst>
        </c:ser>
        <c:dLbls>
          <c:dLblPos val="outEnd"/>
          <c:showLegendKey val="0"/>
          <c:showVal val="1"/>
          <c:showCatName val="0"/>
          <c:showSerName val="0"/>
          <c:showPercent val="0"/>
          <c:showBubbleSize val="0"/>
        </c:dLbls>
        <c:gapWidth val="219"/>
        <c:overlap val="-27"/>
        <c:axId val="154534191"/>
        <c:axId val="154536591"/>
      </c:barChart>
      <c:catAx>
        <c:axId val="154534191"/>
        <c:scaling>
          <c:orientation val="minMax"/>
        </c:scaling>
        <c:delete val="1"/>
        <c:axPos val="b"/>
        <c:numFmt formatCode="General" sourceLinked="1"/>
        <c:majorTickMark val="none"/>
        <c:minorTickMark val="none"/>
        <c:tickLblPos val="nextTo"/>
        <c:crossAx val="154536591"/>
        <c:crosses val="autoZero"/>
        <c:auto val="1"/>
        <c:lblAlgn val="ctr"/>
        <c:lblOffset val="100"/>
        <c:noMultiLvlLbl val="0"/>
      </c:catAx>
      <c:valAx>
        <c:axId val="1545365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4534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sz="1400" b="1">
                <a:latin typeface="Poppins" panose="00000500000000000000" pitchFamily="2" charset="0"/>
                <a:cs typeface="Poppins" panose="00000500000000000000" pitchFamily="2" charset="0"/>
              </a:rPr>
              <a:t>Format</a:t>
            </a:r>
            <a:r>
              <a:rPr lang="fr-FR" altLang="zh-CN" sz="1400" b="1" baseline="0">
                <a:latin typeface="Poppins" panose="00000500000000000000" pitchFamily="2" charset="0"/>
                <a:cs typeface="Poppins" panose="00000500000000000000" pitchFamily="2" charset="0"/>
              </a:rPr>
              <a:t> Préféré - TdB </a:t>
            </a:r>
            <a:endParaRPr lang="zh-CN" altLang="fr-FR" sz="1400"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'B.travailleurs de bureau'!$AV$68</c:f>
              <c:strCache>
                <c:ptCount val="1"/>
                <c:pt idx="0">
                  <c:v>Petit stick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bureau'!$AW$68</c:f>
              <c:numCache>
                <c:formatCode>General</c:formatCode>
                <c:ptCount val="1"/>
                <c:pt idx="0">
                  <c:v>16</c:v>
                </c:pt>
              </c:numCache>
            </c:numRef>
          </c:val>
          <c:extLst>
            <c:ext xmlns:c16="http://schemas.microsoft.com/office/drawing/2014/chart" uri="{C3380CC4-5D6E-409C-BE32-E72D297353CC}">
              <c16:uniqueId val="{00000000-EC71-43DD-877D-8C7E74A9BCBB}"/>
            </c:ext>
          </c:extLst>
        </c:ser>
        <c:ser>
          <c:idx val="1"/>
          <c:order val="1"/>
          <c:tx>
            <c:strRef>
              <c:f>'B.travailleurs de bureau'!$AV$69</c:f>
              <c:strCache>
                <c:ptCount val="1"/>
                <c:pt idx="0">
                  <c:v>Grand stick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bureau'!$AW$69</c:f>
              <c:numCache>
                <c:formatCode>General</c:formatCode>
                <c:ptCount val="1"/>
                <c:pt idx="0">
                  <c:v>30</c:v>
                </c:pt>
              </c:numCache>
            </c:numRef>
          </c:val>
          <c:extLst>
            <c:ext xmlns:c16="http://schemas.microsoft.com/office/drawing/2014/chart" uri="{C3380CC4-5D6E-409C-BE32-E72D297353CC}">
              <c16:uniqueId val="{00000001-EC71-43DD-877D-8C7E74A9BCBB}"/>
            </c:ext>
          </c:extLst>
        </c:ser>
        <c:ser>
          <c:idx val="2"/>
          <c:order val="2"/>
          <c:tx>
            <c:strRef>
              <c:f>'B.travailleurs de bureau'!$AV$70</c:f>
              <c:strCache>
                <c:ptCount val="1"/>
                <c:pt idx="0">
                  <c:v>Petit pot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bureau'!$AW$70</c:f>
              <c:numCache>
                <c:formatCode>General</c:formatCode>
                <c:ptCount val="1"/>
                <c:pt idx="0">
                  <c:v>27</c:v>
                </c:pt>
              </c:numCache>
            </c:numRef>
          </c:val>
          <c:extLst>
            <c:ext xmlns:c16="http://schemas.microsoft.com/office/drawing/2014/chart" uri="{C3380CC4-5D6E-409C-BE32-E72D297353CC}">
              <c16:uniqueId val="{00000002-EC71-43DD-877D-8C7E74A9BCBB}"/>
            </c:ext>
          </c:extLst>
        </c:ser>
        <c:ser>
          <c:idx val="3"/>
          <c:order val="3"/>
          <c:tx>
            <c:strRef>
              <c:f>'B.travailleurs de bureau'!$AV$71</c:f>
              <c:strCache>
                <c:ptCount val="1"/>
                <c:pt idx="0">
                  <c:v>Grand pot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'B.travailleurs de bureau'!$AW$71</c:f>
              <c:numCache>
                <c:formatCode>General</c:formatCode>
                <c:ptCount val="1"/>
                <c:pt idx="0">
                  <c:v>18</c:v>
                </c:pt>
              </c:numCache>
            </c:numRef>
          </c:val>
          <c:extLst>
            <c:ext xmlns:c16="http://schemas.microsoft.com/office/drawing/2014/chart" uri="{C3380CC4-5D6E-409C-BE32-E72D297353CC}">
              <c16:uniqueId val="{00000003-EC71-43DD-877D-8C7E74A9BCBB}"/>
            </c:ext>
          </c:extLst>
        </c:ser>
        <c:dLbls>
          <c:dLblPos val="outEnd"/>
          <c:showLegendKey val="0"/>
          <c:showVal val="1"/>
          <c:showCatName val="0"/>
          <c:showSerName val="0"/>
          <c:showPercent val="0"/>
          <c:showBubbleSize val="0"/>
        </c:dLbls>
        <c:gapWidth val="219"/>
        <c:overlap val="-27"/>
        <c:axId val="1240871391"/>
        <c:axId val="1240872831"/>
      </c:barChart>
      <c:catAx>
        <c:axId val="1240871391"/>
        <c:scaling>
          <c:orientation val="minMax"/>
        </c:scaling>
        <c:delete val="1"/>
        <c:axPos val="b"/>
        <c:numFmt formatCode="General" sourceLinked="1"/>
        <c:majorTickMark val="none"/>
        <c:minorTickMark val="none"/>
        <c:tickLblPos val="nextTo"/>
        <c:crossAx val="1240872831"/>
        <c:crosses val="autoZero"/>
        <c:auto val="1"/>
        <c:lblAlgn val="ctr"/>
        <c:lblOffset val="100"/>
        <c:noMultiLvlLbl val="0"/>
      </c:catAx>
      <c:valAx>
        <c:axId val="12408728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40871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45701776227643"/>
          <c:y val="5.1025980149907536E-2"/>
          <c:w val="0.71160841491199989"/>
          <c:h val="0.83300588314575719"/>
        </c:manualLayout>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3B5-4282-9480-50F6B26FF47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3B5-4282-9480-50F6B26FF479}"/>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'B.travailleurs de bureau'!$D$83:$D$84</c:f>
              <c:strCache>
                <c:ptCount val="2"/>
                <c:pt idx="0">
                  <c:v>Oui</c:v>
                </c:pt>
                <c:pt idx="1">
                  <c:v>Non</c:v>
                </c:pt>
              </c:strCache>
            </c:strRef>
          </c:cat>
          <c:val>
            <c:numRef>
              <c:f>'B.travailleurs de bureau'!$E$83:$E$84</c:f>
              <c:numCache>
                <c:formatCode>General</c:formatCode>
                <c:ptCount val="2"/>
                <c:pt idx="0">
                  <c:v>33</c:v>
                </c:pt>
                <c:pt idx="1">
                  <c:v>0</c:v>
                </c:pt>
              </c:numCache>
            </c:numRef>
          </c:val>
          <c:extLst>
            <c:ext xmlns:c16="http://schemas.microsoft.com/office/drawing/2014/chart" uri="{C3380CC4-5D6E-409C-BE32-E72D297353CC}">
              <c16:uniqueId val="{00000004-33B5-4282-9480-50F6B26FF479}"/>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altLang="zh-CN" sz="1400" b="1" i="0" u="none" strike="noStrike" kern="1200" cap="all" baseline="0">
                <a:solidFill>
                  <a:sysClr val="windowText" lastClr="000000">
                    <a:lumMod val="65000"/>
                    <a:lumOff val="35000"/>
                  </a:sysClr>
                </a:solidFill>
                <a:latin typeface="Poppins" panose="00000500000000000000" pitchFamily="2" charset="0"/>
                <a:cs typeface="Poppins" panose="00000500000000000000" pitchFamily="2" charset="0"/>
              </a:rPr>
              <a:t>style préféré - TdB</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78-4198-BC1F-A65686A180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78-4198-BC1F-A65686A1802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'B.travailleurs de bureau'!$BU$59:$BU$60</c:f>
              <c:strCache>
                <c:ptCount val="2"/>
                <c:pt idx="0">
                  <c:v>tradtionnel</c:v>
                </c:pt>
                <c:pt idx="1">
                  <c:v>minimaliste</c:v>
                </c:pt>
              </c:strCache>
            </c:strRef>
          </c:cat>
          <c:val>
            <c:numRef>
              <c:f>'B.travailleurs de bureau'!$BV$59:$BV$60</c:f>
              <c:numCache>
                <c:formatCode>General</c:formatCode>
                <c:ptCount val="2"/>
                <c:pt idx="0">
                  <c:v>25</c:v>
                </c:pt>
                <c:pt idx="1">
                  <c:v>29</c:v>
                </c:pt>
              </c:numCache>
            </c:numRef>
          </c:val>
          <c:extLst>
            <c:ext xmlns:c16="http://schemas.microsoft.com/office/drawing/2014/chart" uri="{C3380CC4-5D6E-409C-BE32-E72D297353CC}">
              <c16:uniqueId val="{00000000-C958-43A6-907E-217838AB188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'C.les vieux'!$E$53:$M$53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'C.les vieux'!$E$54:$M$54</c:f>
              <c:numCache>
                <c:formatCode>General</c:formatCode>
                <c:ptCount val="9"/>
                <c:pt idx="0">
                  <c:v>0</c:v>
                </c:pt>
                <c:pt idx="1">
                  <c:v>0</c:v>
                </c:pt>
                <c:pt idx="2">
                  <c:v>3</c:v>
                </c:pt>
                <c:pt idx="3">
                  <c:v>1</c:v>
                </c:pt>
                <c:pt idx="4">
                  <c:v>0</c:v>
                </c:pt>
                <c:pt idx="5">
                  <c:v>2</c:v>
                </c:pt>
                <c:pt idx="6">
                  <c:v>3</c:v>
                </c:pt>
                <c:pt idx="7">
                  <c:v>1</c:v>
                </c:pt>
                <c:pt idx="8">
                  <c:v>1</c:v>
                </c:pt>
              </c:numCache>
            </c:numRef>
          </c:val>
          <c:extLst>
            <c:ext xmlns:c16="http://schemas.microsoft.com/office/drawing/2014/chart" uri="{C3380CC4-5D6E-409C-BE32-E72D297353CC}">
              <c16:uniqueId val="{00000000-B69B-42A3-A546-57D07B4843F7}"/>
            </c:ext>
          </c:extLst>
        </c:ser>
        <c:ser>
          <c:idx val="1"/>
          <c:order val="1"/>
          <c:spPr>
            <a:solidFill>
              <a:schemeClr val="accent2"/>
            </a:solidFill>
            <a:ln>
              <a:noFill/>
            </a:ln>
            <a:effectLst/>
          </c:spPr>
          <c:invertIfNegative val="0"/>
          <c:cat>
            <c:strRef>
              <c:f>'C.les vieux'!$E$53:$M$53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'C.les vieux'!$E$55:$M$55</c:f>
              <c:numCache>
                <c:formatCode>General</c:formatCode>
                <c:ptCount val="9"/>
                <c:pt idx="0">
                  <c:v>7</c:v>
                </c:pt>
                <c:pt idx="1">
                  <c:v>8</c:v>
                </c:pt>
                <c:pt idx="2">
                  <c:v>2</c:v>
                </c:pt>
                <c:pt idx="3">
                  <c:v>5</c:v>
                </c:pt>
                <c:pt idx="4">
                  <c:v>6</c:v>
                </c:pt>
                <c:pt idx="5">
                  <c:v>10</c:v>
                </c:pt>
                <c:pt idx="6">
                  <c:v>7</c:v>
                </c:pt>
                <c:pt idx="7">
                  <c:v>8</c:v>
                </c:pt>
                <c:pt idx="8">
                  <c:v>8</c:v>
                </c:pt>
              </c:numCache>
            </c:numRef>
          </c:val>
          <c:extLst>
            <c:ext xmlns:c16="http://schemas.microsoft.com/office/drawing/2014/chart" uri="{C3380CC4-5D6E-409C-BE32-E72D297353CC}">
              <c16:uniqueId val="{00000001-B69B-42A3-A546-57D07B4843F7}"/>
            </c:ext>
          </c:extLst>
        </c:ser>
        <c:ser>
          <c:idx val="2"/>
          <c:order val="2"/>
          <c:spPr>
            <a:solidFill>
              <a:schemeClr val="accent3"/>
            </a:solidFill>
            <a:ln>
              <a:noFill/>
            </a:ln>
            <a:effectLst/>
          </c:spPr>
          <c:invertIfNegative val="0"/>
          <c:cat>
            <c:strRef>
              <c:f>'C.les vieux'!$E$53:$M$53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'C.les vieux'!$E$56:$M$56</c:f>
              <c:numCache>
                <c:formatCode>General</c:formatCode>
                <c:ptCount val="9"/>
                <c:pt idx="0">
                  <c:v>10</c:v>
                </c:pt>
                <c:pt idx="1">
                  <c:v>12</c:v>
                </c:pt>
                <c:pt idx="2">
                  <c:v>10</c:v>
                </c:pt>
                <c:pt idx="3">
                  <c:v>9</c:v>
                </c:pt>
                <c:pt idx="4">
                  <c:v>8</c:v>
                </c:pt>
                <c:pt idx="5">
                  <c:v>4</c:v>
                </c:pt>
                <c:pt idx="6">
                  <c:v>13</c:v>
                </c:pt>
                <c:pt idx="7">
                  <c:v>10</c:v>
                </c:pt>
                <c:pt idx="8">
                  <c:v>8</c:v>
                </c:pt>
              </c:numCache>
            </c:numRef>
          </c:val>
          <c:extLst>
            <c:ext xmlns:c16="http://schemas.microsoft.com/office/drawing/2014/chart" uri="{C3380CC4-5D6E-409C-BE32-E72D297353CC}">
              <c16:uniqueId val="{00000002-B69B-42A3-A546-57D07B4843F7}"/>
            </c:ext>
          </c:extLst>
        </c:ser>
        <c:ser>
          <c:idx val="3"/>
          <c:order val="3"/>
          <c:spPr>
            <a:solidFill>
              <a:schemeClr val="accent4"/>
            </a:solidFill>
            <a:ln>
              <a:noFill/>
            </a:ln>
            <a:effectLst/>
          </c:spPr>
          <c:invertIfNegative val="0"/>
          <c:cat>
            <c:strRef>
              <c:f>'C.les vieux'!$E$53:$M$53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'C.les vieux'!$E$57:$M$57</c:f>
              <c:numCache>
                <c:formatCode>General</c:formatCode>
                <c:ptCount val="9"/>
                <c:pt idx="0">
                  <c:v>10</c:v>
                </c:pt>
                <c:pt idx="1">
                  <c:v>5</c:v>
                </c:pt>
                <c:pt idx="2">
                  <c:v>11</c:v>
                </c:pt>
                <c:pt idx="3">
                  <c:v>8</c:v>
                </c:pt>
                <c:pt idx="4">
                  <c:v>11</c:v>
                </c:pt>
                <c:pt idx="5">
                  <c:v>8</c:v>
                </c:pt>
                <c:pt idx="6">
                  <c:v>5</c:v>
                </c:pt>
                <c:pt idx="7">
                  <c:v>8</c:v>
                </c:pt>
                <c:pt idx="8">
                  <c:v>9</c:v>
                </c:pt>
              </c:numCache>
            </c:numRef>
          </c:val>
          <c:extLst>
            <c:ext xmlns:c16="http://schemas.microsoft.com/office/drawing/2014/chart" uri="{C3380CC4-5D6E-409C-BE32-E72D297353CC}">
              <c16:uniqueId val="{00000003-B69B-42A3-A546-57D07B4843F7}"/>
            </c:ext>
          </c:extLst>
        </c:ser>
        <c:ser>
          <c:idx val="4"/>
          <c:order val="4"/>
          <c:spPr>
            <a:solidFill>
              <a:schemeClr val="accent5"/>
            </a:solidFill>
            <a:ln>
              <a:noFill/>
            </a:ln>
            <a:effectLst/>
          </c:spPr>
          <c:invertIfNegative val="0"/>
          <c:cat>
            <c:strRef>
              <c:f>'C.les vieux'!$E$53:$M$53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'C.les vieux'!$E$58:$M$58</c:f>
              <c:numCache>
                <c:formatCode>General</c:formatCode>
                <c:ptCount val="9"/>
                <c:pt idx="0">
                  <c:v>5</c:v>
                </c:pt>
                <c:pt idx="1">
                  <c:v>7</c:v>
                </c:pt>
                <c:pt idx="2">
                  <c:v>6</c:v>
                </c:pt>
                <c:pt idx="3">
                  <c:v>9</c:v>
                </c:pt>
                <c:pt idx="4">
                  <c:v>7</c:v>
                </c:pt>
                <c:pt idx="5">
                  <c:v>8</c:v>
                </c:pt>
                <c:pt idx="6">
                  <c:v>4</c:v>
                </c:pt>
                <c:pt idx="7">
                  <c:v>5</c:v>
                </c:pt>
                <c:pt idx="8">
                  <c:v>6</c:v>
                </c:pt>
              </c:numCache>
            </c:numRef>
          </c:val>
          <c:extLst>
            <c:ext xmlns:c16="http://schemas.microsoft.com/office/drawing/2014/chart" uri="{C3380CC4-5D6E-409C-BE32-E72D297353CC}">
              <c16:uniqueId val="{00000004-B69B-42A3-A546-57D07B4843F7}"/>
            </c:ext>
          </c:extLst>
        </c:ser>
        <c:dLbls>
          <c:showLegendKey val="0"/>
          <c:showVal val="0"/>
          <c:showCatName val="0"/>
          <c:showSerName val="0"/>
          <c:showPercent val="0"/>
          <c:showBubbleSize val="0"/>
        </c:dLbls>
        <c:gapWidth val="150"/>
        <c:overlap val="100"/>
        <c:axId val="1118102495"/>
        <c:axId val="1118101055"/>
      </c:barChart>
      <c:catAx>
        <c:axId val="111810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118101055"/>
        <c:crosses val="autoZero"/>
        <c:auto val="1"/>
        <c:lblAlgn val="ctr"/>
        <c:lblOffset val="100"/>
        <c:noMultiLvlLbl val="0"/>
      </c:catAx>
      <c:valAx>
        <c:axId val="1118101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118102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'C.les vieux'!$N$53:$V$53</c:f>
              <c:strCache>
                <c:ptCount val="9"/>
                <c:pt idx="0">
                  <c:v>Efficacité</c:v>
                </c:pt>
                <c:pt idx="1">
                  <c:v>Texture</c:v>
                </c:pt>
                <c:pt idx="2">
                  <c:v>Odeur</c:v>
                </c:pt>
                <c:pt idx="3">
                  <c:v>Ingr??dients naturels</c:v>
                </c:pt>
                <c:pt idx="4">
                  <c:v>Fonction polyvalent</c:v>
                </c:pt>
                <c:pt idx="5">
                  <c:v>Référence culturel</c:v>
                </c:pt>
                <c:pt idx="6">
                  <c:v>Prix</c:v>
                </c:pt>
                <c:pt idx="7">
                  <c:v>Sécurité</c:v>
                </c:pt>
                <c:pt idx="8">
                  <c:v>Qualité de fabrication</c:v>
                </c:pt>
              </c:strCache>
            </c:strRef>
          </c:cat>
          <c:val>
            <c:numRef>
              <c:f>'C.les vieux'!$N$54:$V$54</c:f>
              <c:numCache>
                <c:formatCode>General</c:formatCode>
                <c:ptCount val="9"/>
                <c:pt idx="0">
                  <c:v>1</c:v>
                </c:pt>
                <c:pt idx="1">
                  <c:v>0</c:v>
                </c:pt>
                <c:pt idx="2">
                  <c:v>2</c:v>
                </c:pt>
                <c:pt idx="3">
                  <c:v>1</c:v>
                </c:pt>
                <c:pt idx="4">
                  <c:v>0</c:v>
                </c:pt>
                <c:pt idx="5">
                  <c:v>2</c:v>
                </c:pt>
                <c:pt idx="6">
                  <c:v>3</c:v>
                </c:pt>
                <c:pt idx="7">
                  <c:v>1</c:v>
                </c:pt>
                <c:pt idx="8">
                  <c:v>1</c:v>
                </c:pt>
              </c:numCache>
            </c:numRef>
          </c:val>
          <c:extLst>
            <c:ext xmlns:c16="http://schemas.microsoft.com/office/drawing/2014/chart" uri="{C3380CC4-5D6E-409C-BE32-E72D297353CC}">
              <c16:uniqueId val="{00000000-C91A-4693-97DC-48DC2A98527E}"/>
            </c:ext>
          </c:extLst>
        </c:ser>
        <c:ser>
          <c:idx val="1"/>
          <c:order val="1"/>
          <c:spPr>
            <a:solidFill>
              <a:schemeClr val="accent2"/>
            </a:solidFill>
            <a:ln>
              <a:noFill/>
            </a:ln>
            <a:effectLst/>
          </c:spPr>
          <c:invertIfNegative val="0"/>
          <c:cat>
            <c:strRef>
              <c:f>'C.les vieux'!$N$53:$V$53</c:f>
              <c:strCache>
                <c:ptCount val="9"/>
                <c:pt idx="0">
                  <c:v>Efficacité</c:v>
                </c:pt>
                <c:pt idx="1">
                  <c:v>Texture</c:v>
                </c:pt>
                <c:pt idx="2">
                  <c:v>Odeur</c:v>
                </c:pt>
                <c:pt idx="3">
                  <c:v>Ingr??dients naturels</c:v>
                </c:pt>
                <c:pt idx="4">
                  <c:v>Fonction polyvalent</c:v>
                </c:pt>
                <c:pt idx="5">
                  <c:v>Référence culturel</c:v>
                </c:pt>
                <c:pt idx="6">
                  <c:v>Prix</c:v>
                </c:pt>
                <c:pt idx="7">
                  <c:v>Sécurité</c:v>
                </c:pt>
                <c:pt idx="8">
                  <c:v>Qualité de fabrication</c:v>
                </c:pt>
              </c:strCache>
            </c:strRef>
          </c:cat>
          <c:val>
            <c:numRef>
              <c:f>'C.les vieux'!$N$55:$V$55</c:f>
              <c:numCache>
                <c:formatCode>General</c:formatCode>
                <c:ptCount val="9"/>
                <c:pt idx="0">
                  <c:v>5</c:v>
                </c:pt>
                <c:pt idx="1">
                  <c:v>6</c:v>
                </c:pt>
                <c:pt idx="2">
                  <c:v>5</c:v>
                </c:pt>
                <c:pt idx="3">
                  <c:v>4</c:v>
                </c:pt>
                <c:pt idx="4">
                  <c:v>4</c:v>
                </c:pt>
                <c:pt idx="5">
                  <c:v>6</c:v>
                </c:pt>
                <c:pt idx="6">
                  <c:v>8</c:v>
                </c:pt>
                <c:pt idx="7">
                  <c:v>7</c:v>
                </c:pt>
                <c:pt idx="8">
                  <c:v>7</c:v>
                </c:pt>
              </c:numCache>
            </c:numRef>
          </c:val>
          <c:extLst>
            <c:ext xmlns:c16="http://schemas.microsoft.com/office/drawing/2014/chart" uri="{C3380CC4-5D6E-409C-BE32-E72D297353CC}">
              <c16:uniqueId val="{00000001-C91A-4693-97DC-48DC2A98527E}"/>
            </c:ext>
          </c:extLst>
        </c:ser>
        <c:ser>
          <c:idx val="2"/>
          <c:order val="2"/>
          <c:spPr>
            <a:solidFill>
              <a:schemeClr val="accent3"/>
            </a:solidFill>
            <a:ln>
              <a:noFill/>
            </a:ln>
            <a:effectLst/>
          </c:spPr>
          <c:invertIfNegative val="0"/>
          <c:cat>
            <c:strRef>
              <c:f>'C.les vieux'!$N$53:$V$53</c:f>
              <c:strCache>
                <c:ptCount val="9"/>
                <c:pt idx="0">
                  <c:v>Efficacité</c:v>
                </c:pt>
                <c:pt idx="1">
                  <c:v>Texture</c:v>
                </c:pt>
                <c:pt idx="2">
                  <c:v>Odeur</c:v>
                </c:pt>
                <c:pt idx="3">
                  <c:v>Ingr??dients naturels</c:v>
                </c:pt>
                <c:pt idx="4">
                  <c:v>Fonction polyvalent</c:v>
                </c:pt>
                <c:pt idx="5">
                  <c:v>Référence culturel</c:v>
                </c:pt>
                <c:pt idx="6">
                  <c:v>Prix</c:v>
                </c:pt>
                <c:pt idx="7">
                  <c:v>Sécurité</c:v>
                </c:pt>
                <c:pt idx="8">
                  <c:v>Qualité de fabrication</c:v>
                </c:pt>
              </c:strCache>
            </c:strRef>
          </c:cat>
          <c:val>
            <c:numRef>
              <c:f>'C.les vieux'!$N$56:$V$56</c:f>
              <c:numCache>
                <c:formatCode>General</c:formatCode>
                <c:ptCount val="9"/>
                <c:pt idx="0">
                  <c:v>5</c:v>
                </c:pt>
                <c:pt idx="1">
                  <c:v>7</c:v>
                </c:pt>
                <c:pt idx="2">
                  <c:v>5</c:v>
                </c:pt>
                <c:pt idx="3">
                  <c:v>8</c:v>
                </c:pt>
                <c:pt idx="4">
                  <c:v>9</c:v>
                </c:pt>
                <c:pt idx="5">
                  <c:v>4</c:v>
                </c:pt>
                <c:pt idx="6">
                  <c:v>7</c:v>
                </c:pt>
                <c:pt idx="7">
                  <c:v>6</c:v>
                </c:pt>
                <c:pt idx="8">
                  <c:v>5</c:v>
                </c:pt>
              </c:numCache>
            </c:numRef>
          </c:val>
          <c:extLst>
            <c:ext xmlns:c16="http://schemas.microsoft.com/office/drawing/2014/chart" uri="{C3380CC4-5D6E-409C-BE32-E72D297353CC}">
              <c16:uniqueId val="{00000002-C91A-4693-97DC-48DC2A98527E}"/>
            </c:ext>
          </c:extLst>
        </c:ser>
        <c:ser>
          <c:idx val="3"/>
          <c:order val="3"/>
          <c:spPr>
            <a:solidFill>
              <a:schemeClr val="accent4"/>
            </a:solidFill>
            <a:ln>
              <a:noFill/>
            </a:ln>
            <a:effectLst/>
          </c:spPr>
          <c:invertIfNegative val="0"/>
          <c:cat>
            <c:strRef>
              <c:f>'C.les vieux'!$N$53:$V$53</c:f>
              <c:strCache>
                <c:ptCount val="9"/>
                <c:pt idx="0">
                  <c:v>Efficacité</c:v>
                </c:pt>
                <c:pt idx="1">
                  <c:v>Texture</c:v>
                </c:pt>
                <c:pt idx="2">
                  <c:v>Odeur</c:v>
                </c:pt>
                <c:pt idx="3">
                  <c:v>Ingr??dients naturels</c:v>
                </c:pt>
                <c:pt idx="4">
                  <c:v>Fonction polyvalent</c:v>
                </c:pt>
                <c:pt idx="5">
                  <c:v>Référence culturel</c:v>
                </c:pt>
                <c:pt idx="6">
                  <c:v>Prix</c:v>
                </c:pt>
                <c:pt idx="7">
                  <c:v>Sécurité</c:v>
                </c:pt>
                <c:pt idx="8">
                  <c:v>Qualité de fabrication</c:v>
                </c:pt>
              </c:strCache>
            </c:strRef>
          </c:cat>
          <c:val>
            <c:numRef>
              <c:f>'C.les vieux'!$N$57:$V$57</c:f>
              <c:numCache>
                <c:formatCode>General</c:formatCode>
                <c:ptCount val="9"/>
                <c:pt idx="0">
                  <c:v>11</c:v>
                </c:pt>
                <c:pt idx="1">
                  <c:v>7</c:v>
                </c:pt>
                <c:pt idx="2">
                  <c:v>8</c:v>
                </c:pt>
                <c:pt idx="3">
                  <c:v>7</c:v>
                </c:pt>
                <c:pt idx="4">
                  <c:v>9</c:v>
                </c:pt>
                <c:pt idx="5">
                  <c:v>8</c:v>
                </c:pt>
                <c:pt idx="6">
                  <c:v>5</c:v>
                </c:pt>
                <c:pt idx="7">
                  <c:v>10</c:v>
                </c:pt>
                <c:pt idx="8">
                  <c:v>9</c:v>
                </c:pt>
              </c:numCache>
            </c:numRef>
          </c:val>
          <c:extLst>
            <c:ext xmlns:c16="http://schemas.microsoft.com/office/drawing/2014/chart" uri="{C3380CC4-5D6E-409C-BE32-E72D297353CC}">
              <c16:uniqueId val="{00000003-C91A-4693-97DC-48DC2A98527E}"/>
            </c:ext>
          </c:extLst>
        </c:ser>
        <c:ser>
          <c:idx val="4"/>
          <c:order val="4"/>
          <c:spPr>
            <a:solidFill>
              <a:schemeClr val="accent5"/>
            </a:solidFill>
            <a:ln>
              <a:noFill/>
            </a:ln>
            <a:effectLst/>
          </c:spPr>
          <c:invertIfNegative val="0"/>
          <c:cat>
            <c:strRef>
              <c:f>'C.les vieux'!$N$53:$V$53</c:f>
              <c:strCache>
                <c:ptCount val="9"/>
                <c:pt idx="0">
                  <c:v>Efficacité</c:v>
                </c:pt>
                <c:pt idx="1">
                  <c:v>Texture</c:v>
                </c:pt>
                <c:pt idx="2">
                  <c:v>Odeur</c:v>
                </c:pt>
                <c:pt idx="3">
                  <c:v>Ingr??dients naturels</c:v>
                </c:pt>
                <c:pt idx="4">
                  <c:v>Fonction polyvalent</c:v>
                </c:pt>
                <c:pt idx="5">
                  <c:v>Référence culturel</c:v>
                </c:pt>
                <c:pt idx="6">
                  <c:v>Prix</c:v>
                </c:pt>
                <c:pt idx="7">
                  <c:v>Sécurité</c:v>
                </c:pt>
                <c:pt idx="8">
                  <c:v>Qualité de fabrication</c:v>
                </c:pt>
              </c:strCache>
            </c:strRef>
          </c:cat>
          <c:val>
            <c:numRef>
              <c:f>'C.les vieux'!$N$58:$V$58</c:f>
              <c:numCache>
                <c:formatCode>General</c:formatCode>
                <c:ptCount val="9"/>
                <c:pt idx="0">
                  <c:v>5</c:v>
                </c:pt>
                <c:pt idx="1">
                  <c:v>6</c:v>
                </c:pt>
                <c:pt idx="2">
                  <c:v>6</c:v>
                </c:pt>
                <c:pt idx="3">
                  <c:v>7</c:v>
                </c:pt>
                <c:pt idx="4">
                  <c:v>4</c:v>
                </c:pt>
                <c:pt idx="5">
                  <c:v>6</c:v>
                </c:pt>
                <c:pt idx="6">
                  <c:v>3</c:v>
                </c:pt>
                <c:pt idx="7">
                  <c:v>3</c:v>
                </c:pt>
                <c:pt idx="8">
                  <c:v>3</c:v>
                </c:pt>
              </c:numCache>
            </c:numRef>
          </c:val>
          <c:extLst>
            <c:ext xmlns:c16="http://schemas.microsoft.com/office/drawing/2014/chart" uri="{C3380CC4-5D6E-409C-BE32-E72D297353CC}">
              <c16:uniqueId val="{00000004-C91A-4693-97DC-48DC2A98527E}"/>
            </c:ext>
          </c:extLst>
        </c:ser>
        <c:dLbls>
          <c:showLegendKey val="0"/>
          <c:showVal val="0"/>
          <c:showCatName val="0"/>
          <c:showSerName val="0"/>
          <c:showPercent val="0"/>
          <c:showBubbleSize val="0"/>
        </c:dLbls>
        <c:gapWidth val="150"/>
        <c:overlap val="100"/>
        <c:axId val="1322649327"/>
        <c:axId val="1322650287"/>
      </c:barChart>
      <c:catAx>
        <c:axId val="132264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22650287"/>
        <c:crosses val="autoZero"/>
        <c:auto val="1"/>
        <c:lblAlgn val="ctr"/>
        <c:lblOffset val="100"/>
        <c:noMultiLvlLbl val="0"/>
      </c:catAx>
      <c:valAx>
        <c:axId val="1322650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22649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'C.les vieux'!$Z$53:$AH$53</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'C.les vieux'!$Z$54:$AH$54</c:f>
              <c:numCache>
                <c:formatCode>General</c:formatCode>
                <c:ptCount val="9"/>
                <c:pt idx="0">
                  <c:v>0</c:v>
                </c:pt>
                <c:pt idx="1">
                  <c:v>2</c:v>
                </c:pt>
                <c:pt idx="2">
                  <c:v>2</c:v>
                </c:pt>
                <c:pt idx="3">
                  <c:v>0</c:v>
                </c:pt>
                <c:pt idx="4">
                  <c:v>1</c:v>
                </c:pt>
                <c:pt idx="5">
                  <c:v>3</c:v>
                </c:pt>
                <c:pt idx="6">
                  <c:v>0</c:v>
                </c:pt>
                <c:pt idx="7">
                  <c:v>0</c:v>
                </c:pt>
                <c:pt idx="8">
                  <c:v>0</c:v>
                </c:pt>
              </c:numCache>
            </c:numRef>
          </c:val>
          <c:extLst>
            <c:ext xmlns:c16="http://schemas.microsoft.com/office/drawing/2014/chart" uri="{C3380CC4-5D6E-409C-BE32-E72D297353CC}">
              <c16:uniqueId val="{00000000-7D90-4FD0-81A5-5198D2D95796}"/>
            </c:ext>
          </c:extLst>
        </c:ser>
        <c:ser>
          <c:idx val="1"/>
          <c:order val="1"/>
          <c:spPr>
            <a:solidFill>
              <a:schemeClr val="accent2"/>
            </a:solidFill>
            <a:ln>
              <a:noFill/>
            </a:ln>
            <a:effectLst/>
          </c:spPr>
          <c:invertIfNegative val="0"/>
          <c:cat>
            <c:strRef>
              <c:f>'C.les vieux'!$Z$53:$AH$53</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'C.les vieux'!$Z$55:$AH$55</c:f>
              <c:numCache>
                <c:formatCode>General</c:formatCode>
                <c:ptCount val="9"/>
                <c:pt idx="0">
                  <c:v>1</c:v>
                </c:pt>
                <c:pt idx="1">
                  <c:v>2</c:v>
                </c:pt>
                <c:pt idx="2">
                  <c:v>5</c:v>
                </c:pt>
                <c:pt idx="3">
                  <c:v>1</c:v>
                </c:pt>
                <c:pt idx="4">
                  <c:v>2</c:v>
                </c:pt>
                <c:pt idx="5">
                  <c:v>1</c:v>
                </c:pt>
                <c:pt idx="6">
                  <c:v>0</c:v>
                </c:pt>
                <c:pt idx="7">
                  <c:v>1</c:v>
                </c:pt>
                <c:pt idx="8">
                  <c:v>0</c:v>
                </c:pt>
              </c:numCache>
            </c:numRef>
          </c:val>
          <c:extLst>
            <c:ext xmlns:c16="http://schemas.microsoft.com/office/drawing/2014/chart" uri="{C3380CC4-5D6E-409C-BE32-E72D297353CC}">
              <c16:uniqueId val="{00000001-7D90-4FD0-81A5-5198D2D95796}"/>
            </c:ext>
          </c:extLst>
        </c:ser>
        <c:ser>
          <c:idx val="2"/>
          <c:order val="2"/>
          <c:spPr>
            <a:solidFill>
              <a:schemeClr val="accent3"/>
            </a:solidFill>
            <a:ln>
              <a:noFill/>
            </a:ln>
            <a:effectLst/>
          </c:spPr>
          <c:invertIfNegative val="0"/>
          <c:cat>
            <c:strRef>
              <c:f>'C.les vieux'!$Z$53:$AH$53</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'C.les vieux'!$Z$56:$AH$56</c:f>
              <c:numCache>
                <c:formatCode>General</c:formatCode>
                <c:ptCount val="9"/>
                <c:pt idx="0">
                  <c:v>5</c:v>
                </c:pt>
                <c:pt idx="1">
                  <c:v>5</c:v>
                </c:pt>
                <c:pt idx="2">
                  <c:v>4</c:v>
                </c:pt>
                <c:pt idx="3">
                  <c:v>3</c:v>
                </c:pt>
                <c:pt idx="4">
                  <c:v>6</c:v>
                </c:pt>
                <c:pt idx="5">
                  <c:v>10</c:v>
                </c:pt>
                <c:pt idx="6">
                  <c:v>7</c:v>
                </c:pt>
                <c:pt idx="7">
                  <c:v>3</c:v>
                </c:pt>
                <c:pt idx="8">
                  <c:v>4</c:v>
                </c:pt>
              </c:numCache>
            </c:numRef>
          </c:val>
          <c:extLst>
            <c:ext xmlns:c16="http://schemas.microsoft.com/office/drawing/2014/chart" uri="{C3380CC4-5D6E-409C-BE32-E72D297353CC}">
              <c16:uniqueId val="{00000002-7D90-4FD0-81A5-5198D2D95796}"/>
            </c:ext>
          </c:extLst>
        </c:ser>
        <c:ser>
          <c:idx val="3"/>
          <c:order val="3"/>
          <c:spPr>
            <a:solidFill>
              <a:schemeClr val="accent4"/>
            </a:solidFill>
            <a:ln>
              <a:noFill/>
            </a:ln>
            <a:effectLst/>
          </c:spPr>
          <c:invertIfNegative val="0"/>
          <c:cat>
            <c:strRef>
              <c:f>'C.les vieux'!$Z$53:$AH$53</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'C.les vieux'!$Z$57:$AH$57</c:f>
              <c:numCache>
                <c:formatCode>General</c:formatCode>
                <c:ptCount val="9"/>
                <c:pt idx="0">
                  <c:v>2</c:v>
                </c:pt>
                <c:pt idx="1">
                  <c:v>7</c:v>
                </c:pt>
                <c:pt idx="2">
                  <c:v>5</c:v>
                </c:pt>
                <c:pt idx="3">
                  <c:v>4</c:v>
                </c:pt>
                <c:pt idx="4">
                  <c:v>7</c:v>
                </c:pt>
                <c:pt idx="5">
                  <c:v>3</c:v>
                </c:pt>
                <c:pt idx="6">
                  <c:v>7</c:v>
                </c:pt>
                <c:pt idx="7">
                  <c:v>6</c:v>
                </c:pt>
                <c:pt idx="8">
                  <c:v>6</c:v>
                </c:pt>
              </c:numCache>
            </c:numRef>
          </c:val>
          <c:extLst>
            <c:ext xmlns:c16="http://schemas.microsoft.com/office/drawing/2014/chart" uri="{C3380CC4-5D6E-409C-BE32-E72D297353CC}">
              <c16:uniqueId val="{00000003-7D90-4FD0-81A5-5198D2D95796}"/>
            </c:ext>
          </c:extLst>
        </c:ser>
        <c:ser>
          <c:idx val="4"/>
          <c:order val="4"/>
          <c:spPr>
            <a:solidFill>
              <a:schemeClr val="accent5"/>
            </a:solidFill>
            <a:ln>
              <a:noFill/>
            </a:ln>
            <a:effectLst/>
          </c:spPr>
          <c:invertIfNegative val="0"/>
          <c:cat>
            <c:strRef>
              <c:f>'C.les vieux'!$Z$53:$AH$53</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'C.les vieux'!$Z$58:$AH$58</c:f>
              <c:numCache>
                <c:formatCode>General</c:formatCode>
                <c:ptCount val="9"/>
                <c:pt idx="0">
                  <c:v>11</c:v>
                </c:pt>
                <c:pt idx="1">
                  <c:v>3</c:v>
                </c:pt>
                <c:pt idx="2">
                  <c:v>3</c:v>
                </c:pt>
                <c:pt idx="3">
                  <c:v>11</c:v>
                </c:pt>
                <c:pt idx="4">
                  <c:v>3</c:v>
                </c:pt>
                <c:pt idx="5">
                  <c:v>2</c:v>
                </c:pt>
                <c:pt idx="6">
                  <c:v>5</c:v>
                </c:pt>
                <c:pt idx="7">
                  <c:v>9</c:v>
                </c:pt>
                <c:pt idx="8">
                  <c:v>9</c:v>
                </c:pt>
              </c:numCache>
            </c:numRef>
          </c:val>
          <c:extLst>
            <c:ext xmlns:c16="http://schemas.microsoft.com/office/drawing/2014/chart" uri="{C3380CC4-5D6E-409C-BE32-E72D297353CC}">
              <c16:uniqueId val="{00000004-7D90-4FD0-81A5-5198D2D95796}"/>
            </c:ext>
          </c:extLst>
        </c:ser>
        <c:dLbls>
          <c:showLegendKey val="0"/>
          <c:showVal val="0"/>
          <c:showCatName val="0"/>
          <c:showSerName val="0"/>
          <c:showPercent val="0"/>
          <c:showBubbleSize val="0"/>
        </c:dLbls>
        <c:gapWidth val="150"/>
        <c:overlap val="100"/>
        <c:axId val="1578917903"/>
        <c:axId val="1578918863"/>
      </c:barChart>
      <c:catAx>
        <c:axId val="157891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78918863"/>
        <c:crosses val="autoZero"/>
        <c:auto val="1"/>
        <c:lblAlgn val="ctr"/>
        <c:lblOffset val="100"/>
        <c:noMultiLvlLbl val="0"/>
      </c:catAx>
      <c:valAx>
        <c:axId val="1578918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78917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GB"/>
              <a:t>Est-ce que vous utilisez les produits du Baume du Tigre ?  </a:t>
            </a:r>
            <a:r>
              <a:rPr lang="en-US"/>
              <a:t>-</a:t>
            </a:r>
            <a:r>
              <a:rPr lang="zh-CN"/>
              <a:t> </a:t>
            </a:r>
            <a:r>
              <a:rPr lang="en-US"/>
              <a:t>Les</a:t>
            </a:r>
            <a:r>
              <a:rPr lang="zh-CN"/>
              <a:t> </a:t>
            </a:r>
            <a:r>
              <a:rPr lang="en-US"/>
              <a:t>vieux</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E43-B043-893C-E57A3BC9E24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E43-B043-893C-E57A3BC9E24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'C.les vieux'!$B$63:$B$64</c:f>
              <c:strCache>
                <c:ptCount val="2"/>
                <c:pt idx="0">
                  <c:v>Oui</c:v>
                </c:pt>
                <c:pt idx="1">
                  <c:v>Non</c:v>
                </c:pt>
              </c:strCache>
            </c:strRef>
          </c:cat>
          <c:val>
            <c:numRef>
              <c:f>'C.les vieux'!$C$63:$C$64</c:f>
              <c:numCache>
                <c:formatCode>General</c:formatCode>
                <c:ptCount val="2"/>
                <c:pt idx="0">
                  <c:v>32</c:v>
                </c:pt>
                <c:pt idx="1">
                  <c:v>19</c:v>
                </c:pt>
              </c:numCache>
            </c:numRef>
          </c:val>
          <c:extLst>
            <c:ext xmlns:c16="http://schemas.microsoft.com/office/drawing/2014/chart" uri="{C3380CC4-5D6E-409C-BE32-E72D297353CC}">
              <c16:uniqueId val="{00000000-9079-CD47-BA86-B6E3697EC88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665-45C1-AEFA-21FD4A1BA57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665-45C1-AEFA-21FD4A1BA5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'C.les vieux'!$B$67:$B$68</c:f>
              <c:strCache>
                <c:ptCount val="2"/>
                <c:pt idx="0">
                  <c:v>Oui </c:v>
                </c:pt>
                <c:pt idx="1">
                  <c:v>Non</c:v>
                </c:pt>
              </c:strCache>
            </c:strRef>
          </c:cat>
          <c:val>
            <c:numRef>
              <c:f>'C.les vieux'!$C$67:$C$68</c:f>
              <c:numCache>
                <c:formatCode>General</c:formatCode>
                <c:ptCount val="2"/>
                <c:pt idx="0">
                  <c:v>28</c:v>
                </c:pt>
                <c:pt idx="1">
                  <c:v>4</c:v>
                </c:pt>
              </c:numCache>
            </c:numRef>
          </c:val>
          <c:extLst>
            <c:ext xmlns:c16="http://schemas.microsoft.com/office/drawing/2014/chart" uri="{C3380CC4-5D6E-409C-BE32-E72D297353CC}">
              <c16:uniqueId val="{00000000-B8A4-1C43-B77D-C720DA282FE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29E-485B-A19A-CC5E5D7C6CE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29E-485B-A19A-CC5E5D7C6C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'C.les vieux'!$B$71:$B$72</c:f>
              <c:strCache>
                <c:ptCount val="2"/>
                <c:pt idx="0">
                  <c:v>Oui </c:v>
                </c:pt>
                <c:pt idx="1">
                  <c:v>Non</c:v>
                </c:pt>
              </c:strCache>
            </c:strRef>
          </c:cat>
          <c:val>
            <c:numRef>
              <c:f>'C.les vieux'!$C$71:$C$72</c:f>
              <c:numCache>
                <c:formatCode>General</c:formatCode>
                <c:ptCount val="2"/>
                <c:pt idx="0">
                  <c:v>16</c:v>
                </c:pt>
                <c:pt idx="1">
                  <c:v>3</c:v>
                </c:pt>
              </c:numCache>
            </c:numRef>
          </c:val>
          <c:extLst>
            <c:ext xmlns:c16="http://schemas.microsoft.com/office/drawing/2014/chart" uri="{C3380CC4-5D6E-409C-BE32-E72D297353CC}">
              <c16:uniqueId val="{00000000-6559-514B-B911-DCCA82CE822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Style préféré - les vieux</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AC-49D5-90F3-EA3F555606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AC-49D5-90F3-EA3F5556060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'C.les vieux'!$BS$53:$BS$54</c:f>
              <c:strCache>
                <c:ptCount val="2"/>
                <c:pt idx="0">
                  <c:v>Style traditionnel</c:v>
                </c:pt>
                <c:pt idx="1">
                  <c:v>Style minimaliste</c:v>
                </c:pt>
              </c:strCache>
            </c:strRef>
          </c:cat>
          <c:val>
            <c:numRef>
              <c:f>'C.les vieux'!$BT$53:$BT$54</c:f>
              <c:numCache>
                <c:formatCode>General</c:formatCode>
                <c:ptCount val="2"/>
                <c:pt idx="0">
                  <c:v>30</c:v>
                </c:pt>
                <c:pt idx="1">
                  <c:v>19</c:v>
                </c:pt>
              </c:numCache>
            </c:numRef>
          </c:val>
          <c:extLst>
            <c:ext xmlns:c16="http://schemas.microsoft.com/office/drawing/2014/chart" uri="{C3380CC4-5D6E-409C-BE32-E72D297353CC}">
              <c16:uniqueId val="{00000000-5D80-4561-A5B3-510977480E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altLang="zh-CN" sz="11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rPr>
              <a:t>les propriétés plus intéressantes -  les vieux</a:t>
            </a:r>
            <a:endParaRPr lang="zh-CN" altLang="fr-FR" sz="11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endParaRPr>
          </a:p>
        </c:rich>
      </c:tx>
      <c:layout>
        <c:manualLayout>
          <c:xMode val="edge"/>
          <c:yMode val="edge"/>
          <c:x val="0.14893744531933509"/>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0"/>
          <c:order val="0"/>
          <c:tx>
            <c:strRef>
              <c:f>'C.les vieux'!$AL$61</c:f>
              <c:strCache>
                <c:ptCount val="1"/>
                <c:pt idx="0">
                  <c:v>Un format voyage facile à transporter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vieux'!$AM$61</c:f>
              <c:numCache>
                <c:formatCode>General</c:formatCode>
                <c:ptCount val="1"/>
                <c:pt idx="0">
                  <c:v>24</c:v>
                </c:pt>
              </c:numCache>
            </c:numRef>
          </c:val>
          <c:extLst>
            <c:ext xmlns:c16="http://schemas.microsoft.com/office/drawing/2014/chart" uri="{C3380CC4-5D6E-409C-BE32-E72D297353CC}">
              <c16:uniqueId val="{00000000-AA50-443D-90BD-95C9DAD3C5E2}"/>
            </c:ext>
          </c:extLst>
        </c:ser>
        <c:ser>
          <c:idx val="1"/>
          <c:order val="1"/>
          <c:tx>
            <c:strRef>
              <c:f>'C.les vieux'!$AL$62</c:f>
              <c:strCache>
                <c:ptCount val="1"/>
                <c:pt idx="0">
                  <c:v>Une formulation dirigé vers un symptôme particulier, par exemple le mal de dos.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vieux'!$AM$62</c:f>
              <c:numCache>
                <c:formatCode>General</c:formatCode>
                <c:ptCount val="1"/>
                <c:pt idx="0">
                  <c:v>26</c:v>
                </c:pt>
              </c:numCache>
            </c:numRef>
          </c:val>
          <c:extLst>
            <c:ext xmlns:c16="http://schemas.microsoft.com/office/drawing/2014/chart" uri="{C3380CC4-5D6E-409C-BE32-E72D297353CC}">
              <c16:uniqueId val="{00000001-AA50-443D-90BD-95C9DAD3C5E2}"/>
            </c:ext>
          </c:extLst>
        </c:ser>
        <c:ser>
          <c:idx val="2"/>
          <c:order val="2"/>
          <c:tx>
            <c:strRef>
              <c:f>'C.les vieux'!$AL$63</c:f>
              <c:strCache>
                <c:ptCount val="1"/>
                <c:pt idx="0">
                  <c:v>Une formulation adapt pour un usage particulier, par exemple pour la pratique sportive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vieux'!$AM$63</c:f>
              <c:numCache>
                <c:formatCode>General</c:formatCode>
                <c:ptCount val="1"/>
                <c:pt idx="0">
                  <c:v>7</c:v>
                </c:pt>
              </c:numCache>
            </c:numRef>
          </c:val>
          <c:extLst>
            <c:ext xmlns:c16="http://schemas.microsoft.com/office/drawing/2014/chart" uri="{C3380CC4-5D6E-409C-BE32-E72D297353CC}">
              <c16:uniqueId val="{00000002-AA50-443D-90BD-95C9DAD3C5E2}"/>
            </c:ext>
          </c:extLst>
        </c:ser>
        <c:ser>
          <c:idx val="3"/>
          <c:order val="3"/>
          <c:tx>
            <c:strRef>
              <c:f>'C.les vieux'!$AL$64</c:f>
              <c:strCache>
                <c:ptCount val="1"/>
                <c:pt idx="0">
                  <c:v>Des ingrédients originaires de la Médecine Traditionnelle Chinoise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vieux'!$AM$64</c:f>
              <c:numCache>
                <c:formatCode>General</c:formatCode>
                <c:ptCount val="1"/>
                <c:pt idx="0">
                  <c:v>40</c:v>
                </c:pt>
              </c:numCache>
            </c:numRef>
          </c:val>
          <c:extLst>
            <c:ext xmlns:c16="http://schemas.microsoft.com/office/drawing/2014/chart" uri="{C3380CC4-5D6E-409C-BE32-E72D297353CC}">
              <c16:uniqueId val="{00000003-AA50-443D-90BD-95C9DAD3C5E2}"/>
            </c:ext>
          </c:extLst>
        </c:ser>
        <c:ser>
          <c:idx val="4"/>
          <c:order val="4"/>
          <c:tx>
            <c:strRef>
              <c:f>'C.les vieux'!$AL$65</c:f>
              <c:strCache>
                <c:ptCount val="1"/>
                <c:pt idx="0">
                  <c:v>Des ingrédients bio et naturels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vieux'!$AM$65</c:f>
              <c:numCache>
                <c:formatCode>General</c:formatCode>
                <c:ptCount val="1"/>
                <c:pt idx="0">
                  <c:v>42</c:v>
                </c:pt>
              </c:numCache>
            </c:numRef>
          </c:val>
          <c:extLst>
            <c:ext xmlns:c16="http://schemas.microsoft.com/office/drawing/2014/chart" uri="{C3380CC4-5D6E-409C-BE32-E72D297353CC}">
              <c16:uniqueId val="{00000004-AA50-443D-90BD-95C9DAD3C5E2}"/>
            </c:ext>
          </c:extLst>
        </c:ser>
        <c:ser>
          <c:idx val="5"/>
          <c:order val="5"/>
          <c:tx>
            <c:strRef>
              <c:f>'C.les vieux'!$AL$66</c:f>
              <c:strCache>
                <c:ptCount val="1"/>
                <c:pt idx="0">
                  <c:v>Une odeur et texture agréable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vieux'!$AM$66</c:f>
              <c:numCache>
                <c:formatCode>General</c:formatCode>
                <c:ptCount val="1"/>
                <c:pt idx="0">
                  <c:v>32</c:v>
                </c:pt>
              </c:numCache>
            </c:numRef>
          </c:val>
          <c:extLst>
            <c:ext xmlns:c16="http://schemas.microsoft.com/office/drawing/2014/chart" uri="{C3380CC4-5D6E-409C-BE32-E72D297353CC}">
              <c16:uniqueId val="{00000005-AA50-443D-90BD-95C9DAD3C5E2}"/>
            </c:ext>
          </c:extLst>
        </c:ser>
        <c:ser>
          <c:idx val="6"/>
          <c:order val="6"/>
          <c:tx>
            <c:strRef>
              <c:f>'C.les vieux'!$AL$67</c:f>
              <c:strCache>
                <c:ptCount val="1"/>
                <c:pt idx="0">
                  <c:v>Fabrication française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'C.les vieux'!$AM$67</c:f>
              <c:numCache>
                <c:formatCode>General</c:formatCode>
                <c:ptCount val="1"/>
                <c:pt idx="0">
                  <c:v>22</c:v>
                </c:pt>
              </c:numCache>
            </c:numRef>
          </c:val>
          <c:extLst>
            <c:ext xmlns:c16="http://schemas.microsoft.com/office/drawing/2014/chart" uri="{C3380CC4-5D6E-409C-BE32-E72D297353CC}">
              <c16:uniqueId val="{00000006-AA50-443D-90BD-95C9DAD3C5E2}"/>
            </c:ext>
          </c:extLst>
        </c:ser>
        <c:dLbls>
          <c:dLblPos val="outEnd"/>
          <c:showLegendKey val="0"/>
          <c:showVal val="1"/>
          <c:showCatName val="0"/>
          <c:showSerName val="0"/>
          <c:showPercent val="0"/>
          <c:showBubbleSize val="0"/>
        </c:dLbls>
        <c:gapWidth val="219"/>
        <c:overlap val="-27"/>
        <c:axId val="59494064"/>
        <c:axId val="59493104"/>
      </c:barChart>
      <c:catAx>
        <c:axId val="59494064"/>
        <c:scaling>
          <c:orientation val="minMax"/>
        </c:scaling>
        <c:delete val="1"/>
        <c:axPos val="b"/>
        <c:numFmt formatCode="General" sourceLinked="1"/>
        <c:majorTickMark val="none"/>
        <c:minorTickMark val="none"/>
        <c:tickLblPos val="nextTo"/>
        <c:crossAx val="59493104"/>
        <c:crosses val="autoZero"/>
        <c:auto val="1"/>
        <c:lblAlgn val="ctr"/>
        <c:lblOffset val="100"/>
        <c:noMultiLvlLbl val="0"/>
      </c:catAx>
      <c:valAx>
        <c:axId val="59493104"/>
        <c:scaling>
          <c:orientation val="minMax"/>
        </c:scaling>
        <c:delete val="1"/>
        <c:axPos val="l"/>
        <c:numFmt formatCode="General" sourceLinked="1"/>
        <c:majorTickMark val="none"/>
        <c:minorTickMark val="none"/>
        <c:tickLblPos val="nextTo"/>
        <c:crossAx val="59494064"/>
        <c:crosses val="autoZero"/>
        <c:crossBetween val="between"/>
      </c:valAx>
      <c:spPr>
        <a:noFill/>
        <a:ln>
          <a:noFill/>
        </a:ln>
        <a:effectLst/>
      </c:spPr>
    </c:plotArea>
    <c:legend>
      <c:legendPos val="b"/>
      <c:layout>
        <c:manualLayout>
          <c:xMode val="edge"/>
          <c:yMode val="edge"/>
          <c:x val="5.8932195975503046E-2"/>
          <c:y val="0.43691746864975212"/>
          <c:w val="0.88213538932633428"/>
          <c:h val="0.53993438320209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ltLang="zh-CN" sz="1200" b="1">
                <a:latin typeface="Poppins" panose="00000500000000000000" pitchFamily="2" charset="0"/>
                <a:cs typeface="Poppins" panose="00000500000000000000" pitchFamily="2" charset="0"/>
              </a:rPr>
              <a:t>Format</a:t>
            </a:r>
            <a:r>
              <a:rPr lang="fr-FR" altLang="zh-CN" sz="1200" b="1" baseline="0">
                <a:latin typeface="Poppins" panose="00000500000000000000" pitchFamily="2" charset="0"/>
                <a:cs typeface="Poppins" panose="00000500000000000000" pitchFamily="2" charset="0"/>
              </a:rPr>
              <a:t> préféré - les vieux</a:t>
            </a:r>
            <a:endParaRPr lang="zh-CN" altLang="fr-FR" sz="1200" b="1">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'C.les vieux'!$AS$61</c:f>
              <c:strCache>
                <c:ptCount val="1"/>
                <c:pt idx="0">
                  <c:v>Petit stick </c:v>
                </c:pt>
              </c:strCache>
            </c:strRef>
          </c:tx>
          <c:spPr>
            <a:solidFill>
              <a:schemeClr val="accent1"/>
            </a:solidFill>
            <a:ln>
              <a:noFill/>
            </a:ln>
            <a:effectLst/>
          </c:spPr>
          <c:invertIfNegative val="0"/>
          <c:val>
            <c:numRef>
              <c:f>'C.les vieux'!$AT$61</c:f>
              <c:numCache>
                <c:formatCode>General</c:formatCode>
                <c:ptCount val="1"/>
                <c:pt idx="0">
                  <c:v>8</c:v>
                </c:pt>
              </c:numCache>
            </c:numRef>
          </c:val>
          <c:extLst>
            <c:ext xmlns:c16="http://schemas.microsoft.com/office/drawing/2014/chart" uri="{C3380CC4-5D6E-409C-BE32-E72D297353CC}">
              <c16:uniqueId val="{00000000-F34C-41BD-8B8F-0309F4B598F9}"/>
            </c:ext>
          </c:extLst>
        </c:ser>
        <c:ser>
          <c:idx val="1"/>
          <c:order val="1"/>
          <c:tx>
            <c:strRef>
              <c:f>'C.les vieux'!$AS$62</c:f>
              <c:strCache>
                <c:ptCount val="1"/>
                <c:pt idx="0">
                  <c:v>Grand stick </c:v>
                </c:pt>
              </c:strCache>
            </c:strRef>
          </c:tx>
          <c:spPr>
            <a:solidFill>
              <a:schemeClr val="accent2"/>
            </a:solidFill>
            <a:ln>
              <a:noFill/>
            </a:ln>
            <a:effectLst/>
          </c:spPr>
          <c:invertIfNegative val="0"/>
          <c:val>
            <c:numRef>
              <c:f>'C.les vieux'!$AT$62</c:f>
              <c:numCache>
                <c:formatCode>General</c:formatCode>
                <c:ptCount val="1"/>
                <c:pt idx="0">
                  <c:v>23</c:v>
                </c:pt>
              </c:numCache>
            </c:numRef>
          </c:val>
          <c:extLst>
            <c:ext xmlns:c16="http://schemas.microsoft.com/office/drawing/2014/chart" uri="{C3380CC4-5D6E-409C-BE32-E72D297353CC}">
              <c16:uniqueId val="{00000001-F34C-41BD-8B8F-0309F4B598F9}"/>
            </c:ext>
          </c:extLst>
        </c:ser>
        <c:ser>
          <c:idx val="2"/>
          <c:order val="2"/>
          <c:tx>
            <c:strRef>
              <c:f>'C.les vieux'!$AS$63</c:f>
              <c:strCache>
                <c:ptCount val="1"/>
                <c:pt idx="0">
                  <c:v>Petit pot </c:v>
                </c:pt>
              </c:strCache>
            </c:strRef>
          </c:tx>
          <c:spPr>
            <a:solidFill>
              <a:schemeClr val="accent3"/>
            </a:solidFill>
            <a:ln>
              <a:noFill/>
            </a:ln>
            <a:effectLst/>
          </c:spPr>
          <c:invertIfNegative val="0"/>
          <c:val>
            <c:numRef>
              <c:f>'C.les vieux'!$AT$63</c:f>
              <c:numCache>
                <c:formatCode>General</c:formatCode>
                <c:ptCount val="1"/>
                <c:pt idx="0">
                  <c:v>23</c:v>
                </c:pt>
              </c:numCache>
            </c:numRef>
          </c:val>
          <c:extLst>
            <c:ext xmlns:c16="http://schemas.microsoft.com/office/drawing/2014/chart" uri="{C3380CC4-5D6E-409C-BE32-E72D297353CC}">
              <c16:uniqueId val="{00000002-F34C-41BD-8B8F-0309F4B598F9}"/>
            </c:ext>
          </c:extLst>
        </c:ser>
        <c:ser>
          <c:idx val="3"/>
          <c:order val="3"/>
          <c:tx>
            <c:strRef>
              <c:f>'C.les vieux'!$AS$64</c:f>
              <c:strCache>
                <c:ptCount val="1"/>
                <c:pt idx="0">
                  <c:v>Grand pot </c:v>
                </c:pt>
              </c:strCache>
            </c:strRef>
          </c:tx>
          <c:spPr>
            <a:solidFill>
              <a:schemeClr val="accent4"/>
            </a:solidFill>
            <a:ln>
              <a:noFill/>
            </a:ln>
            <a:effectLst/>
          </c:spPr>
          <c:invertIfNegative val="0"/>
          <c:val>
            <c:numRef>
              <c:f>'C.les vieux'!$AT$64</c:f>
              <c:numCache>
                <c:formatCode>General</c:formatCode>
                <c:ptCount val="1"/>
                <c:pt idx="0">
                  <c:v>19</c:v>
                </c:pt>
              </c:numCache>
            </c:numRef>
          </c:val>
          <c:extLst>
            <c:ext xmlns:c16="http://schemas.microsoft.com/office/drawing/2014/chart" uri="{C3380CC4-5D6E-409C-BE32-E72D297353CC}">
              <c16:uniqueId val="{00000003-F34C-41BD-8B8F-0309F4B598F9}"/>
            </c:ext>
          </c:extLst>
        </c:ser>
        <c:dLbls>
          <c:showLegendKey val="0"/>
          <c:showVal val="0"/>
          <c:showCatName val="0"/>
          <c:showSerName val="0"/>
          <c:showPercent val="0"/>
          <c:showBubbleSize val="0"/>
        </c:dLbls>
        <c:gapWidth val="219"/>
        <c:overlap val="-27"/>
        <c:axId val="1325222832"/>
        <c:axId val="1325217072"/>
      </c:barChart>
      <c:catAx>
        <c:axId val="1325222832"/>
        <c:scaling>
          <c:orientation val="minMax"/>
        </c:scaling>
        <c:delete val="1"/>
        <c:axPos val="b"/>
        <c:numFmt formatCode="General" sourceLinked="1"/>
        <c:majorTickMark val="none"/>
        <c:minorTickMark val="none"/>
        <c:tickLblPos val="nextTo"/>
        <c:crossAx val="1325217072"/>
        <c:crosses val="autoZero"/>
        <c:auto val="1"/>
        <c:lblAlgn val="ctr"/>
        <c:lblOffset val="100"/>
        <c:noMultiLvlLbl val="0"/>
      </c:catAx>
      <c:valAx>
        <c:axId val="13252170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25222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3D7-1740-9BB7-310E309F91E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3D7-1740-9BB7-310E309F91E6}"/>
              </c:ext>
            </c:extLst>
          </c:dPt>
          <c:dLbls>
            <c:dLbl>
              <c:idx val="0"/>
              <c:tx>
                <c:rich>
                  <a:bodyPr/>
                  <a:lstStyle/>
                  <a:p>
                    <a:r>
                      <a:rPr lang="en-US" altLang="zh-CN"/>
                      <a:t>18</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93D7-1740-9BB7-310E309F91E6}"/>
                </c:ext>
              </c:extLst>
            </c:dLbl>
            <c:dLbl>
              <c:idx val="1"/>
              <c:tx>
                <c:rich>
                  <a:bodyPr/>
                  <a:lstStyle/>
                  <a:p>
                    <a:r>
                      <a:rPr lang="en-US" altLang="zh-CN"/>
                      <a:t>4</a:t>
                    </a:r>
                    <a:endParaRPr lang="en-US"/>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93D7-1740-9BB7-310E309F91E6}"/>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'B.travailleurs de bureau'!$D$88:$D$89</c:f>
              <c:strCache>
                <c:ptCount val="2"/>
                <c:pt idx="0">
                  <c:v>Oui</c:v>
                </c:pt>
                <c:pt idx="1">
                  <c:v>Non</c:v>
                </c:pt>
              </c:strCache>
            </c:strRef>
          </c:cat>
          <c:val>
            <c:numRef>
              <c:f>'B.travailleurs de bureau'!$E$88:$E$89</c:f>
              <c:numCache>
                <c:formatCode>General</c:formatCode>
                <c:ptCount val="2"/>
                <c:pt idx="0">
                  <c:v>18</c:v>
                </c:pt>
                <c:pt idx="1">
                  <c:v>4</c:v>
                </c:pt>
              </c:numCache>
            </c:numRef>
          </c:val>
          <c:extLst>
            <c:ext xmlns:c16="http://schemas.microsoft.com/office/drawing/2014/chart" uri="{C3380CC4-5D6E-409C-BE32-E72D297353CC}">
              <c16:uniqueId val="{00000004-93D7-1740-9BB7-310E309F91E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'D.ne connaissent pas la culture'!$H$103:$P$103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culture'!$H$104:$P$104</c:f>
              <c:numCache>
                <c:formatCode>General</c:formatCode>
                <c:ptCount val="9"/>
                <c:pt idx="0">
                  <c:v>1</c:v>
                </c:pt>
                <c:pt idx="1">
                  <c:v>2</c:v>
                </c:pt>
                <c:pt idx="2">
                  <c:v>2</c:v>
                </c:pt>
                <c:pt idx="3">
                  <c:v>2</c:v>
                </c:pt>
                <c:pt idx="4">
                  <c:v>3</c:v>
                </c:pt>
                <c:pt idx="5">
                  <c:v>3</c:v>
                </c:pt>
                <c:pt idx="6">
                  <c:v>4</c:v>
                </c:pt>
                <c:pt idx="7">
                  <c:v>3</c:v>
                </c:pt>
                <c:pt idx="8">
                  <c:v>4</c:v>
                </c:pt>
              </c:numCache>
            </c:numRef>
          </c:val>
          <c:extLst>
            <c:ext xmlns:c16="http://schemas.microsoft.com/office/drawing/2014/chart" uri="{C3380CC4-5D6E-409C-BE32-E72D297353CC}">
              <c16:uniqueId val="{00000000-0CE0-4614-B8B2-C0D1D7C2D20D}"/>
            </c:ext>
          </c:extLst>
        </c:ser>
        <c:ser>
          <c:idx val="1"/>
          <c:order val="1"/>
          <c:spPr>
            <a:solidFill>
              <a:schemeClr val="accent2"/>
            </a:solidFill>
            <a:ln>
              <a:noFill/>
            </a:ln>
            <a:effectLst/>
          </c:spPr>
          <c:invertIfNegative val="0"/>
          <c:cat>
            <c:strRef>
              <c:f>'D.ne connaissent pas la culture'!$H$103:$P$103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culture'!$H$105:$P$105</c:f>
              <c:numCache>
                <c:formatCode>General</c:formatCode>
                <c:ptCount val="9"/>
                <c:pt idx="0">
                  <c:v>9</c:v>
                </c:pt>
                <c:pt idx="1">
                  <c:v>11</c:v>
                </c:pt>
                <c:pt idx="2">
                  <c:v>7</c:v>
                </c:pt>
                <c:pt idx="3">
                  <c:v>6</c:v>
                </c:pt>
                <c:pt idx="4">
                  <c:v>8</c:v>
                </c:pt>
                <c:pt idx="5">
                  <c:v>8</c:v>
                </c:pt>
                <c:pt idx="6">
                  <c:v>14</c:v>
                </c:pt>
                <c:pt idx="7">
                  <c:v>13</c:v>
                </c:pt>
                <c:pt idx="8">
                  <c:v>9</c:v>
                </c:pt>
              </c:numCache>
            </c:numRef>
          </c:val>
          <c:extLst>
            <c:ext xmlns:c16="http://schemas.microsoft.com/office/drawing/2014/chart" uri="{C3380CC4-5D6E-409C-BE32-E72D297353CC}">
              <c16:uniqueId val="{00000001-0CE0-4614-B8B2-C0D1D7C2D20D}"/>
            </c:ext>
          </c:extLst>
        </c:ser>
        <c:ser>
          <c:idx val="2"/>
          <c:order val="2"/>
          <c:spPr>
            <a:solidFill>
              <a:schemeClr val="accent3"/>
            </a:solidFill>
            <a:ln>
              <a:noFill/>
            </a:ln>
            <a:effectLst/>
          </c:spPr>
          <c:invertIfNegative val="0"/>
          <c:cat>
            <c:strRef>
              <c:f>'D.ne connaissent pas la culture'!$H$103:$P$103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culture'!$H$106:$P$106</c:f>
              <c:numCache>
                <c:formatCode>General</c:formatCode>
                <c:ptCount val="9"/>
                <c:pt idx="0">
                  <c:v>14</c:v>
                </c:pt>
                <c:pt idx="1">
                  <c:v>16</c:v>
                </c:pt>
                <c:pt idx="2">
                  <c:v>20</c:v>
                </c:pt>
                <c:pt idx="3">
                  <c:v>16</c:v>
                </c:pt>
                <c:pt idx="4">
                  <c:v>14</c:v>
                </c:pt>
                <c:pt idx="5">
                  <c:v>14</c:v>
                </c:pt>
                <c:pt idx="6">
                  <c:v>17</c:v>
                </c:pt>
                <c:pt idx="7">
                  <c:v>17</c:v>
                </c:pt>
                <c:pt idx="8">
                  <c:v>16</c:v>
                </c:pt>
              </c:numCache>
            </c:numRef>
          </c:val>
          <c:extLst>
            <c:ext xmlns:c16="http://schemas.microsoft.com/office/drawing/2014/chart" uri="{C3380CC4-5D6E-409C-BE32-E72D297353CC}">
              <c16:uniqueId val="{00000002-0CE0-4614-B8B2-C0D1D7C2D20D}"/>
            </c:ext>
          </c:extLst>
        </c:ser>
        <c:ser>
          <c:idx val="3"/>
          <c:order val="3"/>
          <c:spPr>
            <a:solidFill>
              <a:schemeClr val="accent4"/>
            </a:solidFill>
            <a:ln>
              <a:noFill/>
            </a:ln>
            <a:effectLst/>
          </c:spPr>
          <c:invertIfNegative val="0"/>
          <c:cat>
            <c:strRef>
              <c:f>'D.ne connaissent pas la culture'!$H$103:$P$103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culture'!$H$107:$P$107</c:f>
              <c:numCache>
                <c:formatCode>General</c:formatCode>
                <c:ptCount val="9"/>
                <c:pt idx="0">
                  <c:v>21</c:v>
                </c:pt>
                <c:pt idx="1">
                  <c:v>19</c:v>
                </c:pt>
                <c:pt idx="2">
                  <c:v>18</c:v>
                </c:pt>
                <c:pt idx="3">
                  <c:v>21</c:v>
                </c:pt>
                <c:pt idx="4">
                  <c:v>20</c:v>
                </c:pt>
                <c:pt idx="5">
                  <c:v>15</c:v>
                </c:pt>
                <c:pt idx="6">
                  <c:v>12</c:v>
                </c:pt>
                <c:pt idx="7">
                  <c:v>15</c:v>
                </c:pt>
                <c:pt idx="8">
                  <c:v>18</c:v>
                </c:pt>
              </c:numCache>
            </c:numRef>
          </c:val>
          <c:extLst>
            <c:ext xmlns:c16="http://schemas.microsoft.com/office/drawing/2014/chart" uri="{C3380CC4-5D6E-409C-BE32-E72D297353CC}">
              <c16:uniqueId val="{00000003-0CE0-4614-B8B2-C0D1D7C2D20D}"/>
            </c:ext>
          </c:extLst>
        </c:ser>
        <c:ser>
          <c:idx val="4"/>
          <c:order val="4"/>
          <c:spPr>
            <a:solidFill>
              <a:schemeClr val="accent5"/>
            </a:solidFill>
            <a:ln>
              <a:noFill/>
            </a:ln>
            <a:effectLst/>
          </c:spPr>
          <c:invertIfNegative val="0"/>
          <c:cat>
            <c:strRef>
              <c:f>'D.ne connaissent pas la culture'!$H$103:$P$103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culture'!$H$108:$P$108</c:f>
              <c:numCache>
                <c:formatCode>General</c:formatCode>
                <c:ptCount val="9"/>
                <c:pt idx="0">
                  <c:v>7</c:v>
                </c:pt>
                <c:pt idx="1">
                  <c:v>4</c:v>
                </c:pt>
                <c:pt idx="2">
                  <c:v>5</c:v>
                </c:pt>
                <c:pt idx="3">
                  <c:v>7</c:v>
                </c:pt>
                <c:pt idx="4">
                  <c:v>7</c:v>
                </c:pt>
                <c:pt idx="5">
                  <c:v>12</c:v>
                </c:pt>
                <c:pt idx="6">
                  <c:v>5</c:v>
                </c:pt>
                <c:pt idx="7">
                  <c:v>4</c:v>
                </c:pt>
                <c:pt idx="8">
                  <c:v>5</c:v>
                </c:pt>
              </c:numCache>
            </c:numRef>
          </c:val>
          <c:extLst>
            <c:ext xmlns:c16="http://schemas.microsoft.com/office/drawing/2014/chart" uri="{C3380CC4-5D6E-409C-BE32-E72D297353CC}">
              <c16:uniqueId val="{00000004-0CE0-4614-B8B2-C0D1D7C2D20D}"/>
            </c:ext>
          </c:extLst>
        </c:ser>
        <c:dLbls>
          <c:showLegendKey val="0"/>
          <c:showVal val="0"/>
          <c:showCatName val="0"/>
          <c:showSerName val="0"/>
          <c:showPercent val="0"/>
          <c:showBubbleSize val="0"/>
        </c:dLbls>
        <c:gapWidth val="150"/>
        <c:overlap val="100"/>
        <c:axId val="1408800783"/>
        <c:axId val="1408797423"/>
      </c:barChart>
      <c:catAx>
        <c:axId val="140880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08797423"/>
        <c:crosses val="autoZero"/>
        <c:auto val="1"/>
        <c:lblAlgn val="ctr"/>
        <c:lblOffset val="100"/>
        <c:noMultiLvlLbl val="0"/>
      </c:catAx>
      <c:valAx>
        <c:axId val="1408797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08800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'D.ne connaissent pas la culture'!$Q$103:$Y$103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culture'!$Q$104:$Y$104</c:f>
              <c:numCache>
                <c:formatCode>General</c:formatCode>
                <c:ptCount val="9"/>
                <c:pt idx="0">
                  <c:v>1</c:v>
                </c:pt>
                <c:pt idx="1">
                  <c:v>2</c:v>
                </c:pt>
                <c:pt idx="2">
                  <c:v>1</c:v>
                </c:pt>
                <c:pt idx="3">
                  <c:v>1</c:v>
                </c:pt>
                <c:pt idx="4">
                  <c:v>0</c:v>
                </c:pt>
                <c:pt idx="5">
                  <c:v>3</c:v>
                </c:pt>
                <c:pt idx="6">
                  <c:v>3</c:v>
                </c:pt>
                <c:pt idx="7">
                  <c:v>2</c:v>
                </c:pt>
                <c:pt idx="8">
                  <c:v>3</c:v>
                </c:pt>
              </c:numCache>
            </c:numRef>
          </c:val>
          <c:extLst>
            <c:ext xmlns:c16="http://schemas.microsoft.com/office/drawing/2014/chart" uri="{C3380CC4-5D6E-409C-BE32-E72D297353CC}">
              <c16:uniqueId val="{00000000-EE04-4C6B-A273-C97434AF9C8D}"/>
            </c:ext>
          </c:extLst>
        </c:ser>
        <c:ser>
          <c:idx val="1"/>
          <c:order val="1"/>
          <c:spPr>
            <a:solidFill>
              <a:schemeClr val="accent2"/>
            </a:solidFill>
            <a:ln>
              <a:noFill/>
            </a:ln>
            <a:effectLst/>
          </c:spPr>
          <c:invertIfNegative val="0"/>
          <c:cat>
            <c:strRef>
              <c:f>'D.ne connaissent pas la culture'!$Q$103:$Y$103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culture'!$Q$105:$Y$105</c:f>
              <c:numCache>
                <c:formatCode>General</c:formatCode>
                <c:ptCount val="9"/>
                <c:pt idx="0">
                  <c:v>5</c:v>
                </c:pt>
                <c:pt idx="1">
                  <c:v>4</c:v>
                </c:pt>
                <c:pt idx="2">
                  <c:v>4</c:v>
                </c:pt>
                <c:pt idx="3">
                  <c:v>4</c:v>
                </c:pt>
                <c:pt idx="4">
                  <c:v>6</c:v>
                </c:pt>
                <c:pt idx="5">
                  <c:v>7</c:v>
                </c:pt>
                <c:pt idx="6">
                  <c:v>16</c:v>
                </c:pt>
                <c:pt idx="7">
                  <c:v>9</c:v>
                </c:pt>
                <c:pt idx="8">
                  <c:v>6</c:v>
                </c:pt>
              </c:numCache>
            </c:numRef>
          </c:val>
          <c:extLst>
            <c:ext xmlns:c16="http://schemas.microsoft.com/office/drawing/2014/chart" uri="{C3380CC4-5D6E-409C-BE32-E72D297353CC}">
              <c16:uniqueId val="{00000001-EE04-4C6B-A273-C97434AF9C8D}"/>
            </c:ext>
          </c:extLst>
        </c:ser>
        <c:ser>
          <c:idx val="2"/>
          <c:order val="2"/>
          <c:spPr>
            <a:solidFill>
              <a:schemeClr val="accent3"/>
            </a:solidFill>
            <a:ln>
              <a:noFill/>
            </a:ln>
            <a:effectLst/>
          </c:spPr>
          <c:invertIfNegative val="0"/>
          <c:cat>
            <c:strRef>
              <c:f>'D.ne connaissent pas la culture'!$Q$103:$Y$103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culture'!$Q$106:$Y$106</c:f>
              <c:numCache>
                <c:formatCode>General</c:formatCode>
                <c:ptCount val="9"/>
                <c:pt idx="0">
                  <c:v>14</c:v>
                </c:pt>
                <c:pt idx="1">
                  <c:v>14</c:v>
                </c:pt>
                <c:pt idx="2">
                  <c:v>14</c:v>
                </c:pt>
                <c:pt idx="3">
                  <c:v>13</c:v>
                </c:pt>
                <c:pt idx="4">
                  <c:v>16</c:v>
                </c:pt>
                <c:pt idx="5">
                  <c:v>12</c:v>
                </c:pt>
                <c:pt idx="6">
                  <c:v>12</c:v>
                </c:pt>
                <c:pt idx="7">
                  <c:v>17</c:v>
                </c:pt>
                <c:pt idx="8">
                  <c:v>15</c:v>
                </c:pt>
              </c:numCache>
            </c:numRef>
          </c:val>
          <c:extLst>
            <c:ext xmlns:c16="http://schemas.microsoft.com/office/drawing/2014/chart" uri="{C3380CC4-5D6E-409C-BE32-E72D297353CC}">
              <c16:uniqueId val="{00000002-EE04-4C6B-A273-C97434AF9C8D}"/>
            </c:ext>
          </c:extLst>
        </c:ser>
        <c:ser>
          <c:idx val="3"/>
          <c:order val="3"/>
          <c:spPr>
            <a:solidFill>
              <a:schemeClr val="accent4"/>
            </a:solidFill>
            <a:ln>
              <a:noFill/>
            </a:ln>
            <a:effectLst/>
          </c:spPr>
          <c:invertIfNegative val="0"/>
          <c:cat>
            <c:strRef>
              <c:f>'D.ne connaissent pas la culture'!$Q$103:$Y$103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culture'!$Q$107:$Y$107</c:f>
              <c:numCache>
                <c:formatCode>General</c:formatCode>
                <c:ptCount val="9"/>
                <c:pt idx="0">
                  <c:v>18</c:v>
                </c:pt>
                <c:pt idx="1">
                  <c:v>19</c:v>
                </c:pt>
                <c:pt idx="2">
                  <c:v>21</c:v>
                </c:pt>
                <c:pt idx="3">
                  <c:v>20</c:v>
                </c:pt>
                <c:pt idx="4">
                  <c:v>15</c:v>
                </c:pt>
                <c:pt idx="5">
                  <c:v>14</c:v>
                </c:pt>
                <c:pt idx="6">
                  <c:v>10</c:v>
                </c:pt>
                <c:pt idx="7">
                  <c:v>13</c:v>
                </c:pt>
                <c:pt idx="8">
                  <c:v>16</c:v>
                </c:pt>
              </c:numCache>
            </c:numRef>
          </c:val>
          <c:extLst>
            <c:ext xmlns:c16="http://schemas.microsoft.com/office/drawing/2014/chart" uri="{C3380CC4-5D6E-409C-BE32-E72D297353CC}">
              <c16:uniqueId val="{00000003-EE04-4C6B-A273-C97434AF9C8D}"/>
            </c:ext>
          </c:extLst>
        </c:ser>
        <c:ser>
          <c:idx val="4"/>
          <c:order val="4"/>
          <c:spPr>
            <a:solidFill>
              <a:schemeClr val="accent5"/>
            </a:solidFill>
            <a:ln>
              <a:noFill/>
            </a:ln>
            <a:effectLst/>
          </c:spPr>
          <c:invertIfNegative val="0"/>
          <c:cat>
            <c:strRef>
              <c:f>'D.ne connaissent pas la culture'!$Q$103:$Y$103</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'D.ne connaissent pas la culture'!$Q$108:$Y$108</c:f>
              <c:numCache>
                <c:formatCode>General</c:formatCode>
                <c:ptCount val="9"/>
                <c:pt idx="0">
                  <c:v>7</c:v>
                </c:pt>
                <c:pt idx="1">
                  <c:v>5</c:v>
                </c:pt>
                <c:pt idx="2">
                  <c:v>4</c:v>
                </c:pt>
                <c:pt idx="3">
                  <c:v>7</c:v>
                </c:pt>
                <c:pt idx="4">
                  <c:v>7</c:v>
                </c:pt>
                <c:pt idx="5">
                  <c:v>7</c:v>
                </c:pt>
                <c:pt idx="6">
                  <c:v>2</c:v>
                </c:pt>
                <c:pt idx="7">
                  <c:v>3</c:v>
                </c:pt>
                <c:pt idx="8">
                  <c:v>3</c:v>
                </c:pt>
              </c:numCache>
            </c:numRef>
          </c:val>
          <c:extLst>
            <c:ext xmlns:c16="http://schemas.microsoft.com/office/drawing/2014/chart" uri="{C3380CC4-5D6E-409C-BE32-E72D297353CC}">
              <c16:uniqueId val="{00000004-EE04-4C6B-A273-C97434AF9C8D}"/>
            </c:ext>
          </c:extLst>
        </c:ser>
        <c:dLbls>
          <c:showLegendKey val="0"/>
          <c:showVal val="0"/>
          <c:showCatName val="0"/>
          <c:showSerName val="0"/>
          <c:showPercent val="0"/>
          <c:showBubbleSize val="0"/>
        </c:dLbls>
        <c:gapWidth val="150"/>
        <c:overlap val="100"/>
        <c:axId val="1437636671"/>
        <c:axId val="1437637151"/>
      </c:barChart>
      <c:catAx>
        <c:axId val="143763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37637151"/>
        <c:crosses val="autoZero"/>
        <c:auto val="1"/>
        <c:lblAlgn val="ctr"/>
        <c:lblOffset val="100"/>
        <c:noMultiLvlLbl val="0"/>
      </c:catAx>
      <c:valAx>
        <c:axId val="1437637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437636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GB" sz="900">
                <a:latin typeface="Poppins" pitchFamily="2" charset="77"/>
                <a:cs typeface="Poppins" pitchFamily="2" charset="77"/>
              </a:rPr>
              <a:t>Est-ce que vous utilisez les produits du Baume du Tigre ?  </a:t>
            </a:r>
          </a:p>
          <a:p>
            <a:pPr>
              <a:defRPr/>
            </a:pPr>
            <a:r>
              <a:rPr lang="en-GB" sz="900">
                <a:latin typeface="Poppins" pitchFamily="2" charset="77"/>
                <a:cs typeface="Poppins" pitchFamily="2" charset="77"/>
              </a:rPr>
              <a:t>- Ne connaissent pas de la culture chinoise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65B-48FE-9B32-69F396822E9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65B-48FE-9B32-69F396822E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'D.ne connaissent pas la culture'!$B$110:$B$111</c:f>
              <c:strCache>
                <c:ptCount val="2"/>
                <c:pt idx="0">
                  <c:v>Oui</c:v>
                </c:pt>
                <c:pt idx="1">
                  <c:v>Non</c:v>
                </c:pt>
              </c:strCache>
            </c:strRef>
          </c:cat>
          <c:val>
            <c:numRef>
              <c:f>'D.ne connaissent pas la culture'!$C$110:$C$111</c:f>
              <c:numCache>
                <c:formatCode>General</c:formatCode>
                <c:ptCount val="2"/>
                <c:pt idx="0">
                  <c:v>52</c:v>
                </c:pt>
                <c:pt idx="1">
                  <c:v>48</c:v>
                </c:pt>
              </c:numCache>
            </c:numRef>
          </c:val>
          <c:extLst>
            <c:ext xmlns:c16="http://schemas.microsoft.com/office/drawing/2014/chart" uri="{C3380CC4-5D6E-409C-BE32-E72D297353CC}">
              <c16:uniqueId val="{00000000-40F4-354F-8403-B128CF41546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1B8B-804B-83FE-3757B009BD9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B8B-804B-83FE-3757B009BD9E}"/>
              </c:ext>
            </c:extLst>
          </c:dPt>
          <c:dLbls>
            <c:dLbl>
              <c:idx val="0"/>
              <c:tx>
                <c:rich>
                  <a:bodyPr/>
                  <a:lstStyle/>
                  <a:p>
                    <a:r>
                      <a:rPr lang="en-US"/>
                      <a:t>48</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2-1B8B-804B-83FE-3757B009BD9E}"/>
                </c:ext>
              </c:extLst>
            </c:dLbl>
            <c:dLbl>
              <c:idx val="1"/>
              <c:tx>
                <c:rich>
                  <a:bodyPr/>
                  <a:lstStyle/>
                  <a:p>
                    <a:r>
                      <a:rPr lang="en-US"/>
                      <a:t>4</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1B8B-804B-83FE-3757B009BD9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'D.ne connaissent pas la culture'!$B$114:$B$115</c:f>
              <c:strCache>
                <c:ptCount val="2"/>
                <c:pt idx="0">
                  <c:v>Oui </c:v>
                </c:pt>
                <c:pt idx="1">
                  <c:v>Non</c:v>
                </c:pt>
              </c:strCache>
            </c:strRef>
          </c:cat>
          <c:val>
            <c:numRef>
              <c:f>'D.ne connaissent pas la culture'!$C$114:$C$115</c:f>
              <c:numCache>
                <c:formatCode>General</c:formatCode>
                <c:ptCount val="2"/>
                <c:pt idx="0">
                  <c:v>48</c:v>
                </c:pt>
                <c:pt idx="1">
                  <c:v>4</c:v>
                </c:pt>
              </c:numCache>
            </c:numRef>
          </c:val>
          <c:extLst>
            <c:ext xmlns:c16="http://schemas.microsoft.com/office/drawing/2014/chart" uri="{C3380CC4-5D6E-409C-BE32-E72D297353CC}">
              <c16:uniqueId val="{00000000-1B8B-804B-83FE-3757B009BD9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AC79-5D4C-AB06-D1D90CEF09F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C79-5D4C-AB06-D1D90CEF09F1}"/>
              </c:ext>
            </c:extLst>
          </c:dPt>
          <c:dLbls>
            <c:dLbl>
              <c:idx val="0"/>
              <c:tx>
                <c:rich>
                  <a:bodyPr/>
                  <a:lstStyle/>
                  <a:p>
                    <a:r>
                      <a:rPr lang="en-US"/>
                      <a:t>41</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2-AC79-5D4C-AB06-D1D90CEF09F1}"/>
                </c:ext>
              </c:extLst>
            </c:dLbl>
            <c:dLbl>
              <c:idx val="1"/>
              <c:tx>
                <c:rich>
                  <a:bodyPr/>
                  <a:lstStyle/>
                  <a:p>
                    <a:r>
                      <a:rPr lang="en-US"/>
                      <a:t>7</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AC79-5D4C-AB06-D1D90CEF09F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'D.ne connaissent pas la culture'!$B$118:$B$119</c:f>
              <c:strCache>
                <c:ptCount val="2"/>
                <c:pt idx="0">
                  <c:v>Oui </c:v>
                </c:pt>
                <c:pt idx="1">
                  <c:v>Non</c:v>
                </c:pt>
              </c:strCache>
            </c:strRef>
          </c:cat>
          <c:val>
            <c:numRef>
              <c:f>'D.ne connaissent pas la culture'!$C$118:$C$119</c:f>
              <c:numCache>
                <c:formatCode>General</c:formatCode>
                <c:ptCount val="2"/>
                <c:pt idx="0">
                  <c:v>41</c:v>
                </c:pt>
                <c:pt idx="1">
                  <c:v>7</c:v>
                </c:pt>
              </c:numCache>
            </c:numRef>
          </c:val>
          <c:extLst>
            <c:ext xmlns:c16="http://schemas.microsoft.com/office/drawing/2014/chart" uri="{C3380CC4-5D6E-409C-BE32-E72D297353CC}">
              <c16:uniqueId val="{00000000-AC79-5D4C-AB06-D1D90CEF09F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l'Importance</a:t>
            </a:r>
            <a:r>
              <a:rPr lang="en-GB" baseline="0"/>
              <a:t> des attributs - Culture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tx>
            <c:strRef>
              <c:f>'D.ne connaissent pas la culture'!$AB$104</c:f>
              <c:strCache>
                <c:ptCount val="1"/>
                <c:pt idx="0">
                  <c:v>1</c:v>
                </c:pt>
              </c:strCache>
            </c:strRef>
          </c:tx>
          <c:spPr>
            <a:solidFill>
              <a:schemeClr val="accent1"/>
            </a:solidFill>
            <a:ln>
              <a:noFill/>
            </a:ln>
            <a:effectLst/>
          </c:spPr>
          <c:invertIfNegative val="0"/>
          <c:cat>
            <c:strRef>
              <c:f>'D.ne connaissent pas la culture'!$AC$103:$AK$103</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'D.ne connaissent pas la culture'!$AC$104:$AK$104</c:f>
              <c:numCache>
                <c:formatCode>General</c:formatCode>
                <c:ptCount val="9"/>
                <c:pt idx="0">
                  <c:v>0</c:v>
                </c:pt>
                <c:pt idx="1">
                  <c:v>2</c:v>
                </c:pt>
                <c:pt idx="2">
                  <c:v>1</c:v>
                </c:pt>
                <c:pt idx="3">
                  <c:v>0</c:v>
                </c:pt>
                <c:pt idx="4">
                  <c:v>2</c:v>
                </c:pt>
                <c:pt idx="5">
                  <c:v>10</c:v>
                </c:pt>
                <c:pt idx="6">
                  <c:v>1</c:v>
                </c:pt>
                <c:pt idx="7">
                  <c:v>0</c:v>
                </c:pt>
                <c:pt idx="8">
                  <c:v>0</c:v>
                </c:pt>
              </c:numCache>
            </c:numRef>
          </c:val>
          <c:extLst>
            <c:ext xmlns:c16="http://schemas.microsoft.com/office/drawing/2014/chart" uri="{C3380CC4-5D6E-409C-BE32-E72D297353CC}">
              <c16:uniqueId val="{00000000-F4C0-934A-B498-F430AFE8A1F0}"/>
            </c:ext>
          </c:extLst>
        </c:ser>
        <c:ser>
          <c:idx val="1"/>
          <c:order val="1"/>
          <c:tx>
            <c:strRef>
              <c:f>'D.ne connaissent pas la culture'!$AB$105</c:f>
              <c:strCache>
                <c:ptCount val="1"/>
                <c:pt idx="0">
                  <c:v>2</c:v>
                </c:pt>
              </c:strCache>
            </c:strRef>
          </c:tx>
          <c:spPr>
            <a:solidFill>
              <a:schemeClr val="accent2"/>
            </a:solidFill>
            <a:ln>
              <a:noFill/>
            </a:ln>
            <a:effectLst/>
          </c:spPr>
          <c:invertIfNegative val="0"/>
          <c:cat>
            <c:strRef>
              <c:f>'D.ne connaissent pas la culture'!$AC$103:$AK$103</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'D.ne connaissent pas la culture'!$AC$105:$AK$105</c:f>
              <c:numCache>
                <c:formatCode>General</c:formatCode>
                <c:ptCount val="9"/>
                <c:pt idx="0">
                  <c:v>1</c:v>
                </c:pt>
                <c:pt idx="1">
                  <c:v>4</c:v>
                </c:pt>
                <c:pt idx="2">
                  <c:v>8</c:v>
                </c:pt>
                <c:pt idx="3">
                  <c:v>2</c:v>
                </c:pt>
                <c:pt idx="4">
                  <c:v>9</c:v>
                </c:pt>
                <c:pt idx="5">
                  <c:v>11</c:v>
                </c:pt>
                <c:pt idx="6">
                  <c:v>6</c:v>
                </c:pt>
                <c:pt idx="7">
                  <c:v>2</c:v>
                </c:pt>
                <c:pt idx="8">
                  <c:v>1</c:v>
                </c:pt>
              </c:numCache>
            </c:numRef>
          </c:val>
          <c:extLst>
            <c:ext xmlns:c16="http://schemas.microsoft.com/office/drawing/2014/chart" uri="{C3380CC4-5D6E-409C-BE32-E72D297353CC}">
              <c16:uniqueId val="{00000001-F4C0-934A-B498-F430AFE8A1F0}"/>
            </c:ext>
          </c:extLst>
        </c:ser>
        <c:ser>
          <c:idx val="2"/>
          <c:order val="2"/>
          <c:tx>
            <c:strRef>
              <c:f>'D.ne connaissent pas la culture'!$AB$106</c:f>
              <c:strCache>
                <c:ptCount val="1"/>
                <c:pt idx="0">
                  <c:v>3</c:v>
                </c:pt>
              </c:strCache>
            </c:strRef>
          </c:tx>
          <c:spPr>
            <a:solidFill>
              <a:schemeClr val="accent3"/>
            </a:solidFill>
            <a:ln>
              <a:noFill/>
            </a:ln>
            <a:effectLst/>
          </c:spPr>
          <c:invertIfNegative val="0"/>
          <c:cat>
            <c:strRef>
              <c:f>'D.ne connaissent pas la culture'!$AC$103:$AK$103</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'D.ne connaissent pas la culture'!$AC$106:$AK$106</c:f>
              <c:numCache>
                <c:formatCode>General</c:formatCode>
                <c:ptCount val="9"/>
                <c:pt idx="0">
                  <c:v>7</c:v>
                </c:pt>
                <c:pt idx="1">
                  <c:v>13</c:v>
                </c:pt>
                <c:pt idx="2">
                  <c:v>11</c:v>
                </c:pt>
                <c:pt idx="3">
                  <c:v>9</c:v>
                </c:pt>
                <c:pt idx="4">
                  <c:v>10</c:v>
                </c:pt>
                <c:pt idx="5">
                  <c:v>14</c:v>
                </c:pt>
                <c:pt idx="6">
                  <c:v>8</c:v>
                </c:pt>
                <c:pt idx="7">
                  <c:v>5</c:v>
                </c:pt>
                <c:pt idx="8">
                  <c:v>6</c:v>
                </c:pt>
              </c:numCache>
            </c:numRef>
          </c:val>
          <c:extLst>
            <c:ext xmlns:c16="http://schemas.microsoft.com/office/drawing/2014/chart" uri="{C3380CC4-5D6E-409C-BE32-E72D297353CC}">
              <c16:uniqueId val="{00000002-F4C0-934A-B498-F430AFE8A1F0}"/>
            </c:ext>
          </c:extLst>
        </c:ser>
        <c:ser>
          <c:idx val="3"/>
          <c:order val="3"/>
          <c:tx>
            <c:strRef>
              <c:f>'D.ne connaissent pas la culture'!$AB$107</c:f>
              <c:strCache>
                <c:ptCount val="1"/>
                <c:pt idx="0">
                  <c:v>4</c:v>
                </c:pt>
              </c:strCache>
            </c:strRef>
          </c:tx>
          <c:spPr>
            <a:solidFill>
              <a:schemeClr val="accent4"/>
            </a:solidFill>
            <a:ln>
              <a:noFill/>
            </a:ln>
            <a:effectLst/>
          </c:spPr>
          <c:invertIfNegative val="0"/>
          <c:cat>
            <c:strRef>
              <c:f>'D.ne connaissent pas la culture'!$AC$103:$AK$103</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'D.ne connaissent pas la culture'!$AC$107:$AK$107</c:f>
              <c:numCache>
                <c:formatCode>General</c:formatCode>
                <c:ptCount val="9"/>
                <c:pt idx="0">
                  <c:v>12</c:v>
                </c:pt>
                <c:pt idx="1">
                  <c:v>21</c:v>
                </c:pt>
                <c:pt idx="2">
                  <c:v>20</c:v>
                </c:pt>
                <c:pt idx="3">
                  <c:v>11</c:v>
                </c:pt>
                <c:pt idx="4">
                  <c:v>18</c:v>
                </c:pt>
                <c:pt idx="5">
                  <c:v>10</c:v>
                </c:pt>
                <c:pt idx="6">
                  <c:v>20</c:v>
                </c:pt>
                <c:pt idx="7">
                  <c:v>14</c:v>
                </c:pt>
                <c:pt idx="8">
                  <c:v>15</c:v>
                </c:pt>
              </c:numCache>
            </c:numRef>
          </c:val>
          <c:extLst>
            <c:ext xmlns:c16="http://schemas.microsoft.com/office/drawing/2014/chart" uri="{C3380CC4-5D6E-409C-BE32-E72D297353CC}">
              <c16:uniqueId val="{00000003-F4C0-934A-B498-F430AFE8A1F0}"/>
            </c:ext>
          </c:extLst>
        </c:ser>
        <c:ser>
          <c:idx val="4"/>
          <c:order val="4"/>
          <c:tx>
            <c:strRef>
              <c:f>'D.ne connaissent pas la culture'!$AB$108</c:f>
              <c:strCache>
                <c:ptCount val="1"/>
                <c:pt idx="0">
                  <c:v>5</c:v>
                </c:pt>
              </c:strCache>
            </c:strRef>
          </c:tx>
          <c:spPr>
            <a:solidFill>
              <a:schemeClr val="accent5"/>
            </a:solidFill>
            <a:ln>
              <a:noFill/>
            </a:ln>
            <a:effectLst/>
          </c:spPr>
          <c:invertIfNegative val="0"/>
          <c:cat>
            <c:strRef>
              <c:f>'D.ne connaissent pas la culture'!$AC$103:$AK$103</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'D.ne connaissent pas la culture'!$AC$108:$AK$108</c:f>
              <c:numCache>
                <c:formatCode>General</c:formatCode>
                <c:ptCount val="9"/>
                <c:pt idx="0">
                  <c:v>28</c:v>
                </c:pt>
                <c:pt idx="1">
                  <c:v>8</c:v>
                </c:pt>
                <c:pt idx="2">
                  <c:v>8</c:v>
                </c:pt>
                <c:pt idx="3">
                  <c:v>26</c:v>
                </c:pt>
                <c:pt idx="4">
                  <c:v>9</c:v>
                </c:pt>
                <c:pt idx="5">
                  <c:v>3</c:v>
                </c:pt>
                <c:pt idx="6">
                  <c:v>13</c:v>
                </c:pt>
                <c:pt idx="7">
                  <c:v>27</c:v>
                </c:pt>
                <c:pt idx="8">
                  <c:v>26</c:v>
                </c:pt>
              </c:numCache>
            </c:numRef>
          </c:val>
          <c:extLst>
            <c:ext xmlns:c16="http://schemas.microsoft.com/office/drawing/2014/chart" uri="{C3380CC4-5D6E-409C-BE32-E72D297353CC}">
              <c16:uniqueId val="{00000004-F4C0-934A-B498-F430AFE8A1F0}"/>
            </c:ext>
          </c:extLst>
        </c:ser>
        <c:dLbls>
          <c:showLegendKey val="0"/>
          <c:showVal val="0"/>
          <c:showCatName val="0"/>
          <c:showSerName val="0"/>
          <c:showPercent val="0"/>
          <c:showBubbleSize val="0"/>
        </c:dLbls>
        <c:gapWidth val="150"/>
        <c:overlap val="100"/>
        <c:axId val="1838400559"/>
        <c:axId val="1838402271"/>
      </c:barChart>
      <c:catAx>
        <c:axId val="1838400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38402271"/>
        <c:crosses val="autoZero"/>
        <c:auto val="1"/>
        <c:lblAlgn val="ctr"/>
        <c:lblOffset val="100"/>
        <c:noMultiLvlLbl val="0"/>
      </c:catAx>
      <c:valAx>
        <c:axId val="1838402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38400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altLang="zh-CN" sz="11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rPr>
              <a:t>les propriétés plus intéressantes - Culture </a:t>
            </a:r>
            <a:r>
              <a:rPr lang="fr-FR" altLang="zh-CN" sz="1100" baseline="0"/>
              <a:t> </a:t>
            </a:r>
            <a:endParaRPr lang="zh-CN" altLang="fr-FR" sz="11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0"/>
          <c:order val="0"/>
          <c:tx>
            <c:strRef>
              <c:f>'D.ne connaissent pas la culture'!$AM$113</c:f>
              <c:strCache>
                <c:ptCount val="1"/>
                <c:pt idx="0">
                  <c:v>Un format voyage facile à transporter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culture'!$AN$113</c:f>
              <c:numCache>
                <c:formatCode>General</c:formatCode>
                <c:ptCount val="1"/>
                <c:pt idx="0">
                  <c:v>56</c:v>
                </c:pt>
              </c:numCache>
            </c:numRef>
          </c:val>
          <c:extLst>
            <c:ext xmlns:c16="http://schemas.microsoft.com/office/drawing/2014/chart" uri="{C3380CC4-5D6E-409C-BE32-E72D297353CC}">
              <c16:uniqueId val="{00000000-5749-4094-8491-1B6E83B39DAB}"/>
            </c:ext>
          </c:extLst>
        </c:ser>
        <c:ser>
          <c:idx val="1"/>
          <c:order val="1"/>
          <c:tx>
            <c:strRef>
              <c:f>'D.ne connaissent pas la culture'!$AM$114</c:f>
              <c:strCache>
                <c:ptCount val="1"/>
                <c:pt idx="0">
                  <c:v>Une formulation dirigé vers un symptôme particulier, par exemple le mal de dos.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culture'!$AN$114</c:f>
              <c:numCache>
                <c:formatCode>General</c:formatCode>
                <c:ptCount val="1"/>
                <c:pt idx="0">
                  <c:v>45</c:v>
                </c:pt>
              </c:numCache>
            </c:numRef>
          </c:val>
          <c:extLst>
            <c:ext xmlns:c16="http://schemas.microsoft.com/office/drawing/2014/chart" uri="{C3380CC4-5D6E-409C-BE32-E72D297353CC}">
              <c16:uniqueId val="{00000001-5749-4094-8491-1B6E83B39DAB}"/>
            </c:ext>
          </c:extLst>
        </c:ser>
        <c:ser>
          <c:idx val="2"/>
          <c:order val="2"/>
          <c:tx>
            <c:strRef>
              <c:f>'D.ne connaissent pas la culture'!$AM$115</c:f>
              <c:strCache>
                <c:ptCount val="1"/>
                <c:pt idx="0">
                  <c:v>Une formulation adapt pour un usage particulier, par exemple pour la pratique sportive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culture'!$AN$115</c:f>
              <c:numCache>
                <c:formatCode>General</c:formatCode>
                <c:ptCount val="1"/>
                <c:pt idx="0">
                  <c:v>18</c:v>
                </c:pt>
              </c:numCache>
            </c:numRef>
          </c:val>
          <c:extLst>
            <c:ext xmlns:c16="http://schemas.microsoft.com/office/drawing/2014/chart" uri="{C3380CC4-5D6E-409C-BE32-E72D297353CC}">
              <c16:uniqueId val="{00000002-5749-4094-8491-1B6E83B39DAB}"/>
            </c:ext>
          </c:extLst>
        </c:ser>
        <c:ser>
          <c:idx val="3"/>
          <c:order val="3"/>
          <c:tx>
            <c:strRef>
              <c:f>'D.ne connaissent pas la culture'!$AM$116</c:f>
              <c:strCache>
                <c:ptCount val="1"/>
                <c:pt idx="0">
                  <c:v>Des ingrédients originaires de la Médecine Traditionnelle Chinoise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culture'!$AN$116</c:f>
              <c:numCache>
                <c:formatCode>General</c:formatCode>
                <c:ptCount val="1"/>
                <c:pt idx="0">
                  <c:v>74</c:v>
                </c:pt>
              </c:numCache>
            </c:numRef>
          </c:val>
          <c:extLst>
            <c:ext xmlns:c16="http://schemas.microsoft.com/office/drawing/2014/chart" uri="{C3380CC4-5D6E-409C-BE32-E72D297353CC}">
              <c16:uniqueId val="{00000003-5749-4094-8491-1B6E83B39DAB}"/>
            </c:ext>
          </c:extLst>
        </c:ser>
        <c:ser>
          <c:idx val="4"/>
          <c:order val="4"/>
          <c:tx>
            <c:strRef>
              <c:f>'D.ne connaissent pas la culture'!$AM$117</c:f>
              <c:strCache>
                <c:ptCount val="1"/>
                <c:pt idx="0">
                  <c:v>Des ingrédients bio et naturels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culture'!$AN$117</c:f>
              <c:numCache>
                <c:formatCode>General</c:formatCode>
                <c:ptCount val="1"/>
                <c:pt idx="0">
                  <c:v>77</c:v>
                </c:pt>
              </c:numCache>
            </c:numRef>
          </c:val>
          <c:extLst>
            <c:ext xmlns:c16="http://schemas.microsoft.com/office/drawing/2014/chart" uri="{C3380CC4-5D6E-409C-BE32-E72D297353CC}">
              <c16:uniqueId val="{00000004-5749-4094-8491-1B6E83B39DAB}"/>
            </c:ext>
          </c:extLst>
        </c:ser>
        <c:ser>
          <c:idx val="5"/>
          <c:order val="5"/>
          <c:tx>
            <c:strRef>
              <c:f>'D.ne connaissent pas la culture'!$AM$118</c:f>
              <c:strCache>
                <c:ptCount val="1"/>
                <c:pt idx="0">
                  <c:v>Une odeur et texture agréable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culture'!$AN$118</c:f>
              <c:numCache>
                <c:formatCode>General</c:formatCode>
                <c:ptCount val="1"/>
                <c:pt idx="0">
                  <c:v>60</c:v>
                </c:pt>
              </c:numCache>
            </c:numRef>
          </c:val>
          <c:extLst>
            <c:ext xmlns:c16="http://schemas.microsoft.com/office/drawing/2014/chart" uri="{C3380CC4-5D6E-409C-BE32-E72D297353CC}">
              <c16:uniqueId val="{00000005-5749-4094-8491-1B6E83B39DAB}"/>
            </c:ext>
          </c:extLst>
        </c:ser>
        <c:ser>
          <c:idx val="6"/>
          <c:order val="6"/>
          <c:tx>
            <c:strRef>
              <c:f>'D.ne connaissent pas la culture'!$AM$119</c:f>
              <c:strCache>
                <c:ptCount val="1"/>
                <c:pt idx="0">
                  <c:v>Fabrication française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culture'!$AN$119</c:f>
              <c:numCache>
                <c:formatCode>General</c:formatCode>
                <c:ptCount val="1"/>
                <c:pt idx="0">
                  <c:v>53</c:v>
                </c:pt>
              </c:numCache>
            </c:numRef>
          </c:val>
          <c:extLst>
            <c:ext xmlns:c16="http://schemas.microsoft.com/office/drawing/2014/chart" uri="{C3380CC4-5D6E-409C-BE32-E72D297353CC}">
              <c16:uniqueId val="{00000006-5749-4094-8491-1B6E83B39DAB}"/>
            </c:ext>
          </c:extLst>
        </c:ser>
        <c:dLbls>
          <c:dLblPos val="outEnd"/>
          <c:showLegendKey val="0"/>
          <c:showVal val="1"/>
          <c:showCatName val="0"/>
          <c:showSerName val="0"/>
          <c:showPercent val="0"/>
          <c:showBubbleSize val="0"/>
        </c:dLbls>
        <c:gapWidth val="219"/>
        <c:overlap val="-27"/>
        <c:axId val="1961596223"/>
        <c:axId val="1961596703"/>
      </c:barChart>
      <c:catAx>
        <c:axId val="1961596223"/>
        <c:scaling>
          <c:orientation val="minMax"/>
        </c:scaling>
        <c:delete val="1"/>
        <c:axPos val="b"/>
        <c:numFmt formatCode="General" sourceLinked="1"/>
        <c:majorTickMark val="none"/>
        <c:minorTickMark val="none"/>
        <c:tickLblPos val="nextTo"/>
        <c:crossAx val="1961596703"/>
        <c:crosses val="autoZero"/>
        <c:auto val="1"/>
        <c:lblAlgn val="ctr"/>
        <c:lblOffset val="100"/>
        <c:noMultiLvlLbl val="0"/>
      </c:catAx>
      <c:valAx>
        <c:axId val="196159670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61596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altLang="zh-CN" sz="14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rPr>
              <a:t>Format préféré - Culture</a:t>
            </a:r>
            <a:endParaRPr lang="zh-CN" altLang="fr-FR" sz="1400" b="1" i="0" u="none" strike="noStrike" kern="1200" spc="0" baseline="0">
              <a:solidFill>
                <a:sysClr val="windowText" lastClr="000000">
                  <a:lumMod val="65000"/>
                  <a:lumOff val="35000"/>
                </a:sysClr>
              </a:solidFill>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FR"/>
        </a:p>
      </c:txPr>
    </c:title>
    <c:autoTitleDeleted val="0"/>
    <c:plotArea>
      <c:layout/>
      <c:barChart>
        <c:barDir val="col"/>
        <c:grouping val="clustered"/>
        <c:varyColors val="0"/>
        <c:ser>
          <c:idx val="0"/>
          <c:order val="0"/>
          <c:tx>
            <c:strRef>
              <c:f>'D.ne connaissent pas la culture'!$AV$110</c:f>
              <c:strCache>
                <c:ptCount val="1"/>
                <c:pt idx="0">
                  <c:v>Petit stick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culture'!$AW$110</c:f>
              <c:numCache>
                <c:formatCode>General</c:formatCode>
                <c:ptCount val="1"/>
                <c:pt idx="0">
                  <c:v>14</c:v>
                </c:pt>
              </c:numCache>
            </c:numRef>
          </c:val>
          <c:extLst>
            <c:ext xmlns:c16="http://schemas.microsoft.com/office/drawing/2014/chart" uri="{C3380CC4-5D6E-409C-BE32-E72D297353CC}">
              <c16:uniqueId val="{00000000-7E73-4712-8523-8D2D6344F655}"/>
            </c:ext>
          </c:extLst>
        </c:ser>
        <c:ser>
          <c:idx val="1"/>
          <c:order val="1"/>
          <c:tx>
            <c:strRef>
              <c:f>'D.ne connaissent pas la culture'!$AV$111</c:f>
              <c:strCache>
                <c:ptCount val="1"/>
                <c:pt idx="0">
                  <c:v>Grand stick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culture'!$AW$111</c:f>
              <c:numCache>
                <c:formatCode>General</c:formatCode>
                <c:ptCount val="1"/>
                <c:pt idx="0">
                  <c:v>46</c:v>
                </c:pt>
              </c:numCache>
            </c:numRef>
          </c:val>
          <c:extLst>
            <c:ext xmlns:c16="http://schemas.microsoft.com/office/drawing/2014/chart" uri="{C3380CC4-5D6E-409C-BE32-E72D297353CC}">
              <c16:uniqueId val="{00000001-7E73-4712-8523-8D2D6344F655}"/>
            </c:ext>
          </c:extLst>
        </c:ser>
        <c:ser>
          <c:idx val="2"/>
          <c:order val="2"/>
          <c:tx>
            <c:strRef>
              <c:f>'D.ne connaissent pas la culture'!$AV$112</c:f>
              <c:strCache>
                <c:ptCount val="1"/>
                <c:pt idx="0">
                  <c:v>Petit pot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culture'!$AW$112</c:f>
              <c:numCache>
                <c:formatCode>General</c:formatCode>
                <c:ptCount val="1"/>
                <c:pt idx="0">
                  <c:v>35</c:v>
                </c:pt>
              </c:numCache>
            </c:numRef>
          </c:val>
          <c:extLst>
            <c:ext xmlns:c16="http://schemas.microsoft.com/office/drawing/2014/chart" uri="{C3380CC4-5D6E-409C-BE32-E72D297353CC}">
              <c16:uniqueId val="{00000002-7E73-4712-8523-8D2D6344F655}"/>
            </c:ext>
          </c:extLst>
        </c:ser>
        <c:ser>
          <c:idx val="3"/>
          <c:order val="3"/>
          <c:tx>
            <c:strRef>
              <c:f>'D.ne connaissent pas la culture'!$AV$113</c:f>
              <c:strCache>
                <c:ptCount val="1"/>
                <c:pt idx="0">
                  <c:v>Grand stick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'D.ne connaissent pas la culture'!$AW$113</c:f>
              <c:numCache>
                <c:formatCode>General</c:formatCode>
                <c:ptCount val="1"/>
                <c:pt idx="0">
                  <c:v>36</c:v>
                </c:pt>
              </c:numCache>
            </c:numRef>
          </c:val>
          <c:extLst>
            <c:ext xmlns:c16="http://schemas.microsoft.com/office/drawing/2014/chart" uri="{C3380CC4-5D6E-409C-BE32-E72D297353CC}">
              <c16:uniqueId val="{00000003-7E73-4712-8523-8D2D6344F655}"/>
            </c:ext>
          </c:extLst>
        </c:ser>
        <c:dLbls>
          <c:showLegendKey val="0"/>
          <c:showVal val="0"/>
          <c:showCatName val="0"/>
          <c:showSerName val="0"/>
          <c:showPercent val="0"/>
          <c:showBubbleSize val="0"/>
        </c:dLbls>
        <c:gapWidth val="219"/>
        <c:overlap val="-27"/>
        <c:axId val="1230991535"/>
        <c:axId val="1230990095"/>
      </c:barChart>
      <c:catAx>
        <c:axId val="1230991535"/>
        <c:scaling>
          <c:orientation val="minMax"/>
        </c:scaling>
        <c:delete val="1"/>
        <c:axPos val="b"/>
        <c:numFmt formatCode="General" sourceLinked="1"/>
        <c:majorTickMark val="none"/>
        <c:minorTickMark val="none"/>
        <c:tickLblPos val="nextTo"/>
        <c:crossAx val="1230990095"/>
        <c:crosses val="autoZero"/>
        <c:auto val="1"/>
        <c:lblAlgn val="ctr"/>
        <c:lblOffset val="100"/>
        <c:noMultiLvlLbl val="0"/>
      </c:catAx>
      <c:valAx>
        <c:axId val="123099009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30991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fr-FR" altLang="zh-CN" sz="1200" b="1" i="0" u="none" strike="noStrike" kern="1200" spc="0" baseline="0">
                <a:solidFill>
                  <a:sysClr val="windowText" lastClr="000000">
                    <a:lumMod val="65000"/>
                    <a:lumOff val="35000"/>
                  </a:sysClr>
                </a:solidFill>
                <a:latin typeface="Poppins" panose="00000500000000000000" pitchFamily="2" charset="0"/>
                <a:ea typeface="+mn-ea"/>
                <a:cs typeface="Poppins" panose="00000500000000000000" pitchFamily="2" charset="0"/>
              </a:defRPr>
            </a:pPr>
            <a:r>
              <a:rPr lang="fr-FR" altLang="zh-CN" sz="1200" b="1" i="0" u="none" strike="noStrike" kern="1200" spc="0" baseline="0" dirty="0">
                <a:solidFill>
                  <a:sysClr val="windowText" lastClr="000000">
                    <a:lumMod val="65000"/>
                    <a:lumOff val="35000"/>
                  </a:sysClr>
                </a:solidFill>
                <a:latin typeface="Poppins" panose="00000500000000000000" pitchFamily="2" charset="0"/>
                <a:ea typeface="+mn-ea"/>
                <a:cs typeface="Poppins" panose="00000500000000000000" pitchFamily="2" charset="0"/>
              </a:rPr>
              <a:t>Style </a:t>
            </a:r>
            <a:r>
              <a:rPr lang="fr-FR" altLang="zh-CN" sz="1200" b="1" i="0" u="none" strike="noStrike" kern="1200" spc="0" baseline="0" dirty="0" err="1">
                <a:solidFill>
                  <a:sysClr val="windowText" lastClr="000000">
                    <a:lumMod val="65000"/>
                    <a:lumOff val="35000"/>
                  </a:sysClr>
                </a:solidFill>
                <a:latin typeface="Poppins" panose="00000500000000000000" pitchFamily="2" charset="0"/>
                <a:ea typeface="+mn-ea"/>
                <a:cs typeface="Poppins" panose="00000500000000000000" pitchFamily="2" charset="0"/>
              </a:rPr>
              <a:t>préféré - Culture</a:t>
            </a:r>
            <a:endParaRPr lang="fr-FR" altLang="zh-CN" sz="1200" b="1" i="0" u="none" strike="noStrike" kern="1200" spc="0" baseline="0" dirty="0">
              <a:solidFill>
                <a:sysClr val="windowText" lastClr="000000">
                  <a:lumMod val="65000"/>
                  <a:lumOff val="35000"/>
                </a:sysClr>
              </a:solidFill>
              <a:latin typeface="Poppins" panose="00000500000000000000" pitchFamily="2" charset="0"/>
              <a:ea typeface="+mn-ea"/>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lang="fr-FR" altLang="zh-CN" sz="1200" b="1" i="0" u="none" strike="noStrike" kern="1200" spc="0" baseline="0">
              <a:solidFill>
                <a:sysClr val="windowText" lastClr="000000">
                  <a:lumMod val="65000"/>
                  <a:lumOff val="35000"/>
                </a:sysClr>
              </a:solidFill>
              <a:latin typeface="Poppins" panose="00000500000000000000" pitchFamily="2" charset="0"/>
              <a:ea typeface="+mn-ea"/>
              <a:cs typeface="Poppins" panose="00000500000000000000" pitchFamily="2" charset="0"/>
            </a:defRPr>
          </a:pPr>
          <a:endParaRPr lang="en-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41-4212-B749-ECDD97969D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41-4212-B749-ECDD97969DE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'D.ne connaissent pas la culture'!$BV$103:$BV$104</c:f>
              <c:strCache>
                <c:ptCount val="2"/>
                <c:pt idx="0">
                  <c:v>Style traditionnel</c:v>
                </c:pt>
                <c:pt idx="1">
                  <c:v>Style minimaliste</c:v>
                </c:pt>
              </c:strCache>
            </c:strRef>
          </c:cat>
          <c:val>
            <c:numRef>
              <c:f>'D.ne connaissent pas la culture'!$BW$103:$BW$104</c:f>
              <c:numCache>
                <c:formatCode>General</c:formatCode>
                <c:ptCount val="2"/>
                <c:pt idx="0">
                  <c:v>42</c:v>
                </c:pt>
                <c:pt idx="1">
                  <c:v>53</c:v>
                </c:pt>
              </c:numCache>
            </c:numRef>
          </c:val>
          <c:extLst>
            <c:ext xmlns:c16="http://schemas.microsoft.com/office/drawing/2014/chart" uri="{C3380CC4-5D6E-409C-BE32-E72D297353CC}">
              <c16:uniqueId val="{00000000-CE3C-4BE9-82E0-E080C51391A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'E.habitude de faire du sport '!$H$75:$P$75</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'E.habitude de faire du sport '!$H$76:$P$76</c:f>
              <c:numCache>
                <c:formatCode>General</c:formatCode>
                <c:ptCount val="9"/>
                <c:pt idx="0">
                  <c:v>1</c:v>
                </c:pt>
                <c:pt idx="1">
                  <c:v>3</c:v>
                </c:pt>
                <c:pt idx="2">
                  <c:v>4</c:v>
                </c:pt>
                <c:pt idx="3">
                  <c:v>0</c:v>
                </c:pt>
                <c:pt idx="4">
                  <c:v>1</c:v>
                </c:pt>
                <c:pt idx="5">
                  <c:v>1</c:v>
                </c:pt>
                <c:pt idx="6">
                  <c:v>3</c:v>
                </c:pt>
                <c:pt idx="7">
                  <c:v>0</c:v>
                </c:pt>
                <c:pt idx="8">
                  <c:v>0</c:v>
                </c:pt>
              </c:numCache>
            </c:numRef>
          </c:val>
          <c:extLst>
            <c:ext xmlns:c16="http://schemas.microsoft.com/office/drawing/2014/chart" uri="{C3380CC4-5D6E-409C-BE32-E72D297353CC}">
              <c16:uniqueId val="{00000000-5797-4565-9D23-EF0A823B1911}"/>
            </c:ext>
          </c:extLst>
        </c:ser>
        <c:ser>
          <c:idx val="1"/>
          <c:order val="1"/>
          <c:spPr>
            <a:solidFill>
              <a:schemeClr val="accent2"/>
            </a:solidFill>
            <a:ln>
              <a:noFill/>
            </a:ln>
            <a:effectLst/>
          </c:spPr>
          <c:invertIfNegative val="0"/>
          <c:cat>
            <c:strRef>
              <c:f>'E.habitude de faire du sport '!$H$75:$P$75</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'E.habitude de faire du sport '!$H$77:$P$77</c:f>
              <c:numCache>
                <c:formatCode>General</c:formatCode>
                <c:ptCount val="9"/>
                <c:pt idx="0">
                  <c:v>6</c:v>
                </c:pt>
                <c:pt idx="1">
                  <c:v>11</c:v>
                </c:pt>
                <c:pt idx="2">
                  <c:v>5</c:v>
                </c:pt>
                <c:pt idx="3">
                  <c:v>6</c:v>
                </c:pt>
                <c:pt idx="4">
                  <c:v>5</c:v>
                </c:pt>
                <c:pt idx="5">
                  <c:v>9</c:v>
                </c:pt>
                <c:pt idx="6">
                  <c:v>8</c:v>
                </c:pt>
                <c:pt idx="7">
                  <c:v>11</c:v>
                </c:pt>
                <c:pt idx="8">
                  <c:v>9</c:v>
                </c:pt>
              </c:numCache>
            </c:numRef>
          </c:val>
          <c:extLst>
            <c:ext xmlns:c16="http://schemas.microsoft.com/office/drawing/2014/chart" uri="{C3380CC4-5D6E-409C-BE32-E72D297353CC}">
              <c16:uniqueId val="{00000001-5797-4565-9D23-EF0A823B1911}"/>
            </c:ext>
          </c:extLst>
        </c:ser>
        <c:ser>
          <c:idx val="2"/>
          <c:order val="2"/>
          <c:spPr>
            <a:solidFill>
              <a:schemeClr val="accent3"/>
            </a:solidFill>
            <a:ln>
              <a:noFill/>
            </a:ln>
            <a:effectLst/>
          </c:spPr>
          <c:invertIfNegative val="0"/>
          <c:cat>
            <c:strRef>
              <c:f>'E.habitude de faire du sport '!$H$75:$P$75</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'E.habitude de faire du sport '!$H$78:$P$78</c:f>
              <c:numCache>
                <c:formatCode>General</c:formatCode>
                <c:ptCount val="9"/>
                <c:pt idx="0">
                  <c:v>13</c:v>
                </c:pt>
                <c:pt idx="1">
                  <c:v>14</c:v>
                </c:pt>
                <c:pt idx="2">
                  <c:v>15</c:v>
                </c:pt>
                <c:pt idx="3">
                  <c:v>14</c:v>
                </c:pt>
                <c:pt idx="4">
                  <c:v>13</c:v>
                </c:pt>
                <c:pt idx="5">
                  <c:v>10</c:v>
                </c:pt>
                <c:pt idx="6">
                  <c:v>19</c:v>
                </c:pt>
                <c:pt idx="7">
                  <c:v>17</c:v>
                </c:pt>
                <c:pt idx="8">
                  <c:v>17</c:v>
                </c:pt>
              </c:numCache>
            </c:numRef>
          </c:val>
          <c:extLst>
            <c:ext xmlns:c16="http://schemas.microsoft.com/office/drawing/2014/chart" uri="{C3380CC4-5D6E-409C-BE32-E72D297353CC}">
              <c16:uniqueId val="{00000002-5797-4565-9D23-EF0A823B1911}"/>
            </c:ext>
          </c:extLst>
        </c:ser>
        <c:ser>
          <c:idx val="3"/>
          <c:order val="3"/>
          <c:spPr>
            <a:solidFill>
              <a:schemeClr val="accent4"/>
            </a:solidFill>
            <a:ln>
              <a:noFill/>
            </a:ln>
            <a:effectLst/>
          </c:spPr>
          <c:invertIfNegative val="0"/>
          <c:cat>
            <c:strRef>
              <c:f>'E.habitude de faire du sport '!$H$75:$P$75</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'E.habitude de faire du sport '!$H$79:$P$79</c:f>
              <c:numCache>
                <c:formatCode>General</c:formatCode>
                <c:ptCount val="9"/>
                <c:pt idx="0">
                  <c:v>21</c:v>
                </c:pt>
                <c:pt idx="1">
                  <c:v>14</c:v>
                </c:pt>
                <c:pt idx="2">
                  <c:v>20</c:v>
                </c:pt>
                <c:pt idx="3">
                  <c:v>20</c:v>
                </c:pt>
                <c:pt idx="4">
                  <c:v>20</c:v>
                </c:pt>
                <c:pt idx="5">
                  <c:v>15</c:v>
                </c:pt>
                <c:pt idx="6">
                  <c:v>14</c:v>
                </c:pt>
                <c:pt idx="7">
                  <c:v>19</c:v>
                </c:pt>
                <c:pt idx="8">
                  <c:v>20</c:v>
                </c:pt>
              </c:numCache>
            </c:numRef>
          </c:val>
          <c:extLst>
            <c:ext xmlns:c16="http://schemas.microsoft.com/office/drawing/2014/chart" uri="{C3380CC4-5D6E-409C-BE32-E72D297353CC}">
              <c16:uniqueId val="{00000003-5797-4565-9D23-EF0A823B1911}"/>
            </c:ext>
          </c:extLst>
        </c:ser>
        <c:ser>
          <c:idx val="4"/>
          <c:order val="4"/>
          <c:spPr>
            <a:solidFill>
              <a:schemeClr val="accent5"/>
            </a:solidFill>
            <a:ln>
              <a:noFill/>
            </a:ln>
            <a:effectLst/>
          </c:spPr>
          <c:invertIfNegative val="0"/>
          <c:cat>
            <c:strRef>
              <c:f>'E.habitude de faire du sport '!$H$75:$P$75</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'E.habitude de faire du sport '!$H$80:$P$80</c:f>
              <c:numCache>
                <c:formatCode>General</c:formatCode>
                <c:ptCount val="9"/>
                <c:pt idx="0">
                  <c:v>11</c:v>
                </c:pt>
                <c:pt idx="1">
                  <c:v>10</c:v>
                </c:pt>
                <c:pt idx="2">
                  <c:v>8</c:v>
                </c:pt>
                <c:pt idx="3">
                  <c:v>12</c:v>
                </c:pt>
                <c:pt idx="4">
                  <c:v>13</c:v>
                </c:pt>
                <c:pt idx="5">
                  <c:v>17</c:v>
                </c:pt>
                <c:pt idx="6">
                  <c:v>8</c:v>
                </c:pt>
                <c:pt idx="7">
                  <c:v>5</c:v>
                </c:pt>
                <c:pt idx="8">
                  <c:v>6</c:v>
                </c:pt>
              </c:numCache>
            </c:numRef>
          </c:val>
          <c:extLst>
            <c:ext xmlns:c16="http://schemas.microsoft.com/office/drawing/2014/chart" uri="{C3380CC4-5D6E-409C-BE32-E72D297353CC}">
              <c16:uniqueId val="{00000004-5797-4565-9D23-EF0A823B1911}"/>
            </c:ext>
          </c:extLst>
        </c:ser>
        <c:dLbls>
          <c:showLegendKey val="0"/>
          <c:showVal val="0"/>
          <c:showCatName val="0"/>
          <c:showSerName val="0"/>
          <c:showPercent val="0"/>
          <c:showBubbleSize val="0"/>
        </c:dLbls>
        <c:gapWidth val="150"/>
        <c:overlap val="100"/>
        <c:axId val="1580041839"/>
        <c:axId val="1580040399"/>
      </c:barChart>
      <c:catAx>
        <c:axId val="1580041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80040399"/>
        <c:crosses val="autoZero"/>
        <c:auto val="1"/>
        <c:lblAlgn val="ctr"/>
        <c:lblOffset val="100"/>
        <c:noMultiLvlLbl val="0"/>
      </c:catAx>
      <c:valAx>
        <c:axId val="1580040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80041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GB" sz="1050">
                <a:latin typeface="Poppins" pitchFamily="2" charset="77"/>
                <a:cs typeface="Poppins" pitchFamily="2" charset="77"/>
              </a:rPr>
              <a:t>Est-ce que vous utilisez les produits du Baume du Tigre ?  </a:t>
            </a:r>
            <a:r>
              <a:rPr lang="en-US" sz="1050">
                <a:latin typeface="Poppins" pitchFamily="2" charset="77"/>
                <a:cs typeface="Poppins" pitchFamily="2" charset="77"/>
              </a:rPr>
              <a:t>-</a:t>
            </a:r>
            <a:r>
              <a:rPr lang="zh-CN" sz="1050">
                <a:latin typeface="Poppins" pitchFamily="2" charset="77"/>
                <a:cs typeface="Poppins" pitchFamily="2" charset="77"/>
              </a:rPr>
              <a:t> </a:t>
            </a:r>
            <a:r>
              <a:rPr lang="en-US" sz="1050">
                <a:latin typeface="Poppins" pitchFamily="2" charset="77"/>
                <a:cs typeface="Poppins" pitchFamily="2" charset="77"/>
              </a:rPr>
              <a:t>Les</a:t>
            </a:r>
            <a:r>
              <a:rPr lang="zh-CN" sz="1050">
                <a:latin typeface="Poppins" pitchFamily="2" charset="77"/>
                <a:cs typeface="Poppins" pitchFamily="2" charset="77"/>
              </a:rPr>
              <a:t> </a:t>
            </a:r>
            <a:r>
              <a:rPr lang="en-US" sz="1050">
                <a:latin typeface="Poppins" pitchFamily="2" charset="77"/>
                <a:cs typeface="Poppins" pitchFamily="2" charset="77"/>
              </a:rPr>
              <a:t>vieux</a:t>
            </a:r>
            <a:endParaRPr lang="en-GB" sz="1050">
              <a:latin typeface="Poppins" pitchFamily="2" charset="77"/>
              <a:cs typeface="Poppins" pitchFamily="2" charset="77"/>
            </a:endParaRPr>
          </a:p>
        </c:rich>
      </c:tx>
      <c:layout>
        <c:manualLayout>
          <c:xMode val="edge"/>
          <c:yMode val="edge"/>
          <c:x val="0.10293088540449068"/>
          <c:y val="2.566038447472654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3D0-F546-B127-1169DCF3783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3D0-F546-B127-1169DCF3783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F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'C.les vieux'!$B$63:$B$64</c:f>
              <c:strCache>
                <c:ptCount val="2"/>
                <c:pt idx="0">
                  <c:v>Oui</c:v>
                </c:pt>
                <c:pt idx="1">
                  <c:v>Non</c:v>
                </c:pt>
              </c:strCache>
            </c:strRef>
          </c:cat>
          <c:val>
            <c:numRef>
              <c:f>'C.les vieux'!$C$63:$C$64</c:f>
              <c:numCache>
                <c:formatCode>General</c:formatCode>
                <c:ptCount val="2"/>
                <c:pt idx="0">
                  <c:v>32</c:v>
                </c:pt>
                <c:pt idx="1">
                  <c:v>19</c:v>
                </c:pt>
              </c:numCache>
            </c:numRef>
          </c:val>
          <c:extLst>
            <c:ext xmlns:c16="http://schemas.microsoft.com/office/drawing/2014/chart" uri="{C3380CC4-5D6E-409C-BE32-E72D297353CC}">
              <c16:uniqueId val="{00000004-53D0-F546-B127-1169DCF3783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'E.habitude de faire du sport '!$Q$75:$Y$75</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'E.habitude de faire du sport '!$Q$76:$Y$76</c:f>
              <c:numCache>
                <c:formatCode>General</c:formatCode>
                <c:ptCount val="9"/>
                <c:pt idx="0">
                  <c:v>1</c:v>
                </c:pt>
                <c:pt idx="1">
                  <c:v>3</c:v>
                </c:pt>
                <c:pt idx="2">
                  <c:v>5</c:v>
                </c:pt>
                <c:pt idx="3">
                  <c:v>1</c:v>
                </c:pt>
                <c:pt idx="4">
                  <c:v>1</c:v>
                </c:pt>
                <c:pt idx="5">
                  <c:v>1</c:v>
                </c:pt>
                <c:pt idx="6">
                  <c:v>3</c:v>
                </c:pt>
                <c:pt idx="7">
                  <c:v>1</c:v>
                </c:pt>
                <c:pt idx="8">
                  <c:v>1</c:v>
                </c:pt>
              </c:numCache>
            </c:numRef>
          </c:val>
          <c:extLst>
            <c:ext xmlns:c16="http://schemas.microsoft.com/office/drawing/2014/chart" uri="{C3380CC4-5D6E-409C-BE32-E72D297353CC}">
              <c16:uniqueId val="{00000000-9F40-40CC-90D5-A465ABFF306E}"/>
            </c:ext>
          </c:extLst>
        </c:ser>
        <c:ser>
          <c:idx val="1"/>
          <c:order val="1"/>
          <c:spPr>
            <a:solidFill>
              <a:schemeClr val="accent2"/>
            </a:solidFill>
            <a:ln>
              <a:noFill/>
            </a:ln>
            <a:effectLst/>
          </c:spPr>
          <c:invertIfNegative val="0"/>
          <c:cat>
            <c:strRef>
              <c:f>'E.habitude de faire du sport '!$Q$75:$Y$75</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'E.habitude de faire du sport '!$Q$77:$Y$77</c:f>
              <c:numCache>
                <c:formatCode>General</c:formatCode>
                <c:ptCount val="9"/>
                <c:pt idx="0">
                  <c:v>3</c:v>
                </c:pt>
                <c:pt idx="1">
                  <c:v>5</c:v>
                </c:pt>
                <c:pt idx="2">
                  <c:v>3</c:v>
                </c:pt>
                <c:pt idx="3">
                  <c:v>4</c:v>
                </c:pt>
                <c:pt idx="4">
                  <c:v>4</c:v>
                </c:pt>
                <c:pt idx="5">
                  <c:v>9</c:v>
                </c:pt>
                <c:pt idx="6">
                  <c:v>11</c:v>
                </c:pt>
                <c:pt idx="7">
                  <c:v>9</c:v>
                </c:pt>
                <c:pt idx="8">
                  <c:v>7</c:v>
                </c:pt>
              </c:numCache>
            </c:numRef>
          </c:val>
          <c:extLst>
            <c:ext xmlns:c16="http://schemas.microsoft.com/office/drawing/2014/chart" uri="{C3380CC4-5D6E-409C-BE32-E72D297353CC}">
              <c16:uniqueId val="{00000001-9F40-40CC-90D5-A465ABFF306E}"/>
            </c:ext>
          </c:extLst>
        </c:ser>
        <c:ser>
          <c:idx val="2"/>
          <c:order val="2"/>
          <c:spPr>
            <a:solidFill>
              <a:schemeClr val="accent3"/>
            </a:solidFill>
            <a:ln>
              <a:noFill/>
            </a:ln>
            <a:effectLst/>
          </c:spPr>
          <c:invertIfNegative val="0"/>
          <c:cat>
            <c:strRef>
              <c:f>'E.habitude de faire du sport '!$Q$75:$Y$75</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'E.habitude de faire du sport '!$Q$78:$Y$78</c:f>
              <c:numCache>
                <c:formatCode>General</c:formatCode>
                <c:ptCount val="9"/>
                <c:pt idx="0">
                  <c:v>11</c:v>
                </c:pt>
                <c:pt idx="1">
                  <c:v>10</c:v>
                </c:pt>
                <c:pt idx="2">
                  <c:v>10</c:v>
                </c:pt>
                <c:pt idx="3">
                  <c:v>12</c:v>
                </c:pt>
                <c:pt idx="4">
                  <c:v>14</c:v>
                </c:pt>
                <c:pt idx="5">
                  <c:v>8</c:v>
                </c:pt>
                <c:pt idx="6">
                  <c:v>10</c:v>
                </c:pt>
                <c:pt idx="7">
                  <c:v>13</c:v>
                </c:pt>
                <c:pt idx="8">
                  <c:v>13</c:v>
                </c:pt>
              </c:numCache>
            </c:numRef>
          </c:val>
          <c:extLst>
            <c:ext xmlns:c16="http://schemas.microsoft.com/office/drawing/2014/chart" uri="{C3380CC4-5D6E-409C-BE32-E72D297353CC}">
              <c16:uniqueId val="{00000002-9F40-40CC-90D5-A465ABFF306E}"/>
            </c:ext>
          </c:extLst>
        </c:ser>
        <c:ser>
          <c:idx val="3"/>
          <c:order val="3"/>
          <c:spPr>
            <a:solidFill>
              <a:schemeClr val="accent4"/>
            </a:solidFill>
            <a:ln>
              <a:noFill/>
            </a:ln>
            <a:effectLst/>
          </c:spPr>
          <c:invertIfNegative val="0"/>
          <c:cat>
            <c:strRef>
              <c:f>'E.habitude de faire du sport '!$Q$75:$Y$75</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'E.habitude de faire du sport '!$Q$79:$Y$79</c:f>
              <c:numCache>
                <c:formatCode>General</c:formatCode>
                <c:ptCount val="9"/>
                <c:pt idx="0">
                  <c:v>18</c:v>
                </c:pt>
                <c:pt idx="1">
                  <c:v>17</c:v>
                </c:pt>
                <c:pt idx="2">
                  <c:v>18</c:v>
                </c:pt>
                <c:pt idx="3">
                  <c:v>18</c:v>
                </c:pt>
                <c:pt idx="4">
                  <c:v>15</c:v>
                </c:pt>
                <c:pt idx="5">
                  <c:v>14</c:v>
                </c:pt>
                <c:pt idx="6">
                  <c:v>15</c:v>
                </c:pt>
                <c:pt idx="7">
                  <c:v>16</c:v>
                </c:pt>
                <c:pt idx="8">
                  <c:v>17</c:v>
                </c:pt>
              </c:numCache>
            </c:numRef>
          </c:val>
          <c:extLst>
            <c:ext xmlns:c16="http://schemas.microsoft.com/office/drawing/2014/chart" uri="{C3380CC4-5D6E-409C-BE32-E72D297353CC}">
              <c16:uniqueId val="{00000003-9F40-40CC-90D5-A465ABFF306E}"/>
            </c:ext>
          </c:extLst>
        </c:ser>
        <c:ser>
          <c:idx val="4"/>
          <c:order val="4"/>
          <c:spPr>
            <a:solidFill>
              <a:schemeClr val="accent5"/>
            </a:solidFill>
            <a:ln>
              <a:noFill/>
            </a:ln>
            <a:effectLst/>
          </c:spPr>
          <c:invertIfNegative val="0"/>
          <c:cat>
            <c:strRef>
              <c:f>'E.habitude de faire du sport '!$Q$75:$Y$75</c:f>
              <c:strCache>
                <c:ptCount val="9"/>
                <c:pt idx="0">
                  <c:v>Efficacité</c:v>
                </c:pt>
                <c:pt idx="1">
                  <c:v>Texture</c:v>
                </c:pt>
                <c:pt idx="2">
                  <c:v>Odeur</c:v>
                </c:pt>
                <c:pt idx="3">
                  <c:v>Ingrédients naturels</c:v>
                </c:pt>
                <c:pt idx="4">
                  <c:v>Fonction polyvalente</c:v>
                </c:pt>
                <c:pt idx="5">
                  <c:v>Référence  culturelle</c:v>
                </c:pt>
                <c:pt idx="6">
                  <c:v>Prix</c:v>
                </c:pt>
                <c:pt idx="7">
                  <c:v>Sécurité</c:v>
                </c:pt>
                <c:pt idx="8">
                  <c:v>Qualité de fabrication</c:v>
                </c:pt>
              </c:strCache>
            </c:strRef>
          </c:cat>
          <c:val>
            <c:numRef>
              <c:f>'E.habitude de faire du sport '!$Q$80:$Y$80</c:f>
              <c:numCache>
                <c:formatCode>General</c:formatCode>
                <c:ptCount val="9"/>
                <c:pt idx="0">
                  <c:v>12</c:v>
                </c:pt>
                <c:pt idx="1">
                  <c:v>10</c:v>
                </c:pt>
                <c:pt idx="2">
                  <c:v>9</c:v>
                </c:pt>
                <c:pt idx="3">
                  <c:v>10</c:v>
                </c:pt>
                <c:pt idx="4">
                  <c:v>11</c:v>
                </c:pt>
                <c:pt idx="5">
                  <c:v>12</c:v>
                </c:pt>
                <c:pt idx="6">
                  <c:v>6</c:v>
                </c:pt>
                <c:pt idx="7">
                  <c:v>5</c:v>
                </c:pt>
                <c:pt idx="8">
                  <c:v>6</c:v>
                </c:pt>
              </c:numCache>
            </c:numRef>
          </c:val>
          <c:extLst>
            <c:ext xmlns:c16="http://schemas.microsoft.com/office/drawing/2014/chart" uri="{C3380CC4-5D6E-409C-BE32-E72D297353CC}">
              <c16:uniqueId val="{00000004-9F40-40CC-90D5-A465ABFF306E}"/>
            </c:ext>
          </c:extLst>
        </c:ser>
        <c:dLbls>
          <c:showLegendKey val="0"/>
          <c:showVal val="0"/>
          <c:showCatName val="0"/>
          <c:showSerName val="0"/>
          <c:showPercent val="0"/>
          <c:showBubbleSize val="0"/>
        </c:dLbls>
        <c:gapWidth val="150"/>
        <c:overlap val="100"/>
        <c:axId val="1688670767"/>
        <c:axId val="1688671727"/>
      </c:barChart>
      <c:catAx>
        <c:axId val="16886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88671727"/>
        <c:crosses val="autoZero"/>
        <c:auto val="1"/>
        <c:lblAlgn val="ctr"/>
        <c:lblOffset val="100"/>
        <c:noMultiLvlLbl val="0"/>
      </c:catAx>
      <c:valAx>
        <c:axId val="1688671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8867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'E.habitude de faire du sport '!$AC$75:$AK$75</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'E.habitude de faire du sport '!$AC$76:$AK$76</c:f>
              <c:numCache>
                <c:formatCode>General</c:formatCode>
                <c:ptCount val="9"/>
                <c:pt idx="0">
                  <c:v>0</c:v>
                </c:pt>
                <c:pt idx="1">
                  <c:v>1</c:v>
                </c:pt>
                <c:pt idx="2">
                  <c:v>2</c:v>
                </c:pt>
                <c:pt idx="3">
                  <c:v>0</c:v>
                </c:pt>
                <c:pt idx="4">
                  <c:v>1</c:v>
                </c:pt>
                <c:pt idx="5">
                  <c:v>4</c:v>
                </c:pt>
                <c:pt idx="6">
                  <c:v>0</c:v>
                </c:pt>
                <c:pt idx="7">
                  <c:v>0</c:v>
                </c:pt>
                <c:pt idx="8">
                  <c:v>0</c:v>
                </c:pt>
              </c:numCache>
            </c:numRef>
          </c:val>
          <c:extLst>
            <c:ext xmlns:c16="http://schemas.microsoft.com/office/drawing/2014/chart" uri="{C3380CC4-5D6E-409C-BE32-E72D297353CC}">
              <c16:uniqueId val="{00000000-5518-43E7-9186-9B78E6BDA220}"/>
            </c:ext>
          </c:extLst>
        </c:ser>
        <c:ser>
          <c:idx val="1"/>
          <c:order val="1"/>
          <c:spPr>
            <a:solidFill>
              <a:schemeClr val="accent2"/>
            </a:solidFill>
            <a:ln>
              <a:noFill/>
            </a:ln>
            <a:effectLst/>
          </c:spPr>
          <c:invertIfNegative val="0"/>
          <c:cat>
            <c:strRef>
              <c:f>'E.habitude de faire du sport '!$AC$75:$AK$75</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'E.habitude de faire du sport '!$AC$77:$AK$77</c:f>
              <c:numCache>
                <c:formatCode>General</c:formatCode>
                <c:ptCount val="9"/>
                <c:pt idx="0">
                  <c:v>2</c:v>
                </c:pt>
                <c:pt idx="1">
                  <c:v>4</c:v>
                </c:pt>
                <c:pt idx="2">
                  <c:v>3</c:v>
                </c:pt>
                <c:pt idx="3">
                  <c:v>0</c:v>
                </c:pt>
                <c:pt idx="4">
                  <c:v>5</c:v>
                </c:pt>
                <c:pt idx="5">
                  <c:v>3</c:v>
                </c:pt>
                <c:pt idx="6">
                  <c:v>2</c:v>
                </c:pt>
                <c:pt idx="7">
                  <c:v>0</c:v>
                </c:pt>
                <c:pt idx="8">
                  <c:v>0</c:v>
                </c:pt>
              </c:numCache>
            </c:numRef>
          </c:val>
          <c:extLst>
            <c:ext xmlns:c16="http://schemas.microsoft.com/office/drawing/2014/chart" uri="{C3380CC4-5D6E-409C-BE32-E72D297353CC}">
              <c16:uniqueId val="{00000001-5518-43E7-9186-9B78E6BDA220}"/>
            </c:ext>
          </c:extLst>
        </c:ser>
        <c:ser>
          <c:idx val="2"/>
          <c:order val="2"/>
          <c:spPr>
            <a:solidFill>
              <a:schemeClr val="accent3"/>
            </a:solidFill>
            <a:ln>
              <a:noFill/>
            </a:ln>
            <a:effectLst/>
          </c:spPr>
          <c:invertIfNegative val="0"/>
          <c:cat>
            <c:strRef>
              <c:f>'E.habitude de faire du sport '!$AC$75:$AK$75</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'E.habitude de faire du sport '!$AC$78:$AK$78</c:f>
              <c:numCache>
                <c:formatCode>General</c:formatCode>
                <c:ptCount val="9"/>
                <c:pt idx="0">
                  <c:v>3</c:v>
                </c:pt>
                <c:pt idx="1">
                  <c:v>4</c:v>
                </c:pt>
                <c:pt idx="2">
                  <c:v>5</c:v>
                </c:pt>
                <c:pt idx="3">
                  <c:v>5</c:v>
                </c:pt>
                <c:pt idx="4">
                  <c:v>4</c:v>
                </c:pt>
                <c:pt idx="5">
                  <c:v>8</c:v>
                </c:pt>
                <c:pt idx="6">
                  <c:v>6</c:v>
                </c:pt>
                <c:pt idx="7">
                  <c:v>5</c:v>
                </c:pt>
                <c:pt idx="8">
                  <c:v>5</c:v>
                </c:pt>
              </c:numCache>
            </c:numRef>
          </c:val>
          <c:extLst>
            <c:ext xmlns:c16="http://schemas.microsoft.com/office/drawing/2014/chart" uri="{C3380CC4-5D6E-409C-BE32-E72D297353CC}">
              <c16:uniqueId val="{00000002-5518-43E7-9186-9B78E6BDA220}"/>
            </c:ext>
          </c:extLst>
        </c:ser>
        <c:ser>
          <c:idx val="3"/>
          <c:order val="3"/>
          <c:spPr>
            <a:solidFill>
              <a:schemeClr val="accent4"/>
            </a:solidFill>
            <a:ln>
              <a:noFill/>
            </a:ln>
            <a:effectLst/>
          </c:spPr>
          <c:invertIfNegative val="0"/>
          <c:cat>
            <c:strRef>
              <c:f>'E.habitude de faire du sport '!$AC$75:$AK$75</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'E.habitude de faire du sport '!$AC$79:$AK$79</c:f>
              <c:numCache>
                <c:formatCode>General</c:formatCode>
                <c:ptCount val="9"/>
                <c:pt idx="0">
                  <c:v>2</c:v>
                </c:pt>
                <c:pt idx="1">
                  <c:v>10</c:v>
                </c:pt>
                <c:pt idx="2">
                  <c:v>8</c:v>
                </c:pt>
                <c:pt idx="3">
                  <c:v>3</c:v>
                </c:pt>
                <c:pt idx="4">
                  <c:v>7</c:v>
                </c:pt>
                <c:pt idx="5">
                  <c:v>3</c:v>
                </c:pt>
                <c:pt idx="6">
                  <c:v>7</c:v>
                </c:pt>
                <c:pt idx="7">
                  <c:v>4</c:v>
                </c:pt>
                <c:pt idx="8">
                  <c:v>4</c:v>
                </c:pt>
              </c:numCache>
            </c:numRef>
          </c:val>
          <c:extLst>
            <c:ext xmlns:c16="http://schemas.microsoft.com/office/drawing/2014/chart" uri="{C3380CC4-5D6E-409C-BE32-E72D297353CC}">
              <c16:uniqueId val="{00000003-5518-43E7-9186-9B78E6BDA220}"/>
            </c:ext>
          </c:extLst>
        </c:ser>
        <c:ser>
          <c:idx val="4"/>
          <c:order val="4"/>
          <c:spPr>
            <a:solidFill>
              <a:schemeClr val="accent5"/>
            </a:solidFill>
            <a:ln>
              <a:noFill/>
            </a:ln>
            <a:effectLst/>
          </c:spPr>
          <c:invertIfNegative val="0"/>
          <c:cat>
            <c:strRef>
              <c:f>'E.habitude de faire du sport '!$AC$75:$AK$75</c:f>
              <c:strCache>
                <c:ptCount val="9"/>
                <c:pt idx="0">
                  <c:v>Efficacité</c:v>
                </c:pt>
                <c:pt idx="1">
                  <c:v>Texture</c:v>
                </c:pt>
                <c:pt idx="2">
                  <c:v>Odeur</c:v>
                </c:pt>
                <c:pt idx="3">
                  <c:v>Ingrédients naturels</c:v>
                </c:pt>
                <c:pt idx="4">
                  <c:v>Fonction polyvalente</c:v>
                </c:pt>
                <c:pt idx="5">
                  <c:v>Référence  culturelle</c:v>
                </c:pt>
                <c:pt idx="6">
                  <c:v>Rapport qualité/prix</c:v>
                </c:pt>
                <c:pt idx="7">
                  <c:v>Fiabilité</c:v>
                </c:pt>
                <c:pt idx="8">
                  <c:v>Qualité de fabrication</c:v>
                </c:pt>
              </c:strCache>
            </c:strRef>
          </c:cat>
          <c:val>
            <c:numRef>
              <c:f>'E.habitude de faire du sport '!$AC$80:$AK$80</c:f>
              <c:numCache>
                <c:formatCode>General</c:formatCode>
                <c:ptCount val="9"/>
                <c:pt idx="0">
                  <c:v>14</c:v>
                </c:pt>
                <c:pt idx="1">
                  <c:v>2</c:v>
                </c:pt>
                <c:pt idx="2">
                  <c:v>3</c:v>
                </c:pt>
                <c:pt idx="3">
                  <c:v>13</c:v>
                </c:pt>
                <c:pt idx="4">
                  <c:v>4</c:v>
                </c:pt>
                <c:pt idx="5">
                  <c:v>3</c:v>
                </c:pt>
                <c:pt idx="6">
                  <c:v>6</c:v>
                </c:pt>
                <c:pt idx="7">
                  <c:v>12</c:v>
                </c:pt>
                <c:pt idx="8">
                  <c:v>12</c:v>
                </c:pt>
              </c:numCache>
            </c:numRef>
          </c:val>
          <c:extLst>
            <c:ext xmlns:c16="http://schemas.microsoft.com/office/drawing/2014/chart" uri="{C3380CC4-5D6E-409C-BE32-E72D297353CC}">
              <c16:uniqueId val="{00000004-5518-43E7-9186-9B78E6BDA220}"/>
            </c:ext>
          </c:extLst>
        </c:ser>
        <c:dLbls>
          <c:showLegendKey val="0"/>
          <c:showVal val="0"/>
          <c:showCatName val="0"/>
          <c:showSerName val="0"/>
          <c:showPercent val="0"/>
          <c:showBubbleSize val="0"/>
        </c:dLbls>
        <c:gapWidth val="150"/>
        <c:overlap val="100"/>
        <c:axId val="1363329295"/>
        <c:axId val="1363329775"/>
      </c:barChart>
      <c:catAx>
        <c:axId val="1363329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63329775"/>
        <c:crosses val="autoZero"/>
        <c:auto val="1"/>
        <c:lblAlgn val="ctr"/>
        <c:lblOffset val="100"/>
        <c:noMultiLvlLbl val="0"/>
      </c:catAx>
      <c:valAx>
        <c:axId val="136332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63329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'F.age 50 - 65'!$H$92:$P$92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'F.age 50 - 65'!$H$93:$P$93</c:f>
              <c:numCache>
                <c:formatCode>General</c:formatCode>
                <c:ptCount val="9"/>
                <c:pt idx="0">
                  <c:v>1</c:v>
                </c:pt>
                <c:pt idx="1">
                  <c:v>2</c:v>
                </c:pt>
                <c:pt idx="2">
                  <c:v>2</c:v>
                </c:pt>
                <c:pt idx="3">
                  <c:v>1</c:v>
                </c:pt>
                <c:pt idx="4">
                  <c:v>3</c:v>
                </c:pt>
                <c:pt idx="5">
                  <c:v>1</c:v>
                </c:pt>
                <c:pt idx="6">
                  <c:v>3</c:v>
                </c:pt>
                <c:pt idx="7">
                  <c:v>1</c:v>
                </c:pt>
                <c:pt idx="8">
                  <c:v>2</c:v>
                </c:pt>
              </c:numCache>
            </c:numRef>
          </c:val>
          <c:extLst>
            <c:ext xmlns:c16="http://schemas.microsoft.com/office/drawing/2014/chart" uri="{C3380CC4-5D6E-409C-BE32-E72D297353CC}">
              <c16:uniqueId val="{00000000-647D-411F-89ED-A24EE4192984}"/>
            </c:ext>
          </c:extLst>
        </c:ser>
        <c:ser>
          <c:idx val="1"/>
          <c:order val="1"/>
          <c:spPr>
            <a:solidFill>
              <a:schemeClr val="accent2"/>
            </a:solidFill>
            <a:ln>
              <a:noFill/>
            </a:ln>
            <a:effectLst/>
          </c:spPr>
          <c:invertIfNegative val="0"/>
          <c:cat>
            <c:strRef>
              <c:f>'F.age 50 - 65'!$H$92:$P$92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'F.age 50 - 65'!$H$94:$P$94</c:f>
              <c:numCache>
                <c:formatCode>General</c:formatCode>
                <c:ptCount val="9"/>
                <c:pt idx="0">
                  <c:v>7</c:v>
                </c:pt>
                <c:pt idx="1">
                  <c:v>11</c:v>
                </c:pt>
                <c:pt idx="2">
                  <c:v>9</c:v>
                </c:pt>
                <c:pt idx="3">
                  <c:v>5</c:v>
                </c:pt>
                <c:pt idx="4">
                  <c:v>5</c:v>
                </c:pt>
                <c:pt idx="5">
                  <c:v>6</c:v>
                </c:pt>
                <c:pt idx="6">
                  <c:v>10</c:v>
                </c:pt>
                <c:pt idx="7">
                  <c:v>9</c:v>
                </c:pt>
                <c:pt idx="8">
                  <c:v>5</c:v>
                </c:pt>
              </c:numCache>
            </c:numRef>
          </c:val>
          <c:extLst>
            <c:ext xmlns:c16="http://schemas.microsoft.com/office/drawing/2014/chart" uri="{C3380CC4-5D6E-409C-BE32-E72D297353CC}">
              <c16:uniqueId val="{00000001-647D-411F-89ED-A24EE4192984}"/>
            </c:ext>
          </c:extLst>
        </c:ser>
        <c:ser>
          <c:idx val="2"/>
          <c:order val="2"/>
          <c:spPr>
            <a:solidFill>
              <a:schemeClr val="accent3"/>
            </a:solidFill>
            <a:ln>
              <a:noFill/>
            </a:ln>
            <a:effectLst/>
          </c:spPr>
          <c:invertIfNegative val="0"/>
          <c:cat>
            <c:strRef>
              <c:f>'F.age 50 - 65'!$H$92:$P$92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'F.age 50 - 65'!$H$95:$P$95</c:f>
              <c:numCache>
                <c:formatCode>General</c:formatCode>
                <c:ptCount val="9"/>
                <c:pt idx="0">
                  <c:v>14</c:v>
                </c:pt>
                <c:pt idx="1">
                  <c:v>13</c:v>
                </c:pt>
                <c:pt idx="2">
                  <c:v>15</c:v>
                </c:pt>
                <c:pt idx="3">
                  <c:v>15</c:v>
                </c:pt>
                <c:pt idx="4">
                  <c:v>11</c:v>
                </c:pt>
                <c:pt idx="5">
                  <c:v>12</c:v>
                </c:pt>
                <c:pt idx="6">
                  <c:v>15</c:v>
                </c:pt>
                <c:pt idx="7">
                  <c:v>17</c:v>
                </c:pt>
                <c:pt idx="8">
                  <c:v>19</c:v>
                </c:pt>
              </c:numCache>
            </c:numRef>
          </c:val>
          <c:extLst>
            <c:ext xmlns:c16="http://schemas.microsoft.com/office/drawing/2014/chart" uri="{C3380CC4-5D6E-409C-BE32-E72D297353CC}">
              <c16:uniqueId val="{00000002-647D-411F-89ED-A24EE4192984}"/>
            </c:ext>
          </c:extLst>
        </c:ser>
        <c:ser>
          <c:idx val="3"/>
          <c:order val="3"/>
          <c:spPr>
            <a:solidFill>
              <a:schemeClr val="accent4"/>
            </a:solidFill>
            <a:ln>
              <a:noFill/>
            </a:ln>
            <a:effectLst/>
          </c:spPr>
          <c:invertIfNegative val="0"/>
          <c:cat>
            <c:strRef>
              <c:f>'F.age 50 - 65'!$H$92:$P$92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'F.age 50 - 65'!$H$96:$P$96</c:f>
              <c:numCache>
                <c:formatCode>General</c:formatCode>
                <c:ptCount val="9"/>
                <c:pt idx="0">
                  <c:v>19</c:v>
                </c:pt>
                <c:pt idx="1">
                  <c:v>18</c:v>
                </c:pt>
                <c:pt idx="2">
                  <c:v>17</c:v>
                </c:pt>
                <c:pt idx="3">
                  <c:v>22</c:v>
                </c:pt>
                <c:pt idx="4">
                  <c:v>23</c:v>
                </c:pt>
                <c:pt idx="5">
                  <c:v>16</c:v>
                </c:pt>
                <c:pt idx="6">
                  <c:v>16</c:v>
                </c:pt>
                <c:pt idx="7">
                  <c:v>20</c:v>
                </c:pt>
                <c:pt idx="8">
                  <c:v>18</c:v>
                </c:pt>
              </c:numCache>
            </c:numRef>
          </c:val>
          <c:extLst>
            <c:ext xmlns:c16="http://schemas.microsoft.com/office/drawing/2014/chart" uri="{C3380CC4-5D6E-409C-BE32-E72D297353CC}">
              <c16:uniqueId val="{00000003-647D-411F-89ED-A24EE4192984}"/>
            </c:ext>
          </c:extLst>
        </c:ser>
        <c:ser>
          <c:idx val="4"/>
          <c:order val="4"/>
          <c:spPr>
            <a:solidFill>
              <a:schemeClr val="accent5"/>
            </a:solidFill>
            <a:ln>
              <a:noFill/>
            </a:ln>
            <a:effectLst/>
          </c:spPr>
          <c:invertIfNegative val="0"/>
          <c:cat>
            <c:strRef>
              <c:f>'F.age 50 - 65'!$H$92:$P$92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'F.age 50 - 65'!$H$97:$P$97</c:f>
              <c:numCache>
                <c:formatCode>General</c:formatCode>
                <c:ptCount val="9"/>
                <c:pt idx="0">
                  <c:v>10</c:v>
                </c:pt>
                <c:pt idx="1">
                  <c:v>7</c:v>
                </c:pt>
                <c:pt idx="2">
                  <c:v>8</c:v>
                </c:pt>
                <c:pt idx="3">
                  <c:v>8</c:v>
                </c:pt>
                <c:pt idx="4">
                  <c:v>9</c:v>
                </c:pt>
                <c:pt idx="5">
                  <c:v>16</c:v>
                </c:pt>
                <c:pt idx="6">
                  <c:v>7</c:v>
                </c:pt>
                <c:pt idx="7">
                  <c:v>4</c:v>
                </c:pt>
                <c:pt idx="8">
                  <c:v>7</c:v>
                </c:pt>
              </c:numCache>
            </c:numRef>
          </c:val>
          <c:extLst>
            <c:ext xmlns:c16="http://schemas.microsoft.com/office/drawing/2014/chart" uri="{C3380CC4-5D6E-409C-BE32-E72D297353CC}">
              <c16:uniqueId val="{00000004-647D-411F-89ED-A24EE4192984}"/>
            </c:ext>
          </c:extLst>
        </c:ser>
        <c:dLbls>
          <c:showLegendKey val="0"/>
          <c:showVal val="0"/>
          <c:showCatName val="0"/>
          <c:showSerName val="0"/>
          <c:showPercent val="0"/>
          <c:showBubbleSize val="0"/>
        </c:dLbls>
        <c:gapWidth val="150"/>
        <c:overlap val="100"/>
        <c:axId val="1580047599"/>
        <c:axId val="1580042799"/>
      </c:barChart>
      <c:catAx>
        <c:axId val="158004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80042799"/>
        <c:crosses val="autoZero"/>
        <c:auto val="1"/>
        <c:lblAlgn val="ctr"/>
        <c:lblOffset val="100"/>
        <c:noMultiLvlLbl val="0"/>
      </c:catAx>
      <c:valAx>
        <c:axId val="1580042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8004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'F.age 50 - 65'!$Q$92:$Y$92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'F.age 50 - 65'!$Q$93:$Y$93</c:f>
              <c:numCache>
                <c:formatCode>General</c:formatCode>
                <c:ptCount val="9"/>
                <c:pt idx="0">
                  <c:v>1</c:v>
                </c:pt>
                <c:pt idx="1">
                  <c:v>3</c:v>
                </c:pt>
                <c:pt idx="2">
                  <c:v>3</c:v>
                </c:pt>
                <c:pt idx="3">
                  <c:v>1</c:v>
                </c:pt>
                <c:pt idx="4">
                  <c:v>1</c:v>
                </c:pt>
                <c:pt idx="5">
                  <c:v>1</c:v>
                </c:pt>
                <c:pt idx="6">
                  <c:v>3</c:v>
                </c:pt>
                <c:pt idx="7">
                  <c:v>1</c:v>
                </c:pt>
                <c:pt idx="8">
                  <c:v>2</c:v>
                </c:pt>
              </c:numCache>
            </c:numRef>
          </c:val>
          <c:extLst>
            <c:ext xmlns:c16="http://schemas.microsoft.com/office/drawing/2014/chart" uri="{C3380CC4-5D6E-409C-BE32-E72D297353CC}">
              <c16:uniqueId val="{00000000-9DF8-4B57-84E1-18D76143A953}"/>
            </c:ext>
          </c:extLst>
        </c:ser>
        <c:ser>
          <c:idx val="1"/>
          <c:order val="1"/>
          <c:spPr>
            <a:solidFill>
              <a:schemeClr val="accent2"/>
            </a:solidFill>
            <a:ln>
              <a:noFill/>
            </a:ln>
            <a:effectLst/>
          </c:spPr>
          <c:invertIfNegative val="0"/>
          <c:cat>
            <c:strRef>
              <c:f>'F.age 50 - 65'!$Q$92:$Y$92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'F.age 50 - 65'!$Q$94:$Y$94</c:f>
              <c:numCache>
                <c:formatCode>General</c:formatCode>
                <c:ptCount val="9"/>
                <c:pt idx="0">
                  <c:v>3</c:v>
                </c:pt>
                <c:pt idx="1">
                  <c:v>3</c:v>
                </c:pt>
                <c:pt idx="2">
                  <c:v>2</c:v>
                </c:pt>
                <c:pt idx="3">
                  <c:v>3</c:v>
                </c:pt>
                <c:pt idx="4">
                  <c:v>5</c:v>
                </c:pt>
                <c:pt idx="5">
                  <c:v>7</c:v>
                </c:pt>
                <c:pt idx="6">
                  <c:v>9</c:v>
                </c:pt>
                <c:pt idx="7">
                  <c:v>6</c:v>
                </c:pt>
                <c:pt idx="8">
                  <c:v>4</c:v>
                </c:pt>
              </c:numCache>
            </c:numRef>
          </c:val>
          <c:extLst>
            <c:ext xmlns:c16="http://schemas.microsoft.com/office/drawing/2014/chart" uri="{C3380CC4-5D6E-409C-BE32-E72D297353CC}">
              <c16:uniqueId val="{00000001-9DF8-4B57-84E1-18D76143A953}"/>
            </c:ext>
          </c:extLst>
        </c:ser>
        <c:ser>
          <c:idx val="2"/>
          <c:order val="2"/>
          <c:spPr>
            <a:solidFill>
              <a:schemeClr val="accent3"/>
            </a:solidFill>
            <a:ln>
              <a:noFill/>
            </a:ln>
            <a:effectLst/>
          </c:spPr>
          <c:invertIfNegative val="0"/>
          <c:cat>
            <c:strRef>
              <c:f>'F.age 50 - 65'!$Q$92:$Y$92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'F.age 50 - 65'!$Q$95:$Y$95</c:f>
              <c:numCache>
                <c:formatCode>General</c:formatCode>
                <c:ptCount val="9"/>
                <c:pt idx="0">
                  <c:v>13</c:v>
                </c:pt>
                <c:pt idx="1">
                  <c:v>10</c:v>
                </c:pt>
                <c:pt idx="2">
                  <c:v>13</c:v>
                </c:pt>
                <c:pt idx="3">
                  <c:v>11</c:v>
                </c:pt>
                <c:pt idx="4">
                  <c:v>13</c:v>
                </c:pt>
                <c:pt idx="5">
                  <c:v>11</c:v>
                </c:pt>
                <c:pt idx="6">
                  <c:v>12</c:v>
                </c:pt>
                <c:pt idx="7">
                  <c:v>16</c:v>
                </c:pt>
                <c:pt idx="8">
                  <c:v>15</c:v>
                </c:pt>
              </c:numCache>
            </c:numRef>
          </c:val>
          <c:extLst>
            <c:ext xmlns:c16="http://schemas.microsoft.com/office/drawing/2014/chart" uri="{C3380CC4-5D6E-409C-BE32-E72D297353CC}">
              <c16:uniqueId val="{00000002-9DF8-4B57-84E1-18D76143A953}"/>
            </c:ext>
          </c:extLst>
        </c:ser>
        <c:ser>
          <c:idx val="3"/>
          <c:order val="3"/>
          <c:spPr>
            <a:solidFill>
              <a:schemeClr val="accent4"/>
            </a:solidFill>
            <a:ln>
              <a:noFill/>
            </a:ln>
            <a:effectLst/>
          </c:spPr>
          <c:invertIfNegative val="0"/>
          <c:cat>
            <c:strRef>
              <c:f>'F.age 50 - 65'!$Q$92:$Y$92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'F.age 50 - 65'!$Q$96:$Y$96</c:f>
              <c:numCache>
                <c:formatCode>General</c:formatCode>
                <c:ptCount val="9"/>
                <c:pt idx="0">
                  <c:v>15</c:v>
                </c:pt>
                <c:pt idx="1">
                  <c:v>19</c:v>
                </c:pt>
                <c:pt idx="2">
                  <c:v>19</c:v>
                </c:pt>
                <c:pt idx="3">
                  <c:v>22</c:v>
                </c:pt>
                <c:pt idx="4">
                  <c:v>14</c:v>
                </c:pt>
                <c:pt idx="5">
                  <c:v>14</c:v>
                </c:pt>
                <c:pt idx="6">
                  <c:v>16</c:v>
                </c:pt>
                <c:pt idx="7">
                  <c:v>13</c:v>
                </c:pt>
                <c:pt idx="8">
                  <c:v>16</c:v>
                </c:pt>
              </c:numCache>
            </c:numRef>
          </c:val>
          <c:extLst>
            <c:ext xmlns:c16="http://schemas.microsoft.com/office/drawing/2014/chart" uri="{C3380CC4-5D6E-409C-BE32-E72D297353CC}">
              <c16:uniqueId val="{00000003-9DF8-4B57-84E1-18D76143A953}"/>
            </c:ext>
          </c:extLst>
        </c:ser>
        <c:ser>
          <c:idx val="4"/>
          <c:order val="4"/>
          <c:spPr>
            <a:solidFill>
              <a:schemeClr val="accent5"/>
            </a:solidFill>
            <a:ln>
              <a:noFill/>
            </a:ln>
            <a:effectLst/>
          </c:spPr>
          <c:invertIfNegative val="0"/>
          <c:cat>
            <c:strRef>
              <c:f>'F.age 50 - 65'!$Q$92:$Y$92</c:f>
              <c:strCache>
                <c:ptCount val="9"/>
                <c:pt idx="0">
                  <c:v>Efficacité</c:v>
                </c:pt>
                <c:pt idx="1">
                  <c:v>Texture</c:v>
                </c:pt>
                <c:pt idx="2">
                  <c:v>Odeur</c:v>
                </c:pt>
                <c:pt idx="3">
                  <c:v>Ingrédients naturels</c:v>
                </c:pt>
                <c:pt idx="4">
                  <c:v>Fonction polyvalent</c:v>
                </c:pt>
                <c:pt idx="5">
                  <c:v>Référénce culturel</c:v>
                </c:pt>
                <c:pt idx="6">
                  <c:v>Prix</c:v>
                </c:pt>
                <c:pt idx="7">
                  <c:v>Sécurité</c:v>
                </c:pt>
                <c:pt idx="8">
                  <c:v>Qualité de fabrication</c:v>
                </c:pt>
              </c:strCache>
            </c:strRef>
          </c:cat>
          <c:val>
            <c:numRef>
              <c:f>'F.age 50 - 65'!$Q$97:$Y$97</c:f>
              <c:numCache>
                <c:formatCode>General</c:formatCode>
                <c:ptCount val="9"/>
                <c:pt idx="0">
                  <c:v>13</c:v>
                </c:pt>
                <c:pt idx="1">
                  <c:v>10</c:v>
                </c:pt>
                <c:pt idx="2">
                  <c:v>8</c:v>
                </c:pt>
                <c:pt idx="3">
                  <c:v>8</c:v>
                </c:pt>
                <c:pt idx="4">
                  <c:v>12</c:v>
                </c:pt>
                <c:pt idx="5">
                  <c:v>11</c:v>
                </c:pt>
                <c:pt idx="6">
                  <c:v>4</c:v>
                </c:pt>
                <c:pt idx="7">
                  <c:v>7</c:v>
                </c:pt>
                <c:pt idx="8">
                  <c:v>7</c:v>
                </c:pt>
              </c:numCache>
            </c:numRef>
          </c:val>
          <c:extLst>
            <c:ext xmlns:c16="http://schemas.microsoft.com/office/drawing/2014/chart" uri="{C3380CC4-5D6E-409C-BE32-E72D297353CC}">
              <c16:uniqueId val="{00000004-9DF8-4B57-84E1-18D76143A953}"/>
            </c:ext>
          </c:extLst>
        </c:ser>
        <c:dLbls>
          <c:showLegendKey val="0"/>
          <c:showVal val="0"/>
          <c:showCatName val="0"/>
          <c:showSerName val="0"/>
          <c:showPercent val="0"/>
          <c:showBubbleSize val="0"/>
        </c:dLbls>
        <c:gapWidth val="150"/>
        <c:overlap val="100"/>
        <c:axId val="1370163519"/>
        <c:axId val="1370162559"/>
      </c:barChart>
      <c:catAx>
        <c:axId val="1370163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70162559"/>
        <c:crosses val="autoZero"/>
        <c:auto val="1"/>
        <c:lblAlgn val="ctr"/>
        <c:lblOffset val="100"/>
        <c:noMultiLvlLbl val="0"/>
      </c:catAx>
      <c:valAx>
        <c:axId val="1370162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70163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stacked"/>
        <c:varyColors val="0"/>
        <c:ser>
          <c:idx val="0"/>
          <c:order val="0"/>
          <c:spPr>
            <a:solidFill>
              <a:schemeClr val="accent1"/>
            </a:solidFill>
            <a:ln>
              <a:noFill/>
            </a:ln>
            <a:effectLst/>
          </c:spPr>
          <c:invertIfNegative val="0"/>
          <c:cat>
            <c:strRef>
              <c:f>'F.age 50 - 65'!$AC$92:$AK$92</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'F.age 50 - 65'!$AC$93:$AK$93</c:f>
              <c:numCache>
                <c:formatCode>General</c:formatCode>
                <c:ptCount val="9"/>
                <c:pt idx="0">
                  <c:v>0</c:v>
                </c:pt>
                <c:pt idx="1">
                  <c:v>2</c:v>
                </c:pt>
                <c:pt idx="2">
                  <c:v>2</c:v>
                </c:pt>
                <c:pt idx="3">
                  <c:v>0</c:v>
                </c:pt>
                <c:pt idx="4">
                  <c:v>2</c:v>
                </c:pt>
                <c:pt idx="5">
                  <c:v>9</c:v>
                </c:pt>
                <c:pt idx="6">
                  <c:v>1</c:v>
                </c:pt>
                <c:pt idx="7">
                  <c:v>0</c:v>
                </c:pt>
                <c:pt idx="8">
                  <c:v>0</c:v>
                </c:pt>
              </c:numCache>
            </c:numRef>
          </c:val>
          <c:extLst>
            <c:ext xmlns:c16="http://schemas.microsoft.com/office/drawing/2014/chart" uri="{C3380CC4-5D6E-409C-BE32-E72D297353CC}">
              <c16:uniqueId val="{00000000-2499-4255-B0A8-1CBBF39635BD}"/>
            </c:ext>
          </c:extLst>
        </c:ser>
        <c:ser>
          <c:idx val="1"/>
          <c:order val="1"/>
          <c:spPr>
            <a:solidFill>
              <a:schemeClr val="accent2"/>
            </a:solidFill>
            <a:ln>
              <a:noFill/>
            </a:ln>
            <a:effectLst/>
          </c:spPr>
          <c:invertIfNegative val="0"/>
          <c:cat>
            <c:strRef>
              <c:f>'F.age 50 - 65'!$AC$92:$AK$92</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'F.age 50 - 65'!$AC$94:$AK$94</c:f>
              <c:numCache>
                <c:formatCode>General</c:formatCode>
                <c:ptCount val="9"/>
                <c:pt idx="0">
                  <c:v>2</c:v>
                </c:pt>
                <c:pt idx="1">
                  <c:v>3</c:v>
                </c:pt>
                <c:pt idx="2">
                  <c:v>9</c:v>
                </c:pt>
                <c:pt idx="3">
                  <c:v>1</c:v>
                </c:pt>
                <c:pt idx="4">
                  <c:v>9</c:v>
                </c:pt>
                <c:pt idx="5">
                  <c:v>12</c:v>
                </c:pt>
                <c:pt idx="6">
                  <c:v>8</c:v>
                </c:pt>
                <c:pt idx="7">
                  <c:v>1</c:v>
                </c:pt>
                <c:pt idx="8">
                  <c:v>2</c:v>
                </c:pt>
              </c:numCache>
            </c:numRef>
          </c:val>
          <c:extLst>
            <c:ext xmlns:c16="http://schemas.microsoft.com/office/drawing/2014/chart" uri="{C3380CC4-5D6E-409C-BE32-E72D297353CC}">
              <c16:uniqueId val="{00000001-2499-4255-B0A8-1CBBF39635BD}"/>
            </c:ext>
          </c:extLst>
        </c:ser>
        <c:ser>
          <c:idx val="2"/>
          <c:order val="2"/>
          <c:spPr>
            <a:solidFill>
              <a:schemeClr val="accent3"/>
            </a:solidFill>
            <a:ln>
              <a:noFill/>
            </a:ln>
            <a:effectLst/>
          </c:spPr>
          <c:invertIfNegative val="0"/>
          <c:cat>
            <c:strRef>
              <c:f>'F.age 50 - 65'!$AC$92:$AK$92</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'F.age 50 - 65'!$AC$95:$AK$95</c:f>
              <c:numCache>
                <c:formatCode>General</c:formatCode>
                <c:ptCount val="9"/>
                <c:pt idx="0">
                  <c:v>4</c:v>
                </c:pt>
                <c:pt idx="1">
                  <c:v>8</c:v>
                </c:pt>
                <c:pt idx="2">
                  <c:v>8</c:v>
                </c:pt>
                <c:pt idx="3">
                  <c:v>8</c:v>
                </c:pt>
                <c:pt idx="4">
                  <c:v>7</c:v>
                </c:pt>
                <c:pt idx="5">
                  <c:v>6</c:v>
                </c:pt>
                <c:pt idx="6">
                  <c:v>7</c:v>
                </c:pt>
                <c:pt idx="7">
                  <c:v>5</c:v>
                </c:pt>
                <c:pt idx="8">
                  <c:v>5</c:v>
                </c:pt>
              </c:numCache>
            </c:numRef>
          </c:val>
          <c:extLst>
            <c:ext xmlns:c16="http://schemas.microsoft.com/office/drawing/2014/chart" uri="{C3380CC4-5D6E-409C-BE32-E72D297353CC}">
              <c16:uniqueId val="{00000002-2499-4255-B0A8-1CBBF39635BD}"/>
            </c:ext>
          </c:extLst>
        </c:ser>
        <c:ser>
          <c:idx val="3"/>
          <c:order val="3"/>
          <c:spPr>
            <a:solidFill>
              <a:schemeClr val="accent4"/>
            </a:solidFill>
            <a:ln>
              <a:noFill/>
            </a:ln>
            <a:effectLst/>
          </c:spPr>
          <c:invertIfNegative val="0"/>
          <c:cat>
            <c:strRef>
              <c:f>'F.age 50 - 65'!$AC$92:$AK$92</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'F.age 50 - 65'!$AC$96:$AK$96</c:f>
              <c:numCache>
                <c:formatCode>General</c:formatCode>
                <c:ptCount val="9"/>
                <c:pt idx="0">
                  <c:v>10</c:v>
                </c:pt>
                <c:pt idx="1">
                  <c:v>17</c:v>
                </c:pt>
                <c:pt idx="2">
                  <c:v>14</c:v>
                </c:pt>
                <c:pt idx="3">
                  <c:v>8</c:v>
                </c:pt>
                <c:pt idx="4">
                  <c:v>13</c:v>
                </c:pt>
                <c:pt idx="5">
                  <c:v>8</c:v>
                </c:pt>
                <c:pt idx="6">
                  <c:v>17</c:v>
                </c:pt>
                <c:pt idx="7">
                  <c:v>11</c:v>
                </c:pt>
                <c:pt idx="8">
                  <c:v>10</c:v>
                </c:pt>
              </c:numCache>
            </c:numRef>
          </c:val>
          <c:extLst>
            <c:ext xmlns:c16="http://schemas.microsoft.com/office/drawing/2014/chart" uri="{C3380CC4-5D6E-409C-BE32-E72D297353CC}">
              <c16:uniqueId val="{00000003-2499-4255-B0A8-1CBBF39635BD}"/>
            </c:ext>
          </c:extLst>
        </c:ser>
        <c:ser>
          <c:idx val="4"/>
          <c:order val="4"/>
          <c:spPr>
            <a:solidFill>
              <a:schemeClr val="accent5"/>
            </a:solidFill>
            <a:ln>
              <a:noFill/>
            </a:ln>
            <a:effectLst/>
          </c:spPr>
          <c:invertIfNegative val="0"/>
          <c:cat>
            <c:strRef>
              <c:f>'F.age 50 - 65'!$AC$92:$AK$92</c:f>
              <c:strCache>
                <c:ptCount val="9"/>
                <c:pt idx="0">
                  <c:v>Efficacité</c:v>
                </c:pt>
                <c:pt idx="1">
                  <c:v>Texture</c:v>
                </c:pt>
                <c:pt idx="2">
                  <c:v>Odeur</c:v>
                </c:pt>
                <c:pt idx="3">
                  <c:v>Ingrédients naturels</c:v>
                </c:pt>
                <c:pt idx="4">
                  <c:v>Fonction polyvalent</c:v>
                </c:pt>
                <c:pt idx="5">
                  <c:v>Référénce culturel</c:v>
                </c:pt>
                <c:pt idx="6">
                  <c:v>Rapport qualité/prix</c:v>
                </c:pt>
                <c:pt idx="7">
                  <c:v>Fiabilité</c:v>
                </c:pt>
                <c:pt idx="8">
                  <c:v>Qualité de fabrication</c:v>
                </c:pt>
              </c:strCache>
            </c:strRef>
          </c:cat>
          <c:val>
            <c:numRef>
              <c:f>'F.age 50 - 65'!$AC$97:$AK$97</c:f>
              <c:numCache>
                <c:formatCode>General</c:formatCode>
                <c:ptCount val="9"/>
                <c:pt idx="0">
                  <c:v>23</c:v>
                </c:pt>
                <c:pt idx="1">
                  <c:v>9</c:v>
                </c:pt>
                <c:pt idx="2">
                  <c:v>6</c:v>
                </c:pt>
                <c:pt idx="3">
                  <c:v>22</c:v>
                </c:pt>
                <c:pt idx="4">
                  <c:v>8</c:v>
                </c:pt>
                <c:pt idx="5">
                  <c:v>4</c:v>
                </c:pt>
                <c:pt idx="6">
                  <c:v>6</c:v>
                </c:pt>
                <c:pt idx="7">
                  <c:v>22</c:v>
                </c:pt>
                <c:pt idx="8">
                  <c:v>22</c:v>
                </c:pt>
              </c:numCache>
            </c:numRef>
          </c:val>
          <c:extLst>
            <c:ext xmlns:c16="http://schemas.microsoft.com/office/drawing/2014/chart" uri="{C3380CC4-5D6E-409C-BE32-E72D297353CC}">
              <c16:uniqueId val="{00000004-2499-4255-B0A8-1CBBF39635BD}"/>
            </c:ext>
          </c:extLst>
        </c:ser>
        <c:dLbls>
          <c:showLegendKey val="0"/>
          <c:showVal val="0"/>
          <c:showCatName val="0"/>
          <c:showSerName val="0"/>
          <c:showPercent val="0"/>
          <c:showBubbleSize val="0"/>
        </c:dLbls>
        <c:gapWidth val="150"/>
        <c:overlap val="100"/>
        <c:axId val="1370159199"/>
        <c:axId val="1370165919"/>
      </c:barChart>
      <c:catAx>
        <c:axId val="137015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70165919"/>
        <c:crosses val="autoZero"/>
        <c:auto val="1"/>
        <c:lblAlgn val="ctr"/>
        <c:lblOffset val="100"/>
        <c:noMultiLvlLbl val="0"/>
      </c:catAx>
      <c:valAx>
        <c:axId val="1370165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7015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B5E-4F4D-8637-4ECAFCE15F6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B5E-4F4D-8637-4ECAFCE15F67}"/>
              </c:ext>
            </c:extLst>
          </c:dPt>
          <c:dLbls>
            <c:dLbl>
              <c:idx val="0"/>
              <c:tx>
                <c:rich>
                  <a:bodyPr/>
                  <a:lstStyle/>
                  <a:p>
                    <a:r>
                      <a:rPr lang="en-US"/>
                      <a:t>28</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7B5E-4F4D-8637-4ECAFCE15F67}"/>
                </c:ext>
              </c:extLst>
            </c:dLbl>
            <c:dLbl>
              <c:idx val="1"/>
              <c:tx>
                <c:rich>
                  <a:bodyPr/>
                  <a:lstStyle/>
                  <a:p>
                    <a:r>
                      <a:rPr lang="en-US"/>
                      <a:t>4</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7B5E-4F4D-8637-4ECAFCE15F6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'C.les vieux'!$B$67:$B$68</c:f>
              <c:strCache>
                <c:ptCount val="2"/>
                <c:pt idx="0">
                  <c:v>Oui </c:v>
                </c:pt>
                <c:pt idx="1">
                  <c:v>Non</c:v>
                </c:pt>
              </c:strCache>
            </c:strRef>
          </c:cat>
          <c:val>
            <c:numRef>
              <c:f>'C.les vieux'!$C$67:$C$68</c:f>
              <c:numCache>
                <c:formatCode>General</c:formatCode>
                <c:ptCount val="2"/>
                <c:pt idx="0">
                  <c:v>28</c:v>
                </c:pt>
                <c:pt idx="1">
                  <c:v>4</c:v>
                </c:pt>
              </c:numCache>
            </c:numRef>
          </c:val>
          <c:extLst>
            <c:ext xmlns:c16="http://schemas.microsoft.com/office/drawing/2014/chart" uri="{C3380CC4-5D6E-409C-BE32-E72D297353CC}">
              <c16:uniqueId val="{00000004-7B5E-4F4D-8637-4ECAFCE15F6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BE0-6E42-9000-3211A8BC60C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BE0-6E42-9000-3211A8BC60C7}"/>
              </c:ext>
            </c:extLst>
          </c:dPt>
          <c:dLbls>
            <c:dLbl>
              <c:idx val="0"/>
              <c:tx>
                <c:rich>
                  <a:bodyPr/>
                  <a:lstStyle/>
                  <a:p>
                    <a:r>
                      <a:rPr lang="en-US"/>
                      <a:t>16</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7BE0-6E42-9000-3211A8BC60C7}"/>
                </c:ext>
              </c:extLst>
            </c:dLbl>
            <c:dLbl>
              <c:idx val="1"/>
              <c:tx>
                <c:rich>
                  <a:bodyPr/>
                  <a:lstStyle/>
                  <a:p>
                    <a:r>
                      <a:rPr lang="en-US"/>
                      <a:t>3</a:t>
                    </a:r>
                  </a:p>
                </c:rich>
              </c:tx>
              <c:dLblPos val="inEnd"/>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7BE0-6E42-9000-3211A8BC60C7}"/>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'C.les vieux'!$B$71:$B$72</c:f>
              <c:strCache>
                <c:ptCount val="2"/>
                <c:pt idx="0">
                  <c:v>Oui </c:v>
                </c:pt>
                <c:pt idx="1">
                  <c:v>Non</c:v>
                </c:pt>
              </c:strCache>
            </c:strRef>
          </c:cat>
          <c:val>
            <c:numRef>
              <c:f>'C.les vieux'!$C$71:$C$72</c:f>
              <c:numCache>
                <c:formatCode>General</c:formatCode>
                <c:ptCount val="2"/>
                <c:pt idx="0">
                  <c:v>16</c:v>
                </c:pt>
                <c:pt idx="1">
                  <c:v>3</c:v>
                </c:pt>
              </c:numCache>
            </c:numRef>
          </c:val>
          <c:extLst>
            <c:ext xmlns:c16="http://schemas.microsoft.com/office/drawing/2014/chart" uri="{C3380CC4-5D6E-409C-BE32-E72D297353CC}">
              <c16:uniqueId val="{00000004-7BE0-6E42-9000-3211A8BC60C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produits pour soulager la douleur - sportifs</a:t>
            </a:r>
            <a:endPar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endParaRPr>
          </a:p>
        </cx:rich>
      </cx:tx>
    </cx:title>
    <cx:plotArea>
      <cx:plotAreaRegion>
        <cx:series layoutId="treemap" uniqueId="{0B6D7540-5E01-49C2-B1F7-0CDB5D20038C}">
          <cx:spPr>
            <a:ln>
              <a:noFill/>
            </a:ln>
          </cx:spPr>
          <cx:dataLabels pos="inEnd">
            <cx:visibility seriesName="0" categoryName="1" value="0"/>
          </cx:dataLabels>
          <cx:dataId val="0"/>
          <cx:layoutPr>
            <cx:parentLabelLayout val="overlapping"/>
          </cx:layoutPr>
        </cx:series>
      </cx:plotAreaRegion>
    </cx:plotArea>
    <cx:legend pos="t"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_xlchart.v2.18</cx:f>
      </cx:strDim>
      <cx:numDim type="val">
        <cx:f>_xlchart.v2.19</cx:f>
      </cx:numDim>
    </cx:data>
  </cx:chartData>
  <cx:chart>
    <cx:title pos="t" align="ctr" overlay="0">
      <cx:tx>
        <cx:rich>
          <a:bodyPr spcFirstLastPara="1" vertOverflow="ellipsis" horzOverflow="overflow" wrap="square" lIns="0" tIns="0" rIns="0" bIns="0" anchor="ctr" anchorCtr="1"/>
          <a:lstStyle/>
          <a:p>
            <a:pPr algn="ctr" rtl="0">
              <a:defRPr/>
            </a:pP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Les</a:t>
            </a:r>
            <a:r>
              <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a:t>
            </a: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cas</a:t>
            </a:r>
            <a:r>
              <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a:t>
            </a: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d'utilisations</a:t>
            </a:r>
            <a:r>
              <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a:t>
            </a: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a:t>
            </a:r>
            <a:r>
              <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a:t>
            </a: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sportifs</a:t>
            </a:r>
            <a:endPar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endParaRPr>
          </a:p>
        </cx:rich>
      </cx:tx>
    </cx:title>
    <cx:plotArea>
      <cx:plotAreaRegion>
        <cx:series layoutId="funnel" uniqueId="{146B9836-49A1-4559-AECC-1BF19DAC9B48}">
          <cx:dataLabels>
            <cx:visibility seriesName="0" categoryName="0" value="1"/>
          </cx:dataLabels>
          <cx:dataId val="0"/>
        </cx:series>
      </cx:plotAreaRegion>
      <cx:axis id="0">
        <cx:catScaling gapWidth="0.0599999987"/>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size">
        <cx:f>_xlchart.v1.21</cx:f>
      </cx:numDim>
    </cx:data>
  </cx:chartData>
  <cx:chart>
    <cx:title pos="t" align="ctr" overlay="0">
      <cx:tx>
        <cx:rich>
          <a:bodyPr spcFirstLastPara="1" vertOverflow="ellipsis" horzOverflow="overflow" wrap="square" lIns="0" tIns="0" rIns="0" bIns="0" anchor="ctr" anchorCtr="1"/>
          <a:lstStyle/>
          <a:p>
            <a:pPr algn="ctr" rtl="0">
              <a:defRPr/>
            </a:pPr>
            <a:r>
              <a:rPr lang="fr-FR" altLang="zh-CN" sz="105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Connaissance d</a:t>
            </a:r>
            <a:r>
              <a:rPr lang="en-US" altLang="zh-CN" sz="105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u</a:t>
            </a:r>
            <a:r>
              <a:rPr lang="zh-CN" altLang="fr-FR" sz="105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a:t>
            </a:r>
            <a:r>
              <a:rPr lang="en-US" altLang="zh-CN" sz="105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marché - travailleurs de bureau</a:t>
            </a:r>
            <a:endParaRPr lang="fr-FR" altLang="zh-CN" sz="105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endParaRPr>
          </a:p>
        </cx:rich>
      </cx:tx>
    </cx:title>
    <cx:plotArea>
      <cx:plotAreaRegion>
        <cx:series layoutId="treemap" uniqueId="{0DD4E37B-7962-43DE-BE78-B654508BDF9D}">
          <cx:dataLabels>
            <cx:visibility seriesName="0" categoryName="1" value="0"/>
          </cx:dataLabels>
          <cx:dataId val="0"/>
          <cx:layoutPr>
            <cx:parentLabelLayout val="overlapping"/>
          </cx:layoutPr>
        </cx:series>
      </cx:plotAreaRegion>
    </cx:plotArea>
    <cx:legend pos="t"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_xlchart.v2.22</cx:f>
      </cx:strDim>
      <cx:numDim type="val">
        <cx:f>_xlchart.v2.23</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Les</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cas</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d'utilisations</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altLang="zh-CN"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TdB</a:t>
            </a:r>
            <a:endParaRPr lang="fr-FR">
              <a:effectLst/>
              <a:latin typeface="Poppins" panose="00000500000000000000" pitchFamily="2" charset="0"/>
              <a:cs typeface="Poppins" panose="00000500000000000000" pitchFamily="2" charset="0"/>
            </a:endParaRPr>
          </a:p>
        </cx:rich>
      </cx:tx>
    </cx:title>
    <cx:plotArea>
      <cx:plotAreaRegion>
        <cx:series layoutId="funnel" uniqueId="{156BD96D-BC4E-4509-969F-73822A9C969D}">
          <cx:dataLabels>
            <cx:visibility seriesName="0" categoryName="0" value="1"/>
          </cx:dataLabels>
          <cx:dataId val="0"/>
        </cx:series>
      </cx:plotAreaRegion>
      <cx:axis id="0">
        <cx:catScaling gapWidth="0.0599999987"/>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at">
        <cx:f>_xlchart.v1.26</cx:f>
      </cx:strDim>
      <cx:numDim type="size">
        <cx:f>_xlchart.v1.27</cx:f>
      </cx:numDim>
    </cx:data>
  </cx:chartData>
  <cx:chart>
    <cx:title pos="t" align="ctr" overlay="0">
      <cx:tx>
        <cx:txData>
          <cx:v>Connaissance du marché -  les vieux</cx:v>
        </cx:txData>
      </cx:tx>
      <cx:txPr>
        <a:bodyPr spcFirstLastPara="1" vertOverflow="ellipsis" horzOverflow="overflow" wrap="square" lIns="0" tIns="0" rIns="0" bIns="0" anchor="ctr" anchorCtr="1"/>
        <a:lstStyle/>
        <a:p>
          <a:pPr algn="ctr" rtl="0">
            <a:defRPr/>
          </a:pPr>
          <a:r>
            <a:rPr lang="en-GB" sz="1200" b="1" i="0" u="none" strike="noStrike" baseline="0">
              <a:solidFill>
                <a:sysClr val="windowText" lastClr="000000">
                  <a:lumMod val="65000"/>
                  <a:lumOff val="35000"/>
                </a:sysClr>
              </a:solidFill>
              <a:latin typeface="Poppins" pitchFamily="2" charset="77"/>
              <a:cs typeface="Poppins" pitchFamily="2" charset="77"/>
            </a:rPr>
            <a:t>Connaissance du marché -  les vieux</a:t>
          </a:r>
        </a:p>
      </cx:txPr>
    </cx:title>
    <cx:plotArea>
      <cx:plotAreaRegion>
        <cx:series layoutId="treemap" uniqueId="{A3F20A3E-8B6C-6449-A295-8A933D9BA1E1}">
          <cx:dataLabels pos="inEnd">
            <cx:visibility seriesName="0" categoryName="1" value="0"/>
          </cx:dataLabels>
          <cx:dataId val="0"/>
          <cx:layoutPr>
            <cx:parentLabelLayout val="overlapping"/>
          </cx:layoutPr>
        </cx:series>
      </cx:plotAreaRegion>
    </cx:plotArea>
    <cx:legend pos="t"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strDim type="cat">
        <cx:f>_xlchart.v2.24</cx:f>
      </cx:strDim>
      <cx:numDim type="val">
        <cx:f>_xlchart.v2.25</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fr-FR" sz="1400" b="1" i="0" u="none" strike="noStrike" baseline="0">
                <a:solidFill>
                  <a:sysClr val="windowText" lastClr="000000">
                    <a:lumMod val="65000"/>
                    <a:lumOff val="35000"/>
                  </a:sysClr>
                </a:solidFill>
                <a:effectLst/>
                <a:latin typeface="Aptos Narrow" panose="02110004020202020204"/>
                <a:ea typeface="等线" panose="02010600030101010101" pitchFamily="2" charset="-122"/>
                <a:cs typeface="Calibri" panose="020F0502020204030204" pitchFamily="34" charset="0"/>
              </a:rPr>
              <a:t>Les</a:t>
            </a:r>
            <a:r>
              <a:rPr lang="zh-CN" altLang="fr-FR" sz="1400" b="1" i="0" u="none" strike="noStrike" baseline="0">
                <a:solidFill>
                  <a:sysClr val="windowText" lastClr="000000">
                    <a:lumMod val="65000"/>
                    <a:lumOff val="35000"/>
                  </a:sysClr>
                </a:solidFill>
                <a:effectLst/>
                <a:latin typeface="Aptos Narrow" panose="02110004020202020204"/>
                <a:ea typeface="等线" panose="02010600030101010101" pitchFamily="2" charset="-122"/>
                <a:cs typeface="Calibri" panose="020F0502020204030204" pitchFamily="34" charset="0"/>
              </a:rPr>
              <a:t> </a:t>
            </a:r>
            <a:r>
              <a:rPr lang="fr-FR" sz="1400" b="1" i="0" u="none" strike="noStrike" baseline="0">
                <a:solidFill>
                  <a:sysClr val="windowText" lastClr="000000">
                    <a:lumMod val="65000"/>
                    <a:lumOff val="35000"/>
                  </a:sysClr>
                </a:solidFill>
                <a:effectLst/>
                <a:latin typeface="Aptos Narrow" panose="02110004020202020204"/>
                <a:ea typeface="等线" panose="02010600030101010101" pitchFamily="2" charset="-122"/>
                <a:cs typeface="Calibri" panose="020F0502020204030204" pitchFamily="34" charset="0"/>
              </a:rPr>
              <a:t>cas</a:t>
            </a:r>
            <a:r>
              <a:rPr lang="zh-CN" altLang="fr-FR" sz="1400" b="1" i="0" u="none" strike="noStrike" baseline="0">
                <a:solidFill>
                  <a:sysClr val="windowText" lastClr="000000">
                    <a:lumMod val="65000"/>
                    <a:lumOff val="35000"/>
                  </a:sysClr>
                </a:solidFill>
                <a:effectLst/>
                <a:latin typeface="Aptos Narrow" panose="02110004020202020204"/>
                <a:ea typeface="等线" panose="02010600030101010101" pitchFamily="2" charset="-122"/>
                <a:cs typeface="Calibri" panose="020F0502020204030204" pitchFamily="34" charset="0"/>
              </a:rPr>
              <a:t> </a:t>
            </a:r>
            <a:r>
              <a:rPr lang="fr-FR" sz="1400" b="1" i="0" u="none" strike="noStrike" baseline="0">
                <a:solidFill>
                  <a:sysClr val="windowText" lastClr="000000">
                    <a:lumMod val="65000"/>
                    <a:lumOff val="35000"/>
                  </a:sysClr>
                </a:solidFill>
                <a:effectLst/>
                <a:latin typeface="Aptos Narrow" panose="02110004020202020204"/>
                <a:ea typeface="等线" panose="02010600030101010101" pitchFamily="2" charset="-122"/>
                <a:cs typeface="Calibri" panose="020F0502020204030204" pitchFamily="34" charset="0"/>
              </a:rPr>
              <a:t>d'utilisations</a:t>
            </a:r>
            <a:r>
              <a:rPr lang="zh-CN" altLang="fr-FR" sz="1400" b="1" i="0" u="none" strike="noStrike" baseline="0">
                <a:solidFill>
                  <a:sysClr val="windowText" lastClr="000000">
                    <a:lumMod val="65000"/>
                    <a:lumOff val="35000"/>
                  </a:sysClr>
                </a:solidFill>
                <a:effectLst/>
                <a:latin typeface="Aptos Narrow" panose="02110004020202020204"/>
                <a:ea typeface="等线" panose="02010600030101010101" pitchFamily="2" charset="-122"/>
                <a:cs typeface="Calibri" panose="020F0502020204030204" pitchFamily="34" charset="0"/>
              </a:rPr>
              <a:t> </a:t>
            </a:r>
            <a:r>
              <a:rPr lang="fr-FR" sz="1400" b="1" i="0" u="none" strike="noStrike" baseline="0">
                <a:solidFill>
                  <a:sysClr val="windowText" lastClr="000000">
                    <a:lumMod val="65000"/>
                    <a:lumOff val="35000"/>
                  </a:sysClr>
                </a:solidFill>
                <a:effectLst/>
                <a:latin typeface="Aptos Narrow" panose="02110004020202020204"/>
                <a:ea typeface="等线" panose="02010600030101010101" pitchFamily="2" charset="-122"/>
                <a:cs typeface="Calibri" panose="020F0502020204030204" pitchFamily="34" charset="0"/>
              </a:rPr>
              <a:t>-</a:t>
            </a:r>
            <a:r>
              <a:rPr lang="zh-CN" altLang="fr-FR" sz="1400" b="1" i="0" u="none" strike="noStrike" baseline="0">
                <a:solidFill>
                  <a:sysClr val="windowText" lastClr="000000">
                    <a:lumMod val="65000"/>
                    <a:lumOff val="35000"/>
                  </a:sysClr>
                </a:solidFill>
                <a:effectLst/>
                <a:latin typeface="Aptos Narrow" panose="02110004020202020204"/>
                <a:ea typeface="等线" panose="02010600030101010101" pitchFamily="2" charset="-122"/>
                <a:cs typeface="Calibri" panose="020F0502020204030204" pitchFamily="34" charset="0"/>
              </a:rPr>
              <a:t> </a:t>
            </a:r>
            <a:r>
              <a:rPr lang="fr-FR" altLang="zh-CN" sz="1400" b="1" i="0" u="none" strike="noStrike" baseline="0">
                <a:solidFill>
                  <a:sysClr val="windowText" lastClr="000000">
                    <a:lumMod val="65000"/>
                    <a:lumOff val="35000"/>
                  </a:sysClr>
                </a:solidFill>
                <a:effectLst/>
                <a:latin typeface="Aptos Narrow" panose="02110004020202020204"/>
                <a:ea typeface="等线" panose="02010600030101010101" pitchFamily="2" charset="-122"/>
                <a:cs typeface="Calibri" panose="020F0502020204030204" pitchFamily="34" charset="0"/>
              </a:rPr>
              <a:t>les vieux</a:t>
            </a:r>
            <a:endParaRPr lang="fr-FR">
              <a:effectLst/>
            </a:endParaRPr>
          </a:p>
        </cx:rich>
      </cx:tx>
    </cx:title>
    <cx:plotArea>
      <cx:plotAreaRegion>
        <cx:series layoutId="funnel" uniqueId="{73616DF5-B2D5-42CD-A916-C8EBE276CA09}">
          <cx:dataLabels>
            <cx:visibility seriesName="0" categoryName="0" value="1"/>
          </cx:dataLabels>
          <cx:dataId val="0"/>
        </cx:series>
      </cx:plotAreaRegion>
      <cx:axis id="0">
        <cx:catScaling gapWidth="0.0599999987"/>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strDim type="cat">
        <cx:f>_xlchart.v1.28</cx:f>
      </cx:strDim>
      <cx:numDim type="size">
        <cx:f>_xlchart.v1.29</cx:f>
      </cx:numDim>
    </cx:data>
  </cx:chartData>
  <cx:chart>
    <cx:title pos="t" align="ctr" overlay="0">
      <cx:tx>
        <cx:rich>
          <a:bodyPr spcFirstLastPara="1" vertOverflow="ellipsis" horzOverflow="overflow" wrap="square" lIns="0" tIns="0" rIns="0" bIns="0" anchor="ctr" anchorCtr="1"/>
          <a:lstStyle/>
          <a:p>
            <a:pPr algn="ctr" rtl="0">
              <a:defRPr/>
            </a:pPr>
            <a:r>
              <a:rPr lang="fr-FR" sz="1100" b="1" i="0" u="none" strike="noStrike" baseline="0">
                <a:solidFill>
                  <a:sysClr val="windowText" lastClr="000000">
                    <a:lumMod val="65000"/>
                    <a:lumOff val="35000"/>
                  </a:sysClr>
                </a:solidFill>
                <a:effectLst/>
                <a:latin typeface="Poppins" pitchFamily="2" charset="77"/>
                <a:ea typeface="Calibri" panose="020F0502020204030204" pitchFamily="34" charset="0"/>
                <a:cs typeface="Poppins" pitchFamily="2" charset="77"/>
              </a:rPr>
              <a:t>Connaissance du</a:t>
            </a:r>
            <a:r>
              <a:rPr lang="fr-FR" altLang="zh-CN" sz="1100" b="1" i="0" u="none" strike="noStrike" baseline="0">
                <a:solidFill>
                  <a:sysClr val="windowText" lastClr="000000">
                    <a:lumMod val="65000"/>
                    <a:lumOff val="35000"/>
                  </a:sysClr>
                </a:solidFill>
                <a:effectLst/>
                <a:latin typeface="Poppins" pitchFamily="2" charset="77"/>
                <a:ea typeface="Calibri" panose="020F0502020204030204" pitchFamily="34" charset="0"/>
                <a:cs typeface="Poppins" pitchFamily="2" charset="77"/>
              </a:rPr>
              <a:t> </a:t>
            </a:r>
            <a:r>
              <a:rPr lang="fr-FR" sz="1100" b="1" i="0" u="none" strike="noStrike" baseline="0">
                <a:solidFill>
                  <a:sysClr val="windowText" lastClr="000000">
                    <a:lumMod val="65000"/>
                    <a:lumOff val="35000"/>
                  </a:sysClr>
                </a:solidFill>
                <a:effectLst/>
                <a:latin typeface="Poppins" pitchFamily="2" charset="77"/>
                <a:ea typeface="Calibri" panose="020F0502020204030204" pitchFamily="34" charset="0"/>
                <a:cs typeface="Poppins" pitchFamily="2" charset="77"/>
              </a:rPr>
              <a:t>marché - ne connaissent pas de la culture</a:t>
            </a:r>
            <a:endParaRPr lang="en-GB" sz="1100" b="0" i="0" u="none" strike="noStrike" baseline="0">
              <a:solidFill>
                <a:sysClr val="windowText" lastClr="000000">
                  <a:lumMod val="65000"/>
                  <a:lumOff val="35000"/>
                </a:sysClr>
              </a:solidFill>
              <a:latin typeface="Poppins" pitchFamily="2" charset="77"/>
              <a:cs typeface="Poppins" pitchFamily="2" charset="77"/>
            </a:endParaRPr>
          </a:p>
        </cx:rich>
      </cx:tx>
    </cx:title>
    <cx:plotArea>
      <cx:plotAreaRegion>
        <cx:series layoutId="treemap" uniqueId="{3337E34E-EA48-9B43-A249-EC682624B4C7}">
          <cx:dataLabels pos="inEnd">
            <cx:visibility seriesName="0" categoryName="1" value="0"/>
          </cx:dataLabels>
          <cx:dataId val="0"/>
          <cx:layoutPr>
            <cx:parentLabelLayout val="overlapping"/>
          </cx:layoutPr>
        </cx:series>
      </cx:plotAreaRegion>
    </cx:plotArea>
    <cx:legend pos="t"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strDim type="cat">
        <cx:f>_xlchart.v2.30</cx:f>
      </cx:strDim>
      <cx:numDim type="val">
        <cx:f>_xlchart.v2.31</cx:f>
      </cx:numDim>
    </cx:data>
  </cx:chartData>
  <cx:chart>
    <cx:title pos="t" align="ctr" overlay="0">
      <cx:tx>
        <cx:rich>
          <a:bodyPr spcFirstLastPara="1" vertOverflow="ellipsis" horzOverflow="overflow" wrap="square" lIns="0" tIns="0" rIns="0" bIns="0" anchor="ctr" anchorCtr="1"/>
          <a:lstStyle/>
          <a:p>
            <a:pPr algn="ctr" rtl="0">
              <a:defRPr/>
            </a:pP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Cas </a:t>
            </a:r>
            <a:r>
              <a:rPr lang="fr-FR" altLang="zh-CN" sz="1200" b="1" i="0" u="none" strike="noStrike" kern="1200" spc="0" baseline="0">
                <a:solidFill>
                  <a:sysClr val="windowText" lastClr="000000">
                    <a:lumMod val="65000"/>
                    <a:lumOff val="35000"/>
                  </a:sysClr>
                </a:solidFill>
                <a:latin typeface="Poppins" panose="00000500000000000000" pitchFamily="2" charset="0"/>
                <a:ea typeface="+mn-ea"/>
                <a:cs typeface="Poppins" panose="00000500000000000000" pitchFamily="2" charset="0"/>
              </a:rPr>
              <a:t>d'utilisations</a:t>
            </a: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 Culture</a:t>
            </a:r>
            <a:endPar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endParaRPr>
          </a:p>
        </cx:rich>
      </cx:tx>
    </cx:title>
    <cx:plotArea>
      <cx:plotAreaRegion>
        <cx:series layoutId="funnel" uniqueId="{C775CE8B-28ED-4112-B133-DB9B482CC413}">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fr-FR" altLang="zh-CN" sz="105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Connaissance d</a:t>
            </a:r>
            <a:r>
              <a:rPr lang="en-US" altLang="zh-CN" sz="105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u</a:t>
            </a:r>
            <a:r>
              <a:rPr lang="zh-CN" altLang="fr-FR" sz="105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a:t>
            </a:r>
            <a:r>
              <a:rPr lang="en-US" altLang="zh-CN" sz="105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marché - travailleurs de bureau</a:t>
            </a:r>
            <a:endParaRPr lang="fr-FR" altLang="zh-CN" sz="105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endParaRPr>
          </a:p>
        </cx:rich>
      </cx:tx>
    </cx:title>
    <cx:plotArea>
      <cx:plotAreaRegion>
        <cx:series layoutId="treemap" uniqueId="{0DD4E37B-7962-43DE-BE78-B654508BDF9D}">
          <cx:dataLabels>
            <cx:visibility seriesName="0" categoryName="1" value="0"/>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rich>
          <a:bodyPr spcFirstLastPara="1" vertOverflow="ellipsis" horzOverflow="overflow" wrap="square" lIns="0" tIns="0" rIns="0" bIns="0" anchor="ctr" anchorCtr="1"/>
          <a:lstStyle/>
          <a:p>
            <a:pPr algn="ctr" rtl="0">
              <a:defRPr/>
            </a:pPr>
            <a:r>
              <a:rPr lang="fr-FR" sz="1100" b="1" i="0" u="none" strike="noStrike" baseline="0">
                <a:solidFill>
                  <a:sysClr val="windowText" lastClr="000000">
                    <a:lumMod val="65000"/>
                    <a:lumOff val="35000"/>
                  </a:sysClr>
                </a:solidFill>
                <a:effectLst/>
                <a:latin typeface="Poppins" pitchFamily="2" charset="77"/>
                <a:ea typeface="Calibri" panose="020F0502020204030204" pitchFamily="34" charset="0"/>
                <a:cs typeface="Poppins" pitchFamily="2" charset="77"/>
              </a:rPr>
              <a:t>Connaissance du</a:t>
            </a:r>
            <a:r>
              <a:rPr lang="fr-FR" altLang="zh-CN" sz="1100" b="1" i="0" u="none" strike="noStrike" baseline="0">
                <a:solidFill>
                  <a:sysClr val="windowText" lastClr="000000">
                    <a:lumMod val="65000"/>
                    <a:lumOff val="35000"/>
                  </a:sysClr>
                </a:solidFill>
                <a:effectLst/>
                <a:latin typeface="Poppins" pitchFamily="2" charset="77"/>
                <a:ea typeface="Calibri" panose="020F0502020204030204" pitchFamily="34" charset="0"/>
                <a:cs typeface="Poppins" pitchFamily="2" charset="77"/>
              </a:rPr>
              <a:t> </a:t>
            </a:r>
            <a:r>
              <a:rPr lang="fr-FR" sz="1100" b="1" i="0" u="none" strike="noStrike" baseline="0">
                <a:solidFill>
                  <a:sysClr val="windowText" lastClr="000000">
                    <a:lumMod val="65000"/>
                    <a:lumOff val="35000"/>
                  </a:sysClr>
                </a:solidFill>
                <a:effectLst/>
                <a:latin typeface="Poppins" pitchFamily="2" charset="77"/>
                <a:ea typeface="Calibri" panose="020F0502020204030204" pitchFamily="34" charset="0"/>
                <a:cs typeface="Poppins" pitchFamily="2" charset="77"/>
              </a:rPr>
              <a:t>marché - ne connaissent pas de la culture</a:t>
            </a:r>
            <a:endParaRPr lang="en-GB" sz="1100" b="0" i="0" u="none" strike="noStrike" baseline="0">
              <a:solidFill>
                <a:sysClr val="windowText" lastClr="000000">
                  <a:lumMod val="65000"/>
                  <a:lumOff val="35000"/>
                </a:sysClr>
              </a:solidFill>
              <a:latin typeface="Poppins" pitchFamily="2" charset="77"/>
              <a:cs typeface="Poppins" pitchFamily="2" charset="77"/>
            </a:endParaRPr>
          </a:p>
        </cx:rich>
      </cx:tx>
    </cx:title>
    <cx:plotArea>
      <cx:plotAreaRegion>
        <cx:series layoutId="treemap" uniqueId="{3337E34E-EA48-9B43-A249-EC682624B4C7}">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Connaissance du marché -  les vieux</cx:v>
        </cx:txData>
      </cx:tx>
      <cx:txPr>
        <a:bodyPr spcFirstLastPara="1" vertOverflow="ellipsis" horzOverflow="overflow" wrap="square" lIns="0" tIns="0" rIns="0" bIns="0" anchor="ctr" anchorCtr="1"/>
        <a:lstStyle/>
        <a:p>
          <a:pPr algn="ctr" rtl="0">
            <a:defRPr/>
          </a:pPr>
          <a:r>
            <a:rPr lang="en-GB" sz="1200" b="1" i="0" u="none" strike="noStrike" baseline="0">
              <a:solidFill>
                <a:sysClr val="windowText" lastClr="000000">
                  <a:lumMod val="65000"/>
                  <a:lumOff val="35000"/>
                </a:sysClr>
              </a:solidFill>
              <a:latin typeface="Poppins" pitchFamily="2" charset="77"/>
              <a:cs typeface="Poppins" pitchFamily="2" charset="77"/>
            </a:rPr>
            <a:t>Connaissance du marché -  les vieux</a:t>
          </a:r>
        </a:p>
      </cx:txPr>
    </cx:title>
    <cx:plotArea>
      <cx:plotAreaRegion>
        <cx:series layoutId="treemap" uniqueId="{A3F20A3E-8B6C-6449-A295-8A933D9BA1E1}">
          <cx:dataLabels pos="inEnd">
            <cx:visibility seriesName="0" categoryName="1" value="0"/>
          </cx:dataLabels>
          <cx:dataId val="0"/>
          <cx:layoutPr>
            <cx:parentLabelLayout val="overlapping"/>
          </cx:layoutPr>
        </cx:series>
      </cx:plotAreaRegion>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_xlchart.v2.11</cx:f>
      </cx:numDim>
    </cx:data>
  </cx:chartData>
  <cx:chart>
    <cx:title pos="t" align="ctr" overlay="0">
      <cx:tx>
        <cx:rich>
          <a:bodyPr spcFirstLastPara="1" vertOverflow="ellipsis" horzOverflow="overflow" wrap="square" lIns="0" tIns="0" rIns="0" bIns="0" anchor="ctr" anchorCtr="1"/>
          <a:lstStyle/>
          <a:p>
            <a:pPr algn="ctr" rtl="0">
              <a:defRPr/>
            </a:pP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Les</a:t>
            </a:r>
            <a:r>
              <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a:t>
            </a: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cas</a:t>
            </a:r>
            <a:r>
              <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a:t>
            </a: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d'utilisations</a:t>
            </a:r>
            <a:r>
              <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a:t>
            </a: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a:t>
            </a:r>
            <a:r>
              <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a:t>
            </a: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sportifs</a:t>
            </a:r>
            <a:endPar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endParaRPr>
          </a:p>
        </cx:rich>
      </cx:tx>
    </cx:title>
    <cx:plotArea>
      <cx:plotAreaRegion>
        <cx:series layoutId="funnel" uniqueId="{146B9836-49A1-4559-AECC-1BF19DAC9B48}">
          <cx:dataLabels>
            <cx:visibility seriesName="0" categoryName="0" value="1"/>
          </cx:dataLabels>
          <cx:dataId val="0"/>
        </cx:series>
      </cx:plotAreaRegion>
      <cx:axis id="0">
        <cx:catScaling gapWidth="0.0599999987"/>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_xlchart.v2.8</cx:f>
      </cx:strDim>
      <cx:numDim type="val">
        <cx:f>_xlchart.v2.9</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Les</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cas</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d'utilisations</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altLang="zh-CN"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TdB</a:t>
            </a:r>
            <a:endParaRPr lang="fr-FR">
              <a:effectLst/>
              <a:latin typeface="Poppins" panose="00000500000000000000" pitchFamily="2" charset="0"/>
              <a:cs typeface="Poppins" panose="00000500000000000000" pitchFamily="2" charset="0"/>
            </a:endParaRPr>
          </a:p>
        </cx:rich>
      </cx:tx>
    </cx:title>
    <cx:plotArea>
      <cx:plotAreaRegion>
        <cx:series layoutId="funnel" uniqueId="{156BD96D-BC4E-4509-969F-73822A9C969D}">
          <cx:dataLabels>
            <cx:visibility seriesName="0" categoryName="0" value="1"/>
          </cx:dataLabels>
          <cx:dataId val="0"/>
        </cx:series>
      </cx:plotAreaRegion>
      <cx:axis id="0">
        <cx:catScaling gapWidth="0.0599999987"/>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_xlchart.v2.14</cx:f>
      </cx:strDim>
      <cx:numDim type="val">
        <cx:f>_xlchart.v2.15</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Les</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cas</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d'utilisations</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a:t>
            </a:r>
            <a:r>
              <a:rPr lang="zh-CN" altLang="fr-FR"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 </a:t>
            </a:r>
            <a:r>
              <a:rPr lang="fr-FR" altLang="zh-CN" sz="1400" b="1" i="0" u="none" strike="noStrike" baseline="0">
                <a:solidFill>
                  <a:sysClr val="windowText" lastClr="000000">
                    <a:lumMod val="65000"/>
                    <a:lumOff val="35000"/>
                  </a:sysClr>
                </a:solidFill>
                <a:effectLst/>
                <a:latin typeface="Poppins" panose="00000500000000000000" pitchFamily="2" charset="0"/>
                <a:ea typeface="等线" panose="02010600030101010101" pitchFamily="2" charset="-122"/>
                <a:cs typeface="Poppins" panose="00000500000000000000" pitchFamily="2" charset="0"/>
              </a:rPr>
              <a:t>les vieux</a:t>
            </a:r>
            <a:endParaRPr lang="fr-FR">
              <a:effectLst/>
              <a:latin typeface="Poppins" panose="00000500000000000000" pitchFamily="2" charset="0"/>
              <a:cs typeface="Poppins" panose="00000500000000000000" pitchFamily="2" charset="0"/>
            </a:endParaRPr>
          </a:p>
        </cx:rich>
      </cx:tx>
    </cx:title>
    <cx:plotArea>
      <cx:plotAreaRegion>
        <cx:series layoutId="funnel" uniqueId="{73616DF5-B2D5-42CD-A916-C8EBE276CA09}">
          <cx:dataLabels>
            <cx:visibility seriesName="0" categoryName="0" value="1"/>
          </cx:dataLabels>
          <cx:dataId val="0"/>
        </cx:series>
      </cx:plotAreaRegion>
      <cx:axis id="0">
        <cx:catScaling gapWidth="0.0599999987"/>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_xlchart.v2.13</cx:f>
      </cx:numDim>
    </cx:data>
  </cx:chartData>
  <cx:chart>
    <cx:title pos="t" align="ctr" overlay="0">
      <cx:tx>
        <cx:rich>
          <a:bodyPr spcFirstLastPara="1" vertOverflow="ellipsis" horzOverflow="overflow" wrap="square" lIns="0" tIns="0" rIns="0" bIns="0" anchor="ctr" anchorCtr="1"/>
          <a:lstStyle/>
          <a:p>
            <a:pPr algn="ctr" rtl="0">
              <a:defRPr/>
            </a:pP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Cas </a:t>
            </a:r>
            <a:r>
              <a:rPr lang="fr-FR" altLang="zh-CN" sz="1200" b="1" i="0" u="none" strike="noStrike" kern="1200" spc="0" baseline="0">
                <a:solidFill>
                  <a:sysClr val="windowText" lastClr="000000">
                    <a:lumMod val="65000"/>
                    <a:lumOff val="35000"/>
                  </a:sysClr>
                </a:solidFill>
                <a:latin typeface="Poppins" panose="00000500000000000000" pitchFamily="2" charset="0"/>
                <a:ea typeface="+mn-ea"/>
                <a:cs typeface="Poppins" panose="00000500000000000000" pitchFamily="2" charset="0"/>
              </a:rPr>
              <a:t>d'utilisations</a:t>
            </a:r>
            <a:r>
              <a:rPr lang="fr-FR" altLang="zh-CN"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rPr>
              <a:t> - Culture</a:t>
            </a:r>
            <a:endParaRPr lang="zh-CN" altLang="fr-FR" sz="1200" b="1" i="0" u="none" strike="noStrike" baseline="0">
              <a:solidFill>
                <a:sysClr val="windowText" lastClr="000000">
                  <a:lumMod val="65000"/>
                  <a:lumOff val="35000"/>
                </a:sysClr>
              </a:solidFill>
              <a:latin typeface="Poppins" panose="00000500000000000000" pitchFamily="2" charset="0"/>
              <a:ea typeface="等线" panose="02010600030101010101" pitchFamily="2" charset="-122"/>
              <a:cs typeface="Poppins" panose="00000500000000000000" pitchFamily="2" charset="0"/>
            </a:endParaRPr>
          </a:p>
        </cx:rich>
      </cx:tx>
    </cx:title>
    <cx:plotArea>
      <cx:plotAreaRegion>
        <cx:series layoutId="funnel" uniqueId="{C775CE8B-28ED-4112-B133-DB9B482CC413}">
          <cx:dataLabels>
            <cx:visibility seriesName="0" categoryName="0" value="1"/>
          </cx:dataLabels>
          <cx:dataId val="0"/>
        </cx:series>
      </cx:plotAreaRegion>
      <cx:axis id="0">
        <cx:catScaling gapWidth="0.0599999987"/>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size">
        <cx:f>_xlchart.v1.17</cx:f>
      </cx:numDim>
    </cx:data>
  </cx:chartData>
  <cx:chart>
    <cx:title pos="t" align="ctr" overlay="0">
      <cx:tx>
        <cx:rich>
          <a:bodyPr spcFirstLastPara="1" vertOverflow="ellipsis" horzOverflow="overflow" wrap="square" lIns="0" tIns="0" rIns="0" bIns="0" anchor="ctr" anchorCtr="1"/>
          <a:lstStyle/>
          <a:p>
            <a:pPr algn="ctr" rtl="0">
              <a:defRPr/>
            </a:pPr>
            <a:r>
              <a:rPr lang="fr-FR" altLang="zh-CN" sz="1400" b="0" i="0" u="none" strike="noStrike" baseline="0">
                <a:solidFill>
                  <a:sysClr val="windowText" lastClr="000000">
                    <a:lumMod val="65000"/>
                    <a:lumOff val="35000"/>
                  </a:sysClr>
                </a:solidFill>
                <a:latin typeface="Aptos Narrow" panose="02110004020202020204"/>
                <a:ea typeface="等线" panose="02010600030101010101" pitchFamily="2" charset="-122"/>
              </a:rPr>
              <a:t>produits pour soulager la douleur - sportifs</a:t>
            </a:r>
            <a:endParaRPr lang="zh-CN" altLang="fr-FR" sz="1400" b="0" i="0" u="none" strike="noStrike" baseline="0">
              <a:solidFill>
                <a:sysClr val="windowText" lastClr="000000">
                  <a:lumMod val="65000"/>
                  <a:lumOff val="35000"/>
                </a:sysClr>
              </a:solidFill>
              <a:latin typeface="Aptos Narrow" panose="02110004020202020204"/>
              <a:ea typeface="等线" panose="02010600030101010101" pitchFamily="2" charset="-122"/>
            </a:endParaRPr>
          </a:p>
        </cx:rich>
      </cx:tx>
    </cx:title>
    <cx:plotArea>
      <cx:plotAreaRegion>
        <cx:series layoutId="treemap" uniqueId="{0B6D7540-5E01-49C2-B1F7-0CDB5D20038C}">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chart" Target="../charts/chart66.xml"/><Relationship Id="rId3" Type="http://schemas.microsoft.com/office/2014/relationships/chartEx" Target="../charts/chartEx15.xml"/><Relationship Id="rId7" Type="http://schemas.openxmlformats.org/officeDocument/2006/relationships/chart" Target="../charts/chart65.xml"/><Relationship Id="rId2" Type="http://schemas.openxmlformats.org/officeDocument/2006/relationships/chart" Target="../charts/chart61.xml"/><Relationship Id="rId1" Type="http://schemas.openxmlformats.org/officeDocument/2006/relationships/chart" Target="../charts/chart60.xml"/><Relationship Id="rId6" Type="http://schemas.openxmlformats.org/officeDocument/2006/relationships/chart" Target="../charts/chart64.xml"/><Relationship Id="rId11" Type="http://schemas.openxmlformats.org/officeDocument/2006/relationships/chart" Target="../charts/chart68.xml"/><Relationship Id="rId5" Type="http://schemas.openxmlformats.org/officeDocument/2006/relationships/chart" Target="../charts/chart63.xml"/><Relationship Id="rId10" Type="http://schemas.microsoft.com/office/2014/relationships/chartEx" Target="../charts/chartEx16.xml"/><Relationship Id="rId4" Type="http://schemas.openxmlformats.org/officeDocument/2006/relationships/chart" Target="../charts/chart62.xml"/><Relationship Id="rId9" Type="http://schemas.openxmlformats.org/officeDocument/2006/relationships/chart" Target="../charts/chart67.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3" Type="http://schemas.openxmlformats.org/officeDocument/2006/relationships/chart" Target="../charts/chart2.xml"/><Relationship Id="rId7" Type="http://schemas.openxmlformats.org/officeDocument/2006/relationships/chart" Target="../charts/chart5.xml"/><Relationship Id="rId12" Type="http://schemas.microsoft.com/office/2014/relationships/chartEx" Target="../charts/chartEx3.xml"/><Relationship Id="rId2" Type="http://schemas.microsoft.com/office/2014/relationships/chartEx" Target="../charts/chartEx1.xml"/><Relationship Id="rId16" Type="http://schemas.microsoft.com/office/2014/relationships/chartEx" Target="../charts/chartEx4.xml"/><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9.xml"/><Relationship Id="rId5" Type="http://schemas.microsoft.com/office/2014/relationships/chartEx" Target="../charts/chartEx2.xml"/><Relationship Id="rId15" Type="http://schemas.openxmlformats.org/officeDocument/2006/relationships/chart" Target="../charts/chart12.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0.xml"/><Relationship Id="rId3" Type="http://schemas.openxmlformats.org/officeDocument/2006/relationships/chart" Target="../charts/chart22.xml"/><Relationship Id="rId7" Type="http://schemas.microsoft.com/office/2014/relationships/chartEx" Target="../charts/chartEx6.xml"/><Relationship Id="rId12" Type="http://schemas.openxmlformats.org/officeDocument/2006/relationships/chart" Target="../charts/chart29.xml"/><Relationship Id="rId2" Type="http://schemas.microsoft.com/office/2014/relationships/chartEx" Target="../charts/chartEx5.xml"/><Relationship Id="rId16" Type="http://schemas.openxmlformats.org/officeDocument/2006/relationships/chart" Target="../charts/chart32.xml"/><Relationship Id="rId1" Type="http://schemas.openxmlformats.org/officeDocument/2006/relationships/chart" Target="../charts/chart21.xml"/><Relationship Id="rId6" Type="http://schemas.openxmlformats.org/officeDocument/2006/relationships/chart" Target="../charts/chart25.xml"/><Relationship Id="rId11" Type="http://schemas.microsoft.com/office/2014/relationships/chartEx" Target="../charts/chartEx7.xml"/><Relationship Id="rId5" Type="http://schemas.openxmlformats.org/officeDocument/2006/relationships/chart" Target="../charts/chart24.xml"/><Relationship Id="rId15" Type="http://schemas.microsoft.com/office/2014/relationships/chartEx" Target="../charts/chartEx8.xml"/><Relationship Id="rId10" Type="http://schemas.openxmlformats.org/officeDocument/2006/relationships/chart" Target="../charts/chart28.xml"/><Relationship Id="rId4" Type="http://schemas.openxmlformats.org/officeDocument/2006/relationships/chart" Target="../charts/chart23.xml"/><Relationship Id="rId9" Type="http://schemas.openxmlformats.org/officeDocument/2006/relationships/chart" Target="../charts/chart27.xml"/><Relationship Id="rId14" Type="http://schemas.openxmlformats.org/officeDocument/2006/relationships/chart" Target="../charts/chart31.xml"/></Relationships>
</file>

<file path=xl/drawings/_rels/drawing6.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39.xml"/><Relationship Id="rId3" Type="http://schemas.openxmlformats.org/officeDocument/2006/relationships/chart" Target="../charts/chart35.xml"/><Relationship Id="rId7" Type="http://schemas.openxmlformats.org/officeDocument/2006/relationships/chart" Target="../charts/chart38.xml"/><Relationship Id="rId2" Type="http://schemas.openxmlformats.org/officeDocument/2006/relationships/chart" Target="../charts/chart34.xml"/><Relationship Id="rId1" Type="http://schemas.openxmlformats.org/officeDocument/2006/relationships/chart" Target="../charts/chart33.xml"/><Relationship Id="rId6" Type="http://schemas.openxmlformats.org/officeDocument/2006/relationships/chart" Target="../charts/chart37.xml"/><Relationship Id="rId11" Type="http://schemas.openxmlformats.org/officeDocument/2006/relationships/chart" Target="../charts/chart41.xml"/><Relationship Id="rId5" Type="http://schemas.microsoft.com/office/2014/relationships/chartEx" Target="../charts/chartEx9.xml"/><Relationship Id="rId10" Type="http://schemas.microsoft.com/office/2014/relationships/chartEx" Target="../charts/chartEx10.xml"/><Relationship Id="rId4" Type="http://schemas.openxmlformats.org/officeDocument/2006/relationships/chart" Target="../charts/chart36.xml"/><Relationship Id="rId9" Type="http://schemas.openxmlformats.org/officeDocument/2006/relationships/chart" Target="../charts/chart40.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8.xml"/><Relationship Id="rId3" Type="http://schemas.openxmlformats.org/officeDocument/2006/relationships/chart" Target="../charts/chart43.xml"/><Relationship Id="rId7" Type="http://schemas.openxmlformats.org/officeDocument/2006/relationships/chart" Target="../charts/chart47.xml"/><Relationship Id="rId2" Type="http://schemas.openxmlformats.org/officeDocument/2006/relationships/chart" Target="../charts/chart42.xml"/><Relationship Id="rId1" Type="http://schemas.microsoft.com/office/2014/relationships/chartEx" Target="../charts/chartEx11.xml"/><Relationship Id="rId6" Type="http://schemas.openxmlformats.org/officeDocument/2006/relationships/chart" Target="../charts/chart46.xml"/><Relationship Id="rId11" Type="http://schemas.openxmlformats.org/officeDocument/2006/relationships/chart" Target="../charts/chart50.xml"/><Relationship Id="rId5" Type="http://schemas.openxmlformats.org/officeDocument/2006/relationships/chart" Target="../charts/chart45.xml"/><Relationship Id="rId10" Type="http://schemas.microsoft.com/office/2014/relationships/chartEx" Target="../charts/chartEx12.xml"/><Relationship Id="rId4" Type="http://schemas.openxmlformats.org/officeDocument/2006/relationships/chart" Target="../charts/chart44.xml"/><Relationship Id="rId9" Type="http://schemas.openxmlformats.org/officeDocument/2006/relationships/chart" Target="../charts/chart49.xml"/></Relationships>
</file>

<file path=xl/drawings/_rels/drawing9.xml.rels><?xml version="1.0" encoding="UTF-8" standalone="yes"?>
<Relationships xmlns="http://schemas.openxmlformats.org/package/2006/relationships"><Relationship Id="rId8" Type="http://schemas.openxmlformats.org/officeDocument/2006/relationships/chart" Target="../charts/chart57.xml"/><Relationship Id="rId3" Type="http://schemas.openxmlformats.org/officeDocument/2006/relationships/chart" Target="../charts/chart53.xml"/><Relationship Id="rId7" Type="http://schemas.openxmlformats.org/officeDocument/2006/relationships/chart" Target="../charts/chart56.xml"/><Relationship Id="rId2" Type="http://schemas.openxmlformats.org/officeDocument/2006/relationships/chart" Target="../charts/chart52.xml"/><Relationship Id="rId1" Type="http://schemas.openxmlformats.org/officeDocument/2006/relationships/chart" Target="../charts/chart51.xml"/><Relationship Id="rId6" Type="http://schemas.openxmlformats.org/officeDocument/2006/relationships/chart" Target="../charts/chart55.xml"/><Relationship Id="rId11" Type="http://schemas.microsoft.com/office/2014/relationships/chartEx" Target="../charts/chartEx14.xml"/><Relationship Id="rId5" Type="http://schemas.openxmlformats.org/officeDocument/2006/relationships/chart" Target="../charts/chart54.xml"/><Relationship Id="rId10" Type="http://schemas.openxmlformats.org/officeDocument/2006/relationships/chart" Target="../charts/chart59.xml"/><Relationship Id="rId4" Type="http://schemas.microsoft.com/office/2014/relationships/chartEx" Target="../charts/chartEx13.xml"/><Relationship Id="rId9"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editAs="oneCell">
    <xdr:from>
      <xdr:col>1</xdr:col>
      <xdr:colOff>430530</xdr:colOff>
      <xdr:row>0</xdr:row>
      <xdr:rowOff>20956</xdr:rowOff>
    </xdr:from>
    <xdr:to>
      <xdr:col>22</xdr:col>
      <xdr:colOff>352425</xdr:colOff>
      <xdr:row>39</xdr:row>
      <xdr:rowOff>136389</xdr:rowOff>
    </xdr:to>
    <xdr:pic>
      <xdr:nvPicPr>
        <xdr:cNvPr id="6" name="图形 5">
          <a:extLst>
            <a:ext uri="{FF2B5EF4-FFF2-40B4-BE49-F238E27FC236}">
              <a16:creationId xmlns:a16="http://schemas.microsoft.com/office/drawing/2014/main" id="{F14FAA6C-6FA5-43D4-85E8-9F1E444A9DB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40130" y="20956"/>
          <a:ext cx="12723495" cy="717345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563880</xdr:colOff>
      <xdr:row>110</xdr:row>
      <xdr:rowOff>22860</xdr:rowOff>
    </xdr:from>
    <xdr:to>
      <xdr:col>15</xdr:col>
      <xdr:colOff>259080</xdr:colOff>
      <xdr:row>125</xdr:row>
      <xdr:rowOff>22860</xdr:rowOff>
    </xdr:to>
    <xdr:graphicFrame macro="">
      <xdr:nvGraphicFramePr>
        <xdr:cNvPr id="2" name="图表 1">
          <a:extLst>
            <a:ext uri="{FF2B5EF4-FFF2-40B4-BE49-F238E27FC236}">
              <a16:creationId xmlns:a16="http://schemas.microsoft.com/office/drawing/2014/main" id="{A647813E-1D1F-C06B-B720-7F307C3FA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396240</xdr:colOff>
      <xdr:row>110</xdr:row>
      <xdr:rowOff>144780</xdr:rowOff>
    </xdr:from>
    <xdr:to>
      <xdr:col>24</xdr:col>
      <xdr:colOff>91440</xdr:colOff>
      <xdr:row>125</xdr:row>
      <xdr:rowOff>144780</xdr:rowOff>
    </xdr:to>
    <xdr:graphicFrame macro="">
      <xdr:nvGraphicFramePr>
        <xdr:cNvPr id="3" name="图表 2">
          <a:extLst>
            <a:ext uri="{FF2B5EF4-FFF2-40B4-BE49-F238E27FC236}">
              <a16:creationId xmlns:a16="http://schemas.microsoft.com/office/drawing/2014/main" id="{F96FACE3-87FB-D581-461A-DAED15324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587983</xdr:colOff>
      <xdr:row>108</xdr:row>
      <xdr:rowOff>169559</xdr:rowOff>
    </xdr:from>
    <xdr:to>
      <xdr:col>8</xdr:col>
      <xdr:colOff>480978</xdr:colOff>
      <xdr:row>123</xdr:row>
      <xdr:rowOff>67419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645C7ED-C91C-74BC-BFCA-B25BB488F1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63583" y="20756259"/>
              <a:ext cx="4604695" cy="27553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749300</xdr:colOff>
      <xdr:row>115</xdr:row>
      <xdr:rowOff>107950</xdr:rowOff>
    </xdr:from>
    <xdr:to>
      <xdr:col>5</xdr:col>
      <xdr:colOff>901700</xdr:colOff>
      <xdr:row>129</xdr:row>
      <xdr:rowOff>184150</xdr:rowOff>
    </xdr:to>
    <xdr:graphicFrame macro="">
      <xdr:nvGraphicFramePr>
        <xdr:cNvPr id="6" name="Chart 5">
          <a:extLst>
            <a:ext uri="{FF2B5EF4-FFF2-40B4-BE49-F238E27FC236}">
              <a16:creationId xmlns:a16="http://schemas.microsoft.com/office/drawing/2014/main" id="{D737F2B5-0108-C186-263C-11AA6BE5C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1821235</xdr:colOff>
      <xdr:row>133</xdr:row>
      <xdr:rowOff>186626</xdr:rowOff>
    </xdr:from>
    <xdr:to>
      <xdr:col>5</xdr:col>
      <xdr:colOff>1979759</xdr:colOff>
      <xdr:row>148</xdr:row>
      <xdr:rowOff>92592</xdr:rowOff>
    </xdr:to>
    <xdr:graphicFrame macro="">
      <xdr:nvGraphicFramePr>
        <xdr:cNvPr id="7" name="Chart 6">
          <a:extLst>
            <a:ext uri="{FF2B5EF4-FFF2-40B4-BE49-F238E27FC236}">
              <a16:creationId xmlns:a16="http://schemas.microsoft.com/office/drawing/2014/main" id="{4A06BC32-7FCD-610A-C6B0-F781C4108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459363</xdr:colOff>
      <xdr:row>131</xdr:row>
      <xdr:rowOff>137988</xdr:rowOff>
    </xdr:from>
    <xdr:to>
      <xdr:col>3</xdr:col>
      <xdr:colOff>1404206</xdr:colOff>
      <xdr:row>146</xdr:row>
      <xdr:rowOff>46657</xdr:rowOff>
    </xdr:to>
    <xdr:graphicFrame macro="">
      <xdr:nvGraphicFramePr>
        <xdr:cNvPr id="8" name="Chart 7">
          <a:extLst>
            <a:ext uri="{FF2B5EF4-FFF2-40B4-BE49-F238E27FC236}">
              <a16:creationId xmlns:a16="http://schemas.microsoft.com/office/drawing/2014/main" id="{E08E1B80-1AF0-99FC-1402-3546DBEFC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370480</xdr:colOff>
      <xdr:row>112</xdr:row>
      <xdr:rowOff>146388</xdr:rowOff>
    </xdr:from>
    <xdr:to>
      <xdr:col>34</xdr:col>
      <xdr:colOff>208160</xdr:colOff>
      <xdr:row>127</xdr:row>
      <xdr:rowOff>71541</xdr:rowOff>
    </xdr:to>
    <xdr:graphicFrame macro="">
      <xdr:nvGraphicFramePr>
        <xdr:cNvPr id="9" name="Chart 8">
          <a:extLst>
            <a:ext uri="{FF2B5EF4-FFF2-40B4-BE49-F238E27FC236}">
              <a16:creationId xmlns:a16="http://schemas.microsoft.com/office/drawing/2014/main" id="{CCA1117C-F84A-5EDD-CE1A-91630774E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705256</xdr:colOff>
      <xdr:row>111</xdr:row>
      <xdr:rowOff>18645</xdr:rowOff>
    </xdr:from>
    <xdr:to>
      <xdr:col>46</xdr:col>
      <xdr:colOff>283724</xdr:colOff>
      <xdr:row>125</xdr:row>
      <xdr:rowOff>151590</xdr:rowOff>
    </xdr:to>
    <xdr:graphicFrame macro="">
      <xdr:nvGraphicFramePr>
        <xdr:cNvPr id="4" name="图表 3">
          <a:extLst>
            <a:ext uri="{FF2B5EF4-FFF2-40B4-BE49-F238E27FC236}">
              <a16:creationId xmlns:a16="http://schemas.microsoft.com/office/drawing/2014/main" id="{5CD864B4-E189-0133-EB18-451BDB758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518808</xdr:colOff>
      <xdr:row>117</xdr:row>
      <xdr:rowOff>34858</xdr:rowOff>
    </xdr:from>
    <xdr:to>
      <xdr:col>54</xdr:col>
      <xdr:colOff>291830</xdr:colOff>
      <xdr:row>131</xdr:row>
      <xdr:rowOff>167803</xdr:rowOff>
    </xdr:to>
    <xdr:graphicFrame macro="">
      <xdr:nvGraphicFramePr>
        <xdr:cNvPr id="10" name="图表 9">
          <a:extLst>
            <a:ext uri="{FF2B5EF4-FFF2-40B4-BE49-F238E27FC236}">
              <a16:creationId xmlns:a16="http://schemas.microsoft.com/office/drawing/2014/main" id="{A7F2B34E-012E-4424-4DF9-95002A8C3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54</xdr:col>
      <xdr:colOff>356681</xdr:colOff>
      <xdr:row>117</xdr:row>
      <xdr:rowOff>75389</xdr:rowOff>
    </xdr:from>
    <xdr:to>
      <xdr:col>57</xdr:col>
      <xdr:colOff>729574</xdr:colOff>
      <xdr:row>132</xdr:row>
      <xdr:rowOff>21887</xdr:rowOff>
    </xdr:to>
    <mc:AlternateContent xmlns:mc="http://schemas.openxmlformats.org/markup-compatibility/2006">
      <mc:Choice xmlns:cx2="http://schemas.microsoft.com/office/drawing/2015/10/21/chartex" Requires="cx2">
        <xdr:graphicFrame macro="">
          <xdr:nvGraphicFramePr>
            <xdr:cNvPr id="11" name="图表 10">
              <a:extLst>
                <a:ext uri="{FF2B5EF4-FFF2-40B4-BE49-F238E27FC236}">
                  <a16:creationId xmlns:a16="http://schemas.microsoft.com/office/drawing/2014/main" id="{63963014-812D-7907-1BE7-87338592D6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5949681" y="22376589"/>
              <a:ext cx="5046493" cy="280399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63</xdr:col>
      <xdr:colOff>275616</xdr:colOff>
      <xdr:row>118</xdr:row>
      <xdr:rowOff>148346</xdr:rowOff>
    </xdr:from>
    <xdr:to>
      <xdr:col>71</xdr:col>
      <xdr:colOff>48637</xdr:colOff>
      <xdr:row>133</xdr:row>
      <xdr:rowOff>94844</xdr:rowOff>
    </xdr:to>
    <xdr:graphicFrame macro="">
      <xdr:nvGraphicFramePr>
        <xdr:cNvPr id="12" name="图表 11">
          <a:extLst>
            <a:ext uri="{FF2B5EF4-FFF2-40B4-BE49-F238E27FC236}">
              <a16:creationId xmlns:a16="http://schemas.microsoft.com/office/drawing/2014/main" id="{607999C9-F2A9-38EE-F93C-585119144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472440</xdr:colOff>
      <xdr:row>81</xdr:row>
      <xdr:rowOff>60960</xdr:rowOff>
    </xdr:from>
    <xdr:to>
      <xdr:col>15</xdr:col>
      <xdr:colOff>167640</xdr:colOff>
      <xdr:row>96</xdr:row>
      <xdr:rowOff>60960</xdr:rowOff>
    </xdr:to>
    <xdr:graphicFrame macro="">
      <xdr:nvGraphicFramePr>
        <xdr:cNvPr id="2" name="图表 1">
          <a:extLst>
            <a:ext uri="{FF2B5EF4-FFF2-40B4-BE49-F238E27FC236}">
              <a16:creationId xmlns:a16="http://schemas.microsoft.com/office/drawing/2014/main" id="{91515C28-D660-1E09-BDFA-802B925B5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426720</xdr:colOff>
      <xdr:row>80</xdr:row>
      <xdr:rowOff>83820</xdr:rowOff>
    </xdr:from>
    <xdr:to>
      <xdr:col>24</xdr:col>
      <xdr:colOff>121920</xdr:colOff>
      <xdr:row>95</xdr:row>
      <xdr:rowOff>83820</xdr:rowOff>
    </xdr:to>
    <xdr:graphicFrame macro="">
      <xdr:nvGraphicFramePr>
        <xdr:cNvPr id="3" name="图表 2">
          <a:extLst>
            <a:ext uri="{FF2B5EF4-FFF2-40B4-BE49-F238E27FC236}">
              <a16:creationId xmlns:a16="http://schemas.microsoft.com/office/drawing/2014/main" id="{69D4880B-FEDA-BC3C-822D-52D6596CC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434340</xdr:colOff>
      <xdr:row>81</xdr:row>
      <xdr:rowOff>99060</xdr:rowOff>
    </xdr:from>
    <xdr:to>
      <xdr:col>36</xdr:col>
      <xdr:colOff>129540</xdr:colOff>
      <xdr:row>96</xdr:row>
      <xdr:rowOff>99060</xdr:rowOff>
    </xdr:to>
    <xdr:graphicFrame macro="">
      <xdr:nvGraphicFramePr>
        <xdr:cNvPr id="4" name="图表 3">
          <a:extLst>
            <a:ext uri="{FF2B5EF4-FFF2-40B4-BE49-F238E27FC236}">
              <a16:creationId xmlns:a16="http://schemas.microsoft.com/office/drawing/2014/main" id="{C8D1FCD6-BCBF-65B7-7A2C-345CAB251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327660</xdr:colOff>
      <xdr:row>97</xdr:row>
      <xdr:rowOff>160020</xdr:rowOff>
    </xdr:from>
    <xdr:to>
      <xdr:col>16</xdr:col>
      <xdr:colOff>22860</xdr:colOff>
      <xdr:row>112</xdr:row>
      <xdr:rowOff>160020</xdr:rowOff>
    </xdr:to>
    <xdr:graphicFrame macro="">
      <xdr:nvGraphicFramePr>
        <xdr:cNvPr id="2" name="图表 1">
          <a:extLst>
            <a:ext uri="{FF2B5EF4-FFF2-40B4-BE49-F238E27FC236}">
              <a16:creationId xmlns:a16="http://schemas.microsoft.com/office/drawing/2014/main" id="{67339152-183D-4CDC-52C7-2465F3819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601980</xdr:colOff>
      <xdr:row>97</xdr:row>
      <xdr:rowOff>106680</xdr:rowOff>
    </xdr:from>
    <xdr:to>
      <xdr:col>24</xdr:col>
      <xdr:colOff>297180</xdr:colOff>
      <xdr:row>112</xdr:row>
      <xdr:rowOff>106680</xdr:rowOff>
    </xdr:to>
    <xdr:graphicFrame macro="">
      <xdr:nvGraphicFramePr>
        <xdr:cNvPr id="3" name="图表 2">
          <a:extLst>
            <a:ext uri="{FF2B5EF4-FFF2-40B4-BE49-F238E27FC236}">
              <a16:creationId xmlns:a16="http://schemas.microsoft.com/office/drawing/2014/main" id="{74B78526-DEE8-D173-1BE0-24D5144D5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190500</xdr:colOff>
      <xdr:row>98</xdr:row>
      <xdr:rowOff>114300</xdr:rowOff>
    </xdr:from>
    <xdr:to>
      <xdr:col>35</xdr:col>
      <xdr:colOff>495300</xdr:colOff>
      <xdr:row>113</xdr:row>
      <xdr:rowOff>114300</xdr:rowOff>
    </xdr:to>
    <xdr:graphicFrame macro="">
      <xdr:nvGraphicFramePr>
        <xdr:cNvPr id="5" name="图表 4">
          <a:extLst>
            <a:ext uri="{FF2B5EF4-FFF2-40B4-BE49-F238E27FC236}">
              <a16:creationId xmlns:a16="http://schemas.microsoft.com/office/drawing/2014/main" id="{2333C803-188B-2A57-41AD-87E28BE19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0</xdr:rowOff>
    </xdr:from>
    <xdr:to>
      <xdr:col>2</xdr:col>
      <xdr:colOff>469900</xdr:colOff>
      <xdr:row>6</xdr:row>
      <xdr:rowOff>132080</xdr:rowOff>
    </xdr:to>
    <xdr:sp macro="" textlink="">
      <xdr:nvSpPr>
        <xdr:cNvPr id="2" name="TextBox 5">
          <a:extLst>
            <a:ext uri="{FF2B5EF4-FFF2-40B4-BE49-F238E27FC236}">
              <a16:creationId xmlns:a16="http://schemas.microsoft.com/office/drawing/2014/main" id="{A07DAE49-FF11-4D7F-9136-BB2ECA94BBFC}"/>
            </a:ext>
          </a:extLst>
        </xdr:cNvPr>
        <xdr:cNvSpPr txBox="1"/>
      </xdr:nvSpPr>
      <xdr:spPr>
        <a:xfrm>
          <a:off x="1219200" y="914400"/>
          <a:ext cx="469900" cy="31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33</a:t>
          </a:r>
          <a:endParaRPr lang="en-GB" sz="1100" b="1">
            <a:solidFill>
              <a:schemeClr val="bg1"/>
            </a:solidFill>
            <a:latin typeface="Poppins" pitchFamily="2" charset="77"/>
            <a:cs typeface="Poppins" pitchFamily="2" charset="77"/>
          </a:endParaRPr>
        </a:p>
      </xdr:txBody>
    </xdr:sp>
    <xdr:clientData/>
  </xdr:twoCellAnchor>
  <xdr:twoCellAnchor>
    <xdr:from>
      <xdr:col>2</xdr:col>
      <xdr:colOff>91440</xdr:colOff>
      <xdr:row>17</xdr:row>
      <xdr:rowOff>121920</xdr:rowOff>
    </xdr:from>
    <xdr:to>
      <xdr:col>13</xdr:col>
      <xdr:colOff>175260</xdr:colOff>
      <xdr:row>21</xdr:row>
      <xdr:rowOff>21342</xdr:rowOff>
    </xdr:to>
    <xdr:sp macro="" textlink="">
      <xdr:nvSpPr>
        <xdr:cNvPr id="3" name="文本框 2">
          <a:extLst>
            <a:ext uri="{FF2B5EF4-FFF2-40B4-BE49-F238E27FC236}">
              <a16:creationId xmlns:a16="http://schemas.microsoft.com/office/drawing/2014/main" id="{B2A86D28-608B-459A-9CF4-5509ED00FEB7}"/>
            </a:ext>
          </a:extLst>
        </xdr:cNvPr>
        <xdr:cNvSpPr txBox="1"/>
      </xdr:nvSpPr>
      <xdr:spPr>
        <a:xfrm>
          <a:off x="1310640" y="3230880"/>
          <a:ext cx="6789420" cy="630942"/>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400" b="1">
              <a:latin typeface="Poppins" panose="00000500000000000000" pitchFamily="2" charset="0"/>
              <a:ea typeface="Calibri" panose="020F0502020204030204" pitchFamily="34" charset="0"/>
              <a:cs typeface="Poppins" panose="00000500000000000000" pitchFamily="2" charset="0"/>
            </a:rPr>
            <a:t>1. Comprendre la </a:t>
          </a:r>
          <a:r>
            <a:rPr lang="fr-FR" altLang="zh-CN" sz="1400" b="1">
              <a:latin typeface="Poppins" panose="00000500000000000000" pitchFamily="2" charset="0"/>
              <a:ea typeface="Calibri" panose="020F0502020204030204" pitchFamily="34" charset="0"/>
              <a:cs typeface="Poppins" panose="00000500000000000000" pitchFamily="2" charset="0"/>
            </a:rPr>
            <a:t>conscience</a:t>
          </a:r>
          <a:r>
            <a:rPr lang="en-US" altLang="zh-CN" sz="1400" b="1">
              <a:latin typeface="Poppins" panose="00000500000000000000" pitchFamily="2" charset="0"/>
              <a:ea typeface="Calibri" panose="020F0502020204030204" pitchFamily="34" charset="0"/>
              <a:cs typeface="Poppins" panose="00000500000000000000" pitchFamily="2" charset="0"/>
            </a:rPr>
            <a:t> du </a:t>
          </a:r>
          <a:r>
            <a:rPr lang="fr-FR" altLang="zh-CN" sz="1400" b="1">
              <a:latin typeface="Poppins" panose="00000500000000000000" pitchFamily="2" charset="0"/>
              <a:ea typeface="Calibri" panose="020F0502020204030204" pitchFamily="34" charset="0"/>
              <a:cs typeface="Poppins" panose="00000500000000000000" pitchFamily="2" charset="0"/>
            </a:rPr>
            <a:t>marché et </a:t>
          </a:r>
        </a:p>
        <a:p>
          <a:pPr algn="ctr"/>
          <a:r>
            <a:rPr lang="fr-FR" altLang="zh-CN" sz="1400" b="1">
              <a:latin typeface="Poppins" panose="00000500000000000000" pitchFamily="2" charset="0"/>
              <a:ea typeface="Calibri" panose="020F0502020204030204" pitchFamily="34" charset="0"/>
              <a:cs typeface="Poppins" panose="00000500000000000000" pitchFamily="2" charset="0"/>
            </a:rPr>
            <a:t>la pénétration du produit BDT</a:t>
          </a:r>
          <a:endParaRPr lang="fr-FR" sz="1400" b="1">
            <a:latin typeface="Poppins" panose="00000500000000000000" pitchFamily="2" charset="0"/>
            <a:ea typeface="Calibri" panose="020F0502020204030204" pitchFamily="34" charset="0"/>
            <a:cs typeface="Poppins" panose="00000500000000000000" pitchFamily="2" charset="0"/>
          </a:endParaRPr>
        </a:p>
      </xdr:txBody>
    </xdr:sp>
    <xdr:clientData/>
  </xdr:twoCellAnchor>
  <xdr:twoCellAnchor>
    <xdr:from>
      <xdr:col>12</xdr:col>
      <xdr:colOff>106680</xdr:colOff>
      <xdr:row>17</xdr:row>
      <xdr:rowOff>111793</xdr:rowOff>
    </xdr:from>
    <xdr:to>
      <xdr:col>21</xdr:col>
      <xdr:colOff>45720</xdr:colOff>
      <xdr:row>19</xdr:row>
      <xdr:rowOff>107670</xdr:rowOff>
    </xdr:to>
    <xdr:sp macro="" textlink="">
      <xdr:nvSpPr>
        <xdr:cNvPr id="4" name="文本框 3">
          <a:extLst>
            <a:ext uri="{FF2B5EF4-FFF2-40B4-BE49-F238E27FC236}">
              <a16:creationId xmlns:a16="http://schemas.microsoft.com/office/drawing/2014/main" id="{386D526D-C9B4-45DA-AC58-E0B23A403807}"/>
            </a:ext>
          </a:extLst>
        </xdr:cNvPr>
        <xdr:cNvSpPr txBox="1"/>
      </xdr:nvSpPr>
      <xdr:spPr>
        <a:xfrm>
          <a:off x="7421880" y="3220753"/>
          <a:ext cx="5425440" cy="36163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400" b="1">
              <a:latin typeface="Poppins" panose="00000500000000000000" pitchFamily="2" charset="0"/>
              <a:ea typeface="Calibri" panose="020F0502020204030204" pitchFamily="34" charset="0"/>
              <a:cs typeface="Poppins" panose="00000500000000000000" pitchFamily="2" charset="0"/>
            </a:rPr>
            <a:t>2. Painpoints et les points forts perçus par utilisateurs</a:t>
          </a:r>
        </a:p>
      </xdr:txBody>
    </xdr:sp>
    <xdr:clientData/>
  </xdr:twoCellAnchor>
  <xdr:twoCellAnchor>
    <xdr:from>
      <xdr:col>6</xdr:col>
      <xdr:colOff>266700</xdr:colOff>
      <xdr:row>9</xdr:row>
      <xdr:rowOff>40342</xdr:rowOff>
    </xdr:from>
    <xdr:to>
      <xdr:col>10</xdr:col>
      <xdr:colOff>281940</xdr:colOff>
      <xdr:row>15</xdr:row>
      <xdr:rowOff>45719</xdr:rowOff>
    </xdr:to>
    <xdr:sp macro="" textlink="">
      <xdr:nvSpPr>
        <xdr:cNvPr id="6" name="文本框 5">
          <a:extLst>
            <a:ext uri="{FF2B5EF4-FFF2-40B4-BE49-F238E27FC236}">
              <a16:creationId xmlns:a16="http://schemas.microsoft.com/office/drawing/2014/main" id="{77D0F44C-E8A9-4A76-BC80-2B1E95FF1B89}"/>
            </a:ext>
          </a:extLst>
        </xdr:cNvPr>
        <xdr:cNvSpPr txBox="1"/>
      </xdr:nvSpPr>
      <xdr:spPr>
        <a:xfrm>
          <a:off x="3924300" y="1686262"/>
          <a:ext cx="2453640" cy="11026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a:latin typeface="Poppins" panose="00000500000000000000" pitchFamily="2" charset="0"/>
              <a:cs typeface="Poppins" panose="00000500000000000000" pitchFamily="2" charset="0"/>
            </a:rPr>
            <a:t>Sportifs</a:t>
          </a:r>
          <a:r>
            <a:rPr lang="fr-FR" sz="1400" b="1" baseline="0">
              <a:latin typeface="Poppins" panose="00000500000000000000" pitchFamily="2" charset="0"/>
              <a:cs typeface="Poppins" panose="00000500000000000000" pitchFamily="2" charset="0"/>
            </a:rPr>
            <a:t> </a:t>
          </a:r>
          <a:endParaRPr lang="fr-FR" sz="1400" b="1" baseline="0">
            <a:solidFill>
              <a:schemeClr val="accent2"/>
            </a:solidFill>
          </a:endParaRPr>
        </a:p>
        <a:p>
          <a:pPr algn="ctr"/>
          <a:r>
            <a:rPr lang="fr-FR" sz="1400" b="1" baseline="0">
              <a:solidFill>
                <a:schemeClr val="accent2"/>
              </a:solidFill>
            </a:rPr>
            <a:t>Definition : Faire du sport plus de 2 fois par semaine </a:t>
          </a:r>
        </a:p>
        <a:p>
          <a:pPr algn="ctr"/>
          <a:r>
            <a:rPr lang="fr-FR" sz="1400" b="1" baseline="0">
              <a:solidFill>
                <a:schemeClr val="accent2"/>
              </a:solidFill>
            </a:rPr>
            <a:t>(3 - 4 fois + plus de 5 fois) </a:t>
          </a:r>
          <a:endParaRPr lang="fr-FR" sz="1400" b="1">
            <a:solidFill>
              <a:schemeClr val="accent2"/>
            </a:solidFill>
          </a:endParaRPr>
        </a:p>
      </xdr:txBody>
    </xdr:sp>
    <xdr:clientData/>
  </xdr:twoCellAnchor>
  <xdr:twoCellAnchor>
    <xdr:from>
      <xdr:col>10</xdr:col>
      <xdr:colOff>266699</xdr:colOff>
      <xdr:row>9</xdr:row>
      <xdr:rowOff>60960</xdr:rowOff>
    </xdr:from>
    <xdr:to>
      <xdr:col>16</xdr:col>
      <xdr:colOff>411480</xdr:colOff>
      <xdr:row>16</xdr:row>
      <xdr:rowOff>76200</xdr:rowOff>
    </xdr:to>
    <xdr:sp macro="" textlink="">
      <xdr:nvSpPr>
        <xdr:cNvPr id="7" name="文本框 6">
          <a:extLst>
            <a:ext uri="{FF2B5EF4-FFF2-40B4-BE49-F238E27FC236}">
              <a16:creationId xmlns:a16="http://schemas.microsoft.com/office/drawing/2014/main" id="{503F774C-8AA8-4746-ACCA-A6B7D5FE5D75}"/>
            </a:ext>
          </a:extLst>
        </xdr:cNvPr>
        <xdr:cNvSpPr txBox="1"/>
      </xdr:nvSpPr>
      <xdr:spPr>
        <a:xfrm>
          <a:off x="6362699" y="1706880"/>
          <a:ext cx="3802381" cy="1295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baseline="0">
              <a:latin typeface="Poppins" panose="00000500000000000000" pitchFamily="2" charset="0"/>
              <a:cs typeface="Poppins" panose="00000500000000000000" pitchFamily="2" charset="0"/>
            </a:rPr>
            <a:t>Travailleurs de bureau</a:t>
          </a:r>
          <a:endParaRPr lang="fr-FR" sz="1400" b="1" baseline="0">
            <a:solidFill>
              <a:schemeClr val="accent2"/>
            </a:solidFill>
          </a:endParaRPr>
        </a:p>
        <a:p>
          <a:pPr algn="ctr"/>
          <a:r>
            <a:rPr lang="fr-FR" sz="1400" b="1" baseline="0">
              <a:solidFill>
                <a:schemeClr val="accent2"/>
              </a:solidFill>
            </a:rPr>
            <a:t>Definition : </a:t>
          </a:r>
          <a:r>
            <a:rPr lang="fr-FR" altLang="zh-CN" sz="1400" b="1" baseline="0">
              <a:solidFill>
                <a:schemeClr val="accent2"/>
              </a:solidFill>
            </a:rPr>
            <a:t>passer plus de 5 heure en moyen </a:t>
          </a:r>
          <a:r>
            <a:rPr lang="fr-FR" sz="1400" b="1" baseline="0">
              <a:solidFill>
                <a:schemeClr val="accent2"/>
              </a:solidFill>
            </a:rPr>
            <a:t>devant un ordinateur par jour</a:t>
          </a:r>
          <a:endParaRPr lang="fr-FR" sz="1400" b="1">
            <a:solidFill>
              <a:schemeClr val="accent2"/>
            </a:solidFill>
          </a:endParaRPr>
        </a:p>
      </xdr:txBody>
    </xdr:sp>
    <xdr:clientData/>
  </xdr:twoCellAnchor>
  <xdr:twoCellAnchor>
    <xdr:from>
      <xdr:col>16</xdr:col>
      <xdr:colOff>430012</xdr:colOff>
      <xdr:row>9</xdr:row>
      <xdr:rowOff>58720</xdr:rowOff>
    </xdr:from>
    <xdr:to>
      <xdr:col>21</xdr:col>
      <xdr:colOff>480060</xdr:colOff>
      <xdr:row>14</xdr:row>
      <xdr:rowOff>167640</xdr:rowOff>
    </xdr:to>
    <xdr:sp macro="" textlink="">
      <xdr:nvSpPr>
        <xdr:cNvPr id="8" name="文本框 37">
          <a:extLst>
            <a:ext uri="{FF2B5EF4-FFF2-40B4-BE49-F238E27FC236}">
              <a16:creationId xmlns:a16="http://schemas.microsoft.com/office/drawing/2014/main" id="{C7FDA58E-97B3-4765-8877-26CE1ABBB2C5}"/>
            </a:ext>
          </a:extLst>
        </xdr:cNvPr>
        <xdr:cNvSpPr txBox="1"/>
      </xdr:nvSpPr>
      <xdr:spPr>
        <a:xfrm>
          <a:off x="10183612" y="1704640"/>
          <a:ext cx="3098048" cy="1023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baseline="0">
              <a:latin typeface="Poppins" panose="00000500000000000000" pitchFamily="2" charset="0"/>
              <a:cs typeface="Poppins" panose="00000500000000000000" pitchFamily="2" charset="0"/>
            </a:rPr>
            <a:t>Age</a:t>
          </a:r>
          <a:r>
            <a:rPr lang="zh-CN" altLang="en-US" sz="1400" b="1" baseline="0">
              <a:latin typeface="Poppins" panose="00000500000000000000" pitchFamily="2" charset="0"/>
              <a:cs typeface="Poppins" panose="00000500000000000000" pitchFamily="2" charset="0"/>
            </a:rPr>
            <a:t> </a:t>
          </a:r>
          <a:r>
            <a:rPr lang="en-US" altLang="zh-CN" sz="1400" b="1" baseline="0">
              <a:latin typeface="Poppins" panose="00000500000000000000" pitchFamily="2" charset="0"/>
              <a:cs typeface="Poppins" panose="00000500000000000000" pitchFamily="2" charset="0"/>
            </a:rPr>
            <a:t> &gt;  65</a:t>
          </a:r>
          <a:endParaRPr lang="fr-FR" sz="1400" b="1" baseline="0">
            <a:solidFill>
              <a:schemeClr val="accent2"/>
            </a:solidFill>
          </a:endParaRPr>
        </a:p>
        <a:p>
          <a:pPr algn="ctr"/>
          <a:r>
            <a:rPr lang="fr-FR" sz="1400" b="1" baseline="0">
              <a:solidFill>
                <a:schemeClr val="accent2"/>
              </a:solidFill>
            </a:rPr>
            <a:t>Definition : </a:t>
          </a:r>
          <a:r>
            <a:rPr lang="fr-FR" altLang="zh-CN" sz="1400" b="1" baseline="0">
              <a:solidFill>
                <a:schemeClr val="accent2"/>
              </a:solidFill>
            </a:rPr>
            <a:t>passer plus de 5 heure en moyen </a:t>
          </a:r>
          <a:r>
            <a:rPr lang="fr-FR" sz="1400" b="1" baseline="0">
              <a:solidFill>
                <a:schemeClr val="accent2"/>
              </a:solidFill>
            </a:rPr>
            <a:t>devant un ordinateur par jour</a:t>
          </a:r>
          <a:endParaRPr lang="fr-FR" sz="1400" b="1">
            <a:solidFill>
              <a:schemeClr val="accent2"/>
            </a:solidFill>
          </a:endParaRPr>
        </a:p>
      </xdr:txBody>
    </xdr:sp>
    <xdr:clientData/>
  </xdr:twoCellAnchor>
  <xdr:twoCellAnchor>
    <xdr:from>
      <xdr:col>22</xdr:col>
      <xdr:colOff>302860</xdr:colOff>
      <xdr:row>9</xdr:row>
      <xdr:rowOff>50352</xdr:rowOff>
    </xdr:from>
    <xdr:to>
      <xdr:col>27</xdr:col>
      <xdr:colOff>30480</xdr:colOff>
      <xdr:row>14</xdr:row>
      <xdr:rowOff>83820</xdr:rowOff>
    </xdr:to>
    <xdr:sp macro="" textlink="">
      <xdr:nvSpPr>
        <xdr:cNvPr id="9" name="文本框 37">
          <a:extLst>
            <a:ext uri="{FF2B5EF4-FFF2-40B4-BE49-F238E27FC236}">
              <a16:creationId xmlns:a16="http://schemas.microsoft.com/office/drawing/2014/main" id="{6F99345F-BFD1-42AB-A448-033A7CAEC120}"/>
            </a:ext>
          </a:extLst>
        </xdr:cNvPr>
        <xdr:cNvSpPr txBox="1"/>
      </xdr:nvSpPr>
      <xdr:spPr>
        <a:xfrm>
          <a:off x="13714060" y="1696272"/>
          <a:ext cx="2775620" cy="9478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baseline="0">
              <a:latin typeface="Poppins" panose="00000500000000000000" pitchFamily="2" charset="0"/>
              <a:cs typeface="Poppins" panose="00000500000000000000" pitchFamily="2" charset="0"/>
            </a:rPr>
            <a:t>Ne connaissent pas de la culture chinoise</a:t>
          </a:r>
          <a:endParaRPr lang="fr-FR" sz="1400" b="1" baseline="0">
            <a:solidFill>
              <a:schemeClr val="accent2"/>
            </a:solidFill>
          </a:endParaRPr>
        </a:p>
        <a:p>
          <a:pPr algn="ctr"/>
          <a:r>
            <a:rPr lang="fr-FR" sz="1400" b="1" baseline="0">
              <a:solidFill>
                <a:schemeClr val="accent2"/>
              </a:solidFill>
            </a:rPr>
            <a:t>Definition : culture chinoises faible + très faible</a:t>
          </a:r>
          <a:endParaRPr lang="fr-FR" sz="1400" b="1">
            <a:solidFill>
              <a:schemeClr val="accent2"/>
            </a:solidFill>
          </a:endParaRPr>
        </a:p>
      </xdr:txBody>
    </xdr:sp>
    <xdr:clientData/>
  </xdr:twoCellAnchor>
  <xdr:twoCellAnchor>
    <xdr:from>
      <xdr:col>16</xdr:col>
      <xdr:colOff>38100</xdr:colOff>
      <xdr:row>3</xdr:row>
      <xdr:rowOff>30480</xdr:rowOff>
    </xdr:from>
    <xdr:to>
      <xdr:col>18</xdr:col>
      <xdr:colOff>198120</xdr:colOff>
      <xdr:row>5</xdr:row>
      <xdr:rowOff>76200</xdr:rowOff>
    </xdr:to>
    <xdr:sp macro="" textlink="">
      <xdr:nvSpPr>
        <xdr:cNvPr id="10" name="文本框 9">
          <a:extLst>
            <a:ext uri="{FF2B5EF4-FFF2-40B4-BE49-F238E27FC236}">
              <a16:creationId xmlns:a16="http://schemas.microsoft.com/office/drawing/2014/main" id="{56AC62B7-D6F8-34CD-93C1-1A913D0947CE}"/>
            </a:ext>
          </a:extLst>
        </xdr:cNvPr>
        <xdr:cNvSpPr txBox="1"/>
      </xdr:nvSpPr>
      <xdr:spPr>
        <a:xfrm>
          <a:off x="9791700" y="579120"/>
          <a:ext cx="1379220" cy="411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baseline="0">
              <a:solidFill>
                <a:schemeClr val="dk1"/>
              </a:solidFill>
              <a:latin typeface="Poppins" panose="00000500000000000000" pitchFamily="2" charset="0"/>
              <a:ea typeface="+mn-ea"/>
              <a:cs typeface="Poppins" panose="00000500000000000000" pitchFamily="2" charset="0"/>
            </a:rPr>
            <a:t>Persona</a:t>
          </a:r>
        </a:p>
      </xdr:txBody>
    </xdr:sp>
    <xdr:clientData/>
  </xdr:twoCellAnchor>
  <xdr:twoCellAnchor>
    <xdr:from>
      <xdr:col>8</xdr:col>
      <xdr:colOff>274320</xdr:colOff>
      <xdr:row>5</xdr:row>
      <xdr:rowOff>76200</xdr:rowOff>
    </xdr:from>
    <xdr:to>
      <xdr:col>17</xdr:col>
      <xdr:colOff>118110</xdr:colOff>
      <xdr:row>9</xdr:row>
      <xdr:rowOff>40342</xdr:rowOff>
    </xdr:to>
    <xdr:cxnSp macro="">
      <xdr:nvCxnSpPr>
        <xdr:cNvPr id="12" name="连接符: 肘形 11">
          <a:extLst>
            <a:ext uri="{FF2B5EF4-FFF2-40B4-BE49-F238E27FC236}">
              <a16:creationId xmlns:a16="http://schemas.microsoft.com/office/drawing/2014/main" id="{50204AD2-B468-1157-4D5F-BC316274C55C}"/>
            </a:ext>
          </a:extLst>
        </xdr:cNvPr>
        <xdr:cNvCxnSpPr>
          <a:stCxn id="10" idx="2"/>
          <a:endCxn id="6" idx="0"/>
        </xdr:cNvCxnSpPr>
      </xdr:nvCxnSpPr>
      <xdr:spPr>
        <a:xfrm rot="5400000">
          <a:off x="7468384" y="-1326664"/>
          <a:ext cx="695662" cy="5330190"/>
        </a:xfrm>
        <a:prstGeom prst="bentConnector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118110</xdr:colOff>
      <xdr:row>5</xdr:row>
      <xdr:rowOff>76200</xdr:rowOff>
    </xdr:from>
    <xdr:to>
      <xdr:col>24</xdr:col>
      <xdr:colOff>471470</xdr:colOff>
      <xdr:row>9</xdr:row>
      <xdr:rowOff>50352</xdr:rowOff>
    </xdr:to>
    <xdr:cxnSp macro="">
      <xdr:nvCxnSpPr>
        <xdr:cNvPr id="14" name="连接符: 肘形 13">
          <a:extLst>
            <a:ext uri="{FF2B5EF4-FFF2-40B4-BE49-F238E27FC236}">
              <a16:creationId xmlns:a16="http://schemas.microsoft.com/office/drawing/2014/main" id="{53AA6074-4EA6-BEA8-C70F-B05750EB48FC}"/>
            </a:ext>
          </a:extLst>
        </xdr:cNvPr>
        <xdr:cNvCxnSpPr>
          <a:stCxn id="10" idx="2"/>
          <a:endCxn id="9" idx="0"/>
        </xdr:cNvCxnSpPr>
      </xdr:nvCxnSpPr>
      <xdr:spPr>
        <a:xfrm rot="16200000" flipH="1">
          <a:off x="12438754" y="-966844"/>
          <a:ext cx="705672" cy="4620560"/>
        </a:xfrm>
        <a:prstGeom prst="bentConnector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339090</xdr:colOff>
      <xdr:row>7</xdr:row>
      <xdr:rowOff>76200</xdr:rowOff>
    </xdr:from>
    <xdr:to>
      <xdr:col>13</xdr:col>
      <xdr:colOff>342900</xdr:colOff>
      <xdr:row>9</xdr:row>
      <xdr:rowOff>60960</xdr:rowOff>
    </xdr:to>
    <xdr:cxnSp macro="">
      <xdr:nvCxnSpPr>
        <xdr:cNvPr id="16" name="直接箭头连接符 15">
          <a:extLst>
            <a:ext uri="{FF2B5EF4-FFF2-40B4-BE49-F238E27FC236}">
              <a16:creationId xmlns:a16="http://schemas.microsoft.com/office/drawing/2014/main" id="{55D5B1FB-C840-3CBC-DE20-A835483ABED1}"/>
            </a:ext>
          </a:extLst>
        </xdr:cNvPr>
        <xdr:cNvCxnSpPr>
          <a:endCxn id="7" idx="0"/>
        </xdr:cNvCxnSpPr>
      </xdr:nvCxnSpPr>
      <xdr:spPr>
        <a:xfrm flipH="1">
          <a:off x="8263890" y="1356360"/>
          <a:ext cx="3810" cy="3505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209550</xdr:colOff>
      <xdr:row>7</xdr:row>
      <xdr:rowOff>68580</xdr:rowOff>
    </xdr:from>
    <xdr:to>
      <xdr:col>19</xdr:col>
      <xdr:colOff>213360</xdr:colOff>
      <xdr:row>9</xdr:row>
      <xdr:rowOff>45720</xdr:rowOff>
    </xdr:to>
    <xdr:cxnSp macro="">
      <xdr:nvCxnSpPr>
        <xdr:cNvPr id="20" name="直接箭头连接符 19">
          <a:extLst>
            <a:ext uri="{FF2B5EF4-FFF2-40B4-BE49-F238E27FC236}">
              <a16:creationId xmlns:a16="http://schemas.microsoft.com/office/drawing/2014/main" id="{13E3AD72-8417-4EA3-944E-C435713459C0}"/>
            </a:ext>
          </a:extLst>
        </xdr:cNvPr>
        <xdr:cNvCxnSpPr/>
      </xdr:nvCxnSpPr>
      <xdr:spPr>
        <a:xfrm flipH="1">
          <a:off x="11791950" y="1348740"/>
          <a:ext cx="3810" cy="3429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99060</xdr:colOff>
      <xdr:row>22</xdr:row>
      <xdr:rowOff>167640</xdr:rowOff>
    </xdr:from>
    <xdr:to>
      <xdr:col>11</xdr:col>
      <xdr:colOff>411480</xdr:colOff>
      <xdr:row>51</xdr:row>
      <xdr:rowOff>106680</xdr:rowOff>
    </xdr:to>
    <xdr:sp macro="" textlink="">
      <xdr:nvSpPr>
        <xdr:cNvPr id="27" name="文本框 26">
          <a:extLst>
            <a:ext uri="{FF2B5EF4-FFF2-40B4-BE49-F238E27FC236}">
              <a16:creationId xmlns:a16="http://schemas.microsoft.com/office/drawing/2014/main" id="{ED4DF93D-F903-6546-995C-8363ABDE7EDB}"/>
            </a:ext>
          </a:extLst>
        </xdr:cNvPr>
        <xdr:cNvSpPr txBox="1"/>
      </xdr:nvSpPr>
      <xdr:spPr>
        <a:xfrm>
          <a:off x="1927860" y="4191000"/>
          <a:ext cx="5189220" cy="5242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0">
              <a:latin typeface="Poppins" panose="00000500000000000000" pitchFamily="2" charset="0"/>
              <a:cs typeface="Poppins" panose="00000500000000000000" pitchFamily="2" charset="0"/>
            </a:rPr>
            <a:t>1). plus</a:t>
          </a:r>
          <a:r>
            <a:rPr lang="fr-FR" sz="1100" b="0" baseline="0">
              <a:latin typeface="Poppins" panose="00000500000000000000" pitchFamily="2" charset="0"/>
              <a:cs typeface="Poppins" panose="00000500000000000000" pitchFamily="2" charset="0"/>
            </a:rPr>
            <a:t> de </a:t>
          </a:r>
          <a:r>
            <a:rPr lang="fr-FR" sz="1100" b="1" baseline="0">
              <a:latin typeface="Poppins" panose="00000500000000000000" pitchFamily="2" charset="0"/>
              <a:cs typeface="Poppins" panose="00000500000000000000" pitchFamily="2" charset="0"/>
            </a:rPr>
            <a:t>60% </a:t>
          </a:r>
          <a:r>
            <a:rPr lang="fr-FR" sz="1100" b="0" baseline="0">
              <a:latin typeface="Poppins" panose="00000500000000000000" pitchFamily="2" charset="0"/>
              <a:cs typeface="Poppins" panose="00000500000000000000" pitchFamily="2" charset="0"/>
            </a:rPr>
            <a:t>de sondeurs utilisent le produit BDT</a:t>
          </a:r>
          <a:endParaRPr lang="fr-FR" sz="1100" b="0">
            <a:latin typeface="Poppins" panose="00000500000000000000" pitchFamily="2" charset="0"/>
            <a:cs typeface="Poppins" panose="00000500000000000000" pitchFamily="2" charset="0"/>
          </a:endParaRPr>
        </a:p>
        <a:p>
          <a:endParaRPr lang="fr-FR" sz="1100" b="0">
            <a:latin typeface="Poppins" panose="00000500000000000000" pitchFamily="2" charset="0"/>
            <a:cs typeface="Poppins" panose="00000500000000000000" pitchFamily="2" charset="0"/>
          </a:endParaRPr>
        </a:p>
        <a:p>
          <a:r>
            <a:rPr lang="fr-FR" sz="1100" b="0">
              <a:latin typeface="Poppins" panose="00000500000000000000" pitchFamily="2" charset="0"/>
              <a:cs typeface="Poppins" panose="00000500000000000000" pitchFamily="2" charset="0"/>
            </a:rPr>
            <a:t>2).</a:t>
          </a:r>
          <a:r>
            <a:rPr lang="fr-FR" sz="1100" b="0" baseline="0">
              <a:latin typeface="Poppins" panose="00000500000000000000" pitchFamily="2" charset="0"/>
              <a:cs typeface="Poppins" panose="00000500000000000000" pitchFamily="2" charset="0"/>
            </a:rPr>
            <a:t> </a:t>
          </a:r>
          <a:r>
            <a:rPr lang="fr-FR" sz="1100" b="0">
              <a:latin typeface="Poppins" panose="00000500000000000000" pitchFamily="2" charset="0"/>
              <a:cs typeface="Poppins" panose="00000500000000000000" pitchFamily="2" charset="0"/>
            </a:rPr>
            <a:t>Ce qui connaissent</a:t>
          </a:r>
          <a:r>
            <a:rPr lang="fr-FR" sz="1100" b="0" baseline="0">
              <a:latin typeface="Poppins" panose="00000500000000000000" pitchFamily="2" charset="0"/>
              <a:cs typeface="Poppins" panose="00000500000000000000" pitchFamily="2" charset="0"/>
            </a:rPr>
            <a:t> la marque BDT ont une conscience assez approfondie sur le produit et veulent considérer BDT comme indispensable  (</a:t>
          </a:r>
          <a:r>
            <a:rPr lang="fr-FR" sz="1100" b="1" baseline="0">
              <a:latin typeface="Poppins" panose="00000500000000000000" pitchFamily="2" charset="0"/>
              <a:cs typeface="Poppins" panose="00000500000000000000" pitchFamily="2" charset="0"/>
            </a:rPr>
            <a:t>90.7%) </a:t>
          </a:r>
        </a:p>
        <a:p>
          <a:endParaRPr lang="fr-FR" sz="1100" b="0" baseline="0">
            <a:latin typeface="Poppins" panose="00000500000000000000" pitchFamily="2" charset="0"/>
            <a:cs typeface="Poppins" panose="00000500000000000000" pitchFamily="2" charset="0"/>
          </a:endParaRPr>
        </a:p>
        <a:p>
          <a:r>
            <a:rPr lang="fr-FR" sz="1100" b="0" baseline="0">
              <a:latin typeface="Poppins" panose="00000500000000000000" pitchFamily="2" charset="0"/>
              <a:cs typeface="Poppins" panose="00000500000000000000" pitchFamily="2" charset="0"/>
            </a:rPr>
            <a:t>3). Parmi ce qui connaisset pas de</a:t>
          </a:r>
        </a:p>
        <a:p>
          <a:r>
            <a:rPr lang="fr-FR" sz="1100" b="0" baseline="0">
              <a:latin typeface="Poppins" panose="00000500000000000000" pitchFamily="2" charset="0"/>
              <a:cs typeface="Poppins" panose="00000500000000000000" pitchFamily="2" charset="0"/>
            </a:rPr>
            <a:t> marque, </a:t>
          </a:r>
          <a:r>
            <a:rPr lang="fr-FR" sz="1100" b="1" baseline="0">
              <a:latin typeface="Poppins" panose="00000500000000000000" pitchFamily="2" charset="0"/>
              <a:cs typeface="Poppins" panose="00000500000000000000" pitchFamily="2" charset="0"/>
            </a:rPr>
            <a:t>87.3% </a:t>
          </a:r>
          <a:r>
            <a:rPr lang="fr-FR" sz="1100" b="0" baseline="0">
              <a:latin typeface="Poppins" panose="00000500000000000000" pitchFamily="2" charset="0"/>
              <a:cs typeface="Poppins" panose="00000500000000000000" pitchFamily="2" charset="0"/>
            </a:rPr>
            <a:t>veut considérer la catégorié ( les produits antidouleurs à l'usage externe) comme indispensable</a:t>
          </a:r>
        </a:p>
        <a:p>
          <a:endParaRPr lang="fr-FR" sz="1100" b="0" baseline="0">
            <a:latin typeface="Poppins" panose="00000500000000000000" pitchFamily="2" charset="0"/>
            <a:cs typeface="Poppins" panose="00000500000000000000" pitchFamily="2" charset="0"/>
          </a:endParaRPr>
        </a:p>
        <a:p>
          <a:r>
            <a:rPr lang="fr-FR" sz="1100" b="0" baseline="0">
              <a:latin typeface="Poppins" panose="00000500000000000000" pitchFamily="2" charset="0"/>
              <a:cs typeface="Poppins" panose="00000500000000000000" pitchFamily="2" charset="0"/>
            </a:rPr>
            <a:t>4). Parmi les produits qui traitent les douleurs à l'usage externe, le Baume du Tigre est le plus connu (</a:t>
          </a:r>
          <a:r>
            <a:rPr lang="fr-FR" sz="1100" b="1" baseline="0">
              <a:latin typeface="Poppins" panose="00000500000000000000" pitchFamily="2" charset="0"/>
              <a:cs typeface="Poppins" panose="00000500000000000000" pitchFamily="2" charset="0"/>
            </a:rPr>
            <a:t>121</a:t>
          </a:r>
          <a:r>
            <a:rPr lang="fr-FR" sz="1100" b="0" baseline="0">
              <a:latin typeface="Poppins" panose="00000500000000000000" pitchFamily="2" charset="0"/>
              <a:cs typeface="Poppins" panose="00000500000000000000" pitchFamily="2" charset="0"/>
            </a:rPr>
            <a:t>), , suivi par Arnican (</a:t>
          </a:r>
          <a:r>
            <a:rPr lang="fr-FR" sz="1100" b="1" baseline="0">
              <a:latin typeface="Poppins" panose="00000500000000000000" pitchFamily="2" charset="0"/>
              <a:cs typeface="Poppins" panose="00000500000000000000" pitchFamily="2" charset="0"/>
            </a:rPr>
            <a:t>58</a:t>
          </a:r>
          <a:r>
            <a:rPr lang="fr-FR" sz="1100" b="0" baseline="0">
              <a:latin typeface="Poppins" panose="00000500000000000000" pitchFamily="2" charset="0"/>
              <a:cs typeface="Poppins" panose="00000500000000000000" pitchFamily="2" charset="0"/>
            </a:rPr>
            <a:t>) et Voltaren (</a:t>
          </a:r>
          <a:r>
            <a:rPr lang="fr-FR" sz="1100" b="1" baseline="0">
              <a:latin typeface="Poppins" panose="00000500000000000000" pitchFamily="2" charset="0"/>
              <a:cs typeface="Poppins" panose="00000500000000000000" pitchFamily="2" charset="0"/>
            </a:rPr>
            <a:t>39</a:t>
          </a:r>
          <a:r>
            <a:rPr lang="fr-FR" sz="1100" b="0" baseline="0">
              <a:latin typeface="Poppins" panose="00000500000000000000" pitchFamily="2" charset="0"/>
              <a:cs typeface="Poppins" panose="00000500000000000000" pitchFamily="2" charset="0"/>
            </a:rPr>
            <a:t>)</a:t>
          </a:r>
        </a:p>
        <a:p>
          <a:endParaRPr lang="fr-FR" sz="1100" b="0" baseline="0">
            <a:latin typeface="Poppins" panose="00000500000000000000" pitchFamily="2" charset="0"/>
            <a:cs typeface="Poppins" panose="00000500000000000000" pitchFamily="2" charset="0"/>
          </a:endParaRPr>
        </a:p>
        <a:p>
          <a:r>
            <a:rPr lang="fr-FR" sz="1100" b="0" baseline="0">
              <a:latin typeface="Poppins" panose="00000500000000000000" pitchFamily="2" charset="0"/>
              <a:cs typeface="Poppins" panose="00000500000000000000" pitchFamily="2" charset="0"/>
            </a:rPr>
            <a:t>5). Par les persona(groupes) différents, le group des sportifs ont la moine conscience sur la marque BDT (</a:t>
          </a:r>
          <a:r>
            <a:rPr lang="fr-FR" sz="1100" b="1" baseline="0">
              <a:latin typeface="Poppins" panose="00000500000000000000" pitchFamily="2" charset="0"/>
              <a:cs typeface="Poppins" panose="00000500000000000000" pitchFamily="2" charset="0"/>
            </a:rPr>
            <a:t>49%</a:t>
          </a:r>
          <a:r>
            <a:rPr lang="fr-FR" sz="1100" b="0" baseline="0">
              <a:latin typeface="Poppins" panose="00000500000000000000" pitchFamily="2" charset="0"/>
              <a:cs typeface="Poppins" panose="00000500000000000000" pitchFamily="2" charset="0"/>
            </a:rPr>
            <a:t>) mais a plus de conscience de considérer les produits dans la catégorie comme indisponsable</a:t>
          </a:r>
        </a:p>
        <a:p>
          <a:endParaRPr lang="fr-FR" sz="1100" b="0" baseline="0">
            <a:latin typeface="Poppins" panose="00000500000000000000" pitchFamily="2" charset="0"/>
            <a:cs typeface="Poppins" panose="00000500000000000000" pitchFamily="2" charset="0"/>
          </a:endParaRPr>
        </a:p>
        <a:p>
          <a:r>
            <a:rPr lang="fr-FR" sz="1100" b="0" baseline="0">
              <a:latin typeface="Poppins" panose="00000500000000000000" pitchFamily="2" charset="0"/>
              <a:cs typeface="Poppins" panose="00000500000000000000" pitchFamily="2" charset="0"/>
            </a:rPr>
            <a:t>6). </a:t>
          </a:r>
          <a:r>
            <a:rPr lang="fr-FR" sz="1100" b="1" baseline="0">
              <a:latin typeface="Poppins" panose="00000500000000000000" pitchFamily="2" charset="0"/>
              <a:cs typeface="Poppins" panose="00000500000000000000" pitchFamily="2" charset="0"/>
            </a:rPr>
            <a:t>100% </a:t>
          </a:r>
          <a:r>
            <a:rPr lang="fr-FR" sz="1100" b="0" baseline="0">
              <a:latin typeface="Poppins" panose="00000500000000000000" pitchFamily="2" charset="0"/>
              <a:cs typeface="Poppins" panose="00000500000000000000" pitchFamily="2" charset="0"/>
            </a:rPr>
            <a:t>de sondeurs dans le groupe Travailleurs de Bureau considère le BDT comme produit indispensable </a:t>
          </a:r>
          <a:endParaRPr lang="fr-FR" sz="1100" b="0">
            <a:latin typeface="Poppins" panose="00000500000000000000" pitchFamily="2" charset="0"/>
            <a:cs typeface="Poppins" panose="00000500000000000000" pitchFamily="2" charset="0"/>
          </a:endParaRPr>
        </a:p>
      </xdr:txBody>
    </xdr:sp>
    <xdr:clientData/>
  </xdr:twoCellAnchor>
  <xdr:twoCellAnchor>
    <xdr:from>
      <xdr:col>12</xdr:col>
      <xdr:colOff>274320</xdr:colOff>
      <xdr:row>22</xdr:row>
      <xdr:rowOff>152400</xdr:rowOff>
    </xdr:from>
    <xdr:to>
      <xdr:col>20</xdr:col>
      <xdr:colOff>586740</xdr:colOff>
      <xdr:row>51</xdr:row>
      <xdr:rowOff>83820</xdr:rowOff>
    </xdr:to>
    <xdr:sp macro="" textlink="">
      <xdr:nvSpPr>
        <xdr:cNvPr id="29" name="文本框 28">
          <a:extLst>
            <a:ext uri="{FF2B5EF4-FFF2-40B4-BE49-F238E27FC236}">
              <a16:creationId xmlns:a16="http://schemas.microsoft.com/office/drawing/2014/main" id="{D29107BC-36FC-4C76-B58E-DA43E8B1FF33}"/>
            </a:ext>
          </a:extLst>
        </xdr:cNvPr>
        <xdr:cNvSpPr txBox="1"/>
      </xdr:nvSpPr>
      <xdr:spPr>
        <a:xfrm>
          <a:off x="7589520" y="4175760"/>
          <a:ext cx="5189220" cy="523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latin typeface="Poppins" panose="00000500000000000000" pitchFamily="2" charset="0"/>
              <a:cs typeface="Poppins" panose="00000500000000000000" pitchFamily="2" charset="0"/>
            </a:rPr>
            <a:t>1). Parmi ce qui connaissent la marque, à</a:t>
          </a:r>
          <a:r>
            <a:rPr lang="fr-FR" sz="1100" baseline="0">
              <a:latin typeface="Poppins" panose="00000500000000000000" pitchFamily="2" charset="0"/>
              <a:cs typeface="Poppins" panose="00000500000000000000" pitchFamily="2" charset="0"/>
            </a:rPr>
            <a:t> travers tous les groupes, le </a:t>
          </a:r>
          <a:r>
            <a:rPr lang="fr-FR" sz="1100" b="1" baseline="0">
              <a:latin typeface="Poppins" panose="00000500000000000000" pitchFamily="2" charset="0"/>
              <a:cs typeface="Poppins" panose="00000500000000000000" pitchFamily="2" charset="0"/>
            </a:rPr>
            <a:t>prix</a:t>
          </a:r>
          <a:r>
            <a:rPr lang="fr-FR" sz="1100" baseline="0">
              <a:latin typeface="Poppins" panose="00000500000000000000" pitchFamily="2" charset="0"/>
              <a:cs typeface="Poppins" panose="00000500000000000000" pitchFamily="2" charset="0"/>
            </a:rPr>
            <a:t> reste un painpoints plus reconnu, suivi par la </a:t>
          </a:r>
          <a:r>
            <a:rPr lang="fr-FR" sz="1100" b="1" baseline="0">
              <a:latin typeface="Poppins" panose="00000500000000000000" pitchFamily="2" charset="0"/>
              <a:cs typeface="Poppins" panose="00000500000000000000" pitchFamily="2" charset="0"/>
            </a:rPr>
            <a:t>sécurité</a:t>
          </a:r>
        </a:p>
        <a:p>
          <a:endParaRPr lang="fr-FR" sz="1100" b="1">
            <a:latin typeface="Poppins" panose="00000500000000000000" pitchFamily="2" charset="0"/>
            <a:cs typeface="Poppins" panose="00000500000000000000" pitchFamily="2" charset="0"/>
          </a:endParaRPr>
        </a:p>
        <a:p>
          <a:r>
            <a:rPr lang="fr-FR" sz="1100">
              <a:latin typeface="Poppins" panose="00000500000000000000" pitchFamily="2" charset="0"/>
              <a:cs typeface="Poppins" panose="00000500000000000000" pitchFamily="2" charset="0"/>
            </a:rPr>
            <a:t>2). Parmi</a:t>
          </a:r>
          <a:r>
            <a:rPr lang="fr-FR" sz="1100" baseline="0">
              <a:latin typeface="Poppins" panose="00000500000000000000" pitchFamily="2" charset="0"/>
              <a:cs typeface="Poppins" panose="00000500000000000000" pitchFamily="2" charset="0"/>
            </a:rPr>
            <a:t> ce qui connaissent la marque, à travers tous les groupes, la </a:t>
          </a:r>
          <a:r>
            <a:rPr lang="fr-FR" sz="1100" b="1" baseline="0">
              <a:latin typeface="Poppins" panose="00000500000000000000" pitchFamily="2" charset="0"/>
              <a:cs typeface="Poppins" panose="00000500000000000000" pitchFamily="2" charset="0"/>
            </a:rPr>
            <a:t>fonction polyvalente </a:t>
          </a:r>
          <a:r>
            <a:rPr lang="fr-FR" sz="1100" baseline="0">
              <a:latin typeface="Poppins" panose="00000500000000000000" pitchFamily="2" charset="0"/>
              <a:cs typeface="Poppins" panose="00000500000000000000" pitchFamily="2" charset="0"/>
            </a:rPr>
            <a:t>reste le point plus fort</a:t>
          </a:r>
        </a:p>
        <a:p>
          <a:endParaRPr lang="fr-FR" sz="1100">
            <a:latin typeface="Poppins" panose="00000500000000000000" pitchFamily="2" charset="0"/>
            <a:cs typeface="Poppins" panose="00000500000000000000" pitchFamily="2" charset="0"/>
          </a:endParaRPr>
        </a:p>
        <a:p>
          <a:r>
            <a:rPr lang="fr-FR" sz="1100">
              <a:latin typeface="Poppins" panose="00000500000000000000" pitchFamily="2" charset="0"/>
              <a:cs typeface="Poppins" panose="00000500000000000000" pitchFamily="2" charset="0"/>
            </a:rPr>
            <a:t>3). Parmi ce qui connaissent la marque,</a:t>
          </a:r>
          <a:r>
            <a:rPr lang="fr-FR" sz="1100" baseline="0">
              <a:latin typeface="Poppins" panose="00000500000000000000" pitchFamily="2" charset="0"/>
              <a:cs typeface="Poppins" panose="00000500000000000000" pitchFamily="2" charset="0"/>
            </a:rPr>
            <a:t> </a:t>
          </a:r>
          <a:r>
            <a:rPr lang="fr-FR" sz="1100" b="1" baseline="0">
              <a:latin typeface="Poppins" panose="00000500000000000000" pitchFamily="2" charset="0"/>
              <a:cs typeface="Poppins" panose="00000500000000000000" pitchFamily="2" charset="0"/>
            </a:rPr>
            <a:t>le groupe qui connaissent pas la culture chinioise</a:t>
          </a:r>
          <a:r>
            <a:rPr lang="fr-FR" sz="1100" baseline="0">
              <a:latin typeface="Poppins" panose="00000500000000000000" pitchFamily="2" charset="0"/>
              <a:cs typeface="Poppins" panose="00000500000000000000" pitchFamily="2" charset="0"/>
            </a:rPr>
            <a:t> considère </a:t>
          </a:r>
          <a:r>
            <a:rPr lang="fr-FR" sz="1100" b="1" baseline="0">
              <a:latin typeface="Poppins" panose="00000500000000000000" pitchFamily="2" charset="0"/>
              <a:cs typeface="Poppins" panose="00000500000000000000" pitchFamily="2" charset="0"/>
            </a:rPr>
            <a:t>les ingrédients naturels </a:t>
          </a:r>
          <a:r>
            <a:rPr lang="fr-FR" sz="1100" baseline="0">
              <a:latin typeface="Poppins" panose="00000500000000000000" pitchFamily="2" charset="0"/>
              <a:cs typeface="Poppins" panose="00000500000000000000" pitchFamily="2" charset="0"/>
            </a:rPr>
            <a:t>comme le point plus fort</a:t>
          </a:r>
        </a:p>
        <a:p>
          <a:endParaRPr lang="fr-FR" sz="1100">
            <a:latin typeface="Poppins" panose="00000500000000000000" pitchFamily="2" charset="0"/>
            <a:cs typeface="Poppins" panose="00000500000000000000" pitchFamily="2" charset="0"/>
          </a:endParaRPr>
        </a:p>
        <a:p>
          <a:r>
            <a:rPr lang="fr-FR" sz="1100">
              <a:latin typeface="Poppins" panose="00000500000000000000" pitchFamily="2" charset="0"/>
              <a:cs typeface="Poppins" panose="00000500000000000000" pitchFamily="2" charset="0"/>
            </a:rPr>
            <a:t>4). Parmi ce qui connaissent pas de marque, la </a:t>
          </a:r>
          <a:r>
            <a:rPr lang="fr-FR" sz="1100" b="1">
              <a:latin typeface="Poppins" panose="00000500000000000000" pitchFamily="2" charset="0"/>
              <a:cs typeface="Poppins" panose="00000500000000000000" pitchFamily="2" charset="0"/>
            </a:rPr>
            <a:t>fiabilité</a:t>
          </a:r>
          <a:r>
            <a:rPr lang="fr-FR" sz="1100">
              <a:latin typeface="Poppins" panose="00000500000000000000" pitchFamily="2" charset="0"/>
              <a:cs typeface="Poppins" panose="00000500000000000000" pitchFamily="2" charset="0"/>
            </a:rPr>
            <a:t> est considérée comme l'attribut plus important à travers tous les groups,</a:t>
          </a:r>
          <a:r>
            <a:rPr lang="fr-FR" sz="1100" baseline="0">
              <a:latin typeface="Poppins" panose="00000500000000000000" pitchFamily="2" charset="0"/>
              <a:cs typeface="Poppins" panose="00000500000000000000" pitchFamily="2" charset="0"/>
            </a:rPr>
            <a:t> suivi par la  </a:t>
          </a:r>
          <a:r>
            <a:rPr lang="fr-FR" sz="1100" b="1" baseline="0">
              <a:latin typeface="Poppins" panose="00000500000000000000" pitchFamily="2" charset="0"/>
              <a:cs typeface="Poppins" panose="00000500000000000000" pitchFamily="2" charset="0"/>
            </a:rPr>
            <a:t>qualité de fabrication </a:t>
          </a:r>
          <a:endParaRPr lang="fr-FR" sz="1100">
            <a:latin typeface="Poppins" panose="00000500000000000000" pitchFamily="2" charset="0"/>
            <a:cs typeface="Poppins" panose="00000500000000000000" pitchFamily="2" charset="0"/>
          </a:endParaRPr>
        </a:p>
        <a:p>
          <a:pPr marL="0" indent="0"/>
          <a:endParaRPr lang="fr-FR" sz="1100">
            <a:solidFill>
              <a:schemeClr val="dk1"/>
            </a:solidFill>
            <a:latin typeface="Poppins" panose="00000500000000000000" pitchFamily="2" charset="0"/>
            <a:ea typeface="+mn-ea"/>
            <a:cs typeface="Poppins" panose="00000500000000000000" pitchFamily="2" charset="0"/>
          </a:endParaRPr>
        </a:p>
        <a:p>
          <a:pPr marL="0" indent="0"/>
          <a:r>
            <a:rPr lang="fr-FR" sz="1100">
              <a:solidFill>
                <a:schemeClr val="dk1"/>
              </a:solidFill>
              <a:latin typeface="Poppins" panose="00000500000000000000" pitchFamily="2" charset="0"/>
              <a:ea typeface="+mn-ea"/>
              <a:cs typeface="Poppins" panose="00000500000000000000" pitchFamily="2" charset="0"/>
            </a:rPr>
            <a:t>5). Parmi ce qui connaissent pas de marque, tous</a:t>
          </a:r>
          <a:r>
            <a:rPr lang="fr-FR" sz="1100" baseline="0">
              <a:solidFill>
                <a:schemeClr val="dk1"/>
              </a:solidFill>
              <a:latin typeface="Poppins" panose="00000500000000000000" pitchFamily="2" charset="0"/>
              <a:ea typeface="+mn-ea"/>
              <a:cs typeface="Poppins" panose="00000500000000000000" pitchFamily="2" charset="0"/>
            </a:rPr>
            <a:t> les groupe songent </a:t>
          </a:r>
          <a:r>
            <a:rPr lang="fr-FR" sz="1100" b="1" baseline="0">
              <a:solidFill>
                <a:schemeClr val="dk1"/>
              </a:solidFill>
              <a:latin typeface="Poppins" panose="00000500000000000000" pitchFamily="2" charset="0"/>
              <a:ea typeface="+mn-ea"/>
              <a:cs typeface="Poppins" panose="00000500000000000000" pitchFamily="2" charset="0"/>
            </a:rPr>
            <a:t>l'efficacité</a:t>
          </a:r>
          <a:r>
            <a:rPr lang="fr-FR" sz="1100" baseline="0">
              <a:solidFill>
                <a:schemeClr val="dk1"/>
              </a:solidFill>
              <a:latin typeface="Poppins" panose="00000500000000000000" pitchFamily="2" charset="0"/>
              <a:ea typeface="+mn-ea"/>
              <a:cs typeface="Poppins" panose="00000500000000000000" pitchFamily="2" charset="0"/>
            </a:rPr>
            <a:t> un attribut important sauf </a:t>
          </a:r>
          <a:r>
            <a:rPr lang="fr-FR" sz="1100" b="1" baseline="0">
              <a:solidFill>
                <a:schemeClr val="dk1"/>
              </a:solidFill>
              <a:latin typeface="Poppins" panose="00000500000000000000" pitchFamily="2" charset="0"/>
              <a:ea typeface="+mn-ea"/>
              <a:cs typeface="Poppins" panose="00000500000000000000" pitchFamily="2" charset="0"/>
            </a:rPr>
            <a:t>les vieux</a:t>
          </a:r>
        </a:p>
        <a:p>
          <a:pPr marL="0" indent="0"/>
          <a:endParaRPr lang="fr-FR" sz="1100" baseline="0">
            <a:solidFill>
              <a:schemeClr val="dk1"/>
            </a:solidFill>
            <a:latin typeface="Poppins" panose="00000500000000000000" pitchFamily="2" charset="0"/>
            <a:ea typeface="+mn-ea"/>
            <a:cs typeface="Poppins" panose="00000500000000000000" pitchFamily="2" charset="0"/>
          </a:endParaRPr>
        </a:p>
        <a:p>
          <a:pPr marL="0" indent="0"/>
          <a:r>
            <a:rPr lang="fr-FR" sz="1100" baseline="0">
              <a:solidFill>
                <a:schemeClr val="dk1"/>
              </a:solidFill>
              <a:latin typeface="Poppins" panose="00000500000000000000" pitchFamily="2" charset="0"/>
              <a:ea typeface="+mn-ea"/>
              <a:cs typeface="Poppins" panose="00000500000000000000" pitchFamily="2" charset="0"/>
            </a:rPr>
            <a:t>6). La </a:t>
          </a:r>
          <a:r>
            <a:rPr lang="fr-FR" sz="1100" b="1" baseline="0">
              <a:solidFill>
                <a:schemeClr val="dk1"/>
              </a:solidFill>
              <a:latin typeface="Poppins" panose="00000500000000000000" pitchFamily="2" charset="0"/>
              <a:ea typeface="+mn-ea"/>
              <a:cs typeface="Poppins" panose="00000500000000000000" pitchFamily="2" charset="0"/>
            </a:rPr>
            <a:t>référence culturelle </a:t>
          </a:r>
          <a:r>
            <a:rPr lang="fr-FR" sz="1100" baseline="0">
              <a:solidFill>
                <a:schemeClr val="dk1"/>
              </a:solidFill>
              <a:latin typeface="Poppins" panose="00000500000000000000" pitchFamily="2" charset="0"/>
              <a:ea typeface="+mn-ea"/>
              <a:cs typeface="Poppins" panose="00000500000000000000" pitchFamily="2" charset="0"/>
            </a:rPr>
            <a:t>reste un point moins important parmi tous les groupes</a:t>
          </a:r>
          <a:endParaRPr lang="fr-FR" sz="1100">
            <a:solidFill>
              <a:schemeClr val="dk1"/>
            </a:solidFill>
            <a:latin typeface="Poppins" panose="00000500000000000000" pitchFamily="2" charset="0"/>
            <a:ea typeface="+mn-ea"/>
            <a:cs typeface="Poppins" panose="00000500000000000000" pitchFamily="2" charset="0"/>
          </a:endParaRPr>
        </a:p>
        <a:p>
          <a:pPr marL="0" indent="0"/>
          <a:endParaRPr lang="fr-FR" sz="1100">
            <a:solidFill>
              <a:schemeClr val="dk1"/>
            </a:solidFill>
            <a:latin typeface="Poppins" panose="00000500000000000000" pitchFamily="2" charset="0"/>
            <a:ea typeface="+mn-ea"/>
            <a:cs typeface="Poppins" panose="00000500000000000000" pitchFamily="2" charset="0"/>
          </a:endParaRPr>
        </a:p>
        <a:p>
          <a:pPr marL="0" indent="0"/>
          <a:r>
            <a:rPr lang="fr-FR" sz="1100">
              <a:solidFill>
                <a:schemeClr val="dk1"/>
              </a:solidFill>
              <a:latin typeface="Poppins" panose="00000500000000000000" pitchFamily="2" charset="0"/>
              <a:ea typeface="+mn-ea"/>
              <a:cs typeface="Poppins" panose="00000500000000000000" pitchFamily="2" charset="0"/>
            </a:rPr>
            <a:t>7)</a:t>
          </a:r>
          <a:r>
            <a:rPr lang="fr-FR" sz="1100" baseline="0">
              <a:solidFill>
                <a:schemeClr val="dk1"/>
              </a:solidFill>
              <a:latin typeface="Poppins" panose="00000500000000000000" pitchFamily="2" charset="0"/>
              <a:ea typeface="+mn-ea"/>
              <a:cs typeface="Poppins" panose="00000500000000000000" pitchFamily="2" charset="0"/>
            </a:rPr>
            <a:t> Les ingrédients synthétiques et chimiques (</a:t>
          </a:r>
          <a:r>
            <a:rPr lang="fr-FR" sz="1100" b="1" baseline="0">
              <a:solidFill>
                <a:schemeClr val="dk1"/>
              </a:solidFill>
              <a:latin typeface="Poppins" panose="00000500000000000000" pitchFamily="2" charset="0"/>
              <a:ea typeface="+mn-ea"/>
              <a:cs typeface="Poppins" panose="00000500000000000000" pitchFamily="2" charset="0"/>
            </a:rPr>
            <a:t>52</a:t>
          </a:r>
          <a:r>
            <a:rPr lang="fr-FR" sz="1100" baseline="0">
              <a:solidFill>
                <a:schemeClr val="dk1"/>
              </a:solidFill>
              <a:latin typeface="Poppins" panose="00000500000000000000" pitchFamily="2" charset="0"/>
              <a:ea typeface="+mn-ea"/>
              <a:cs typeface="Poppins" panose="00000500000000000000" pitchFamily="2" charset="0"/>
            </a:rPr>
            <a:t>), effets secondaires fréquents (</a:t>
          </a:r>
          <a:r>
            <a:rPr lang="fr-FR" sz="1100" b="1" baseline="0">
              <a:solidFill>
                <a:schemeClr val="dk1"/>
              </a:solidFill>
              <a:latin typeface="Poppins" panose="00000500000000000000" pitchFamily="2" charset="0"/>
              <a:ea typeface="+mn-ea"/>
              <a:cs typeface="Poppins" panose="00000500000000000000" pitchFamily="2" charset="0"/>
            </a:rPr>
            <a:t>44</a:t>
          </a:r>
          <a:r>
            <a:rPr lang="fr-FR" sz="1100" baseline="0">
              <a:solidFill>
                <a:schemeClr val="dk1"/>
              </a:solidFill>
              <a:latin typeface="Poppins" panose="00000500000000000000" pitchFamily="2" charset="0"/>
              <a:ea typeface="+mn-ea"/>
              <a:cs typeface="Poppins" panose="00000500000000000000" pitchFamily="2" charset="0"/>
            </a:rPr>
            <a:t>) et mauvaise odeur (</a:t>
          </a:r>
          <a:r>
            <a:rPr lang="fr-FR" sz="1100" b="1" baseline="0">
              <a:solidFill>
                <a:schemeClr val="dk1"/>
              </a:solidFill>
              <a:latin typeface="Poppins" panose="00000500000000000000" pitchFamily="2" charset="0"/>
              <a:ea typeface="+mn-ea"/>
              <a:cs typeface="Poppins" panose="00000500000000000000" pitchFamily="2" charset="0"/>
            </a:rPr>
            <a:t>25</a:t>
          </a:r>
          <a:r>
            <a:rPr lang="fr-FR" sz="1100" baseline="0">
              <a:solidFill>
                <a:schemeClr val="dk1"/>
              </a:solidFill>
              <a:latin typeface="Poppins" panose="00000500000000000000" pitchFamily="2" charset="0"/>
              <a:ea typeface="+mn-ea"/>
              <a:cs typeface="Poppins" panose="00000500000000000000" pitchFamily="2" charset="0"/>
            </a:rPr>
            <a:t>) restent les raisions de refus d'utiliser un produit antidouleur. </a:t>
          </a:r>
          <a:endParaRPr lang="fr-FR" sz="1100">
            <a:solidFill>
              <a:schemeClr val="dk1"/>
            </a:solidFill>
            <a:latin typeface="Poppins" panose="00000500000000000000" pitchFamily="2" charset="0"/>
            <a:ea typeface="+mn-ea"/>
            <a:cs typeface="Poppins" panose="00000500000000000000" pitchFamily="2" charset="0"/>
          </a:endParaRPr>
        </a:p>
      </xdr:txBody>
    </xdr:sp>
    <xdr:clientData/>
  </xdr:twoCellAnchor>
  <xdr:twoCellAnchor>
    <xdr:from>
      <xdr:col>22</xdr:col>
      <xdr:colOff>114300</xdr:colOff>
      <xdr:row>17</xdr:row>
      <xdr:rowOff>137160</xdr:rowOff>
    </xdr:from>
    <xdr:to>
      <xdr:col>30</xdr:col>
      <xdr:colOff>68580</xdr:colOff>
      <xdr:row>19</xdr:row>
      <xdr:rowOff>133037</xdr:rowOff>
    </xdr:to>
    <xdr:sp macro="" textlink="">
      <xdr:nvSpPr>
        <xdr:cNvPr id="30" name="文本框 4">
          <a:extLst>
            <a:ext uri="{FF2B5EF4-FFF2-40B4-BE49-F238E27FC236}">
              <a16:creationId xmlns:a16="http://schemas.microsoft.com/office/drawing/2014/main" id="{BB835B57-65C7-4CCC-90D4-A7B5ED755A9B}"/>
            </a:ext>
          </a:extLst>
        </xdr:cNvPr>
        <xdr:cNvSpPr txBox="1"/>
      </xdr:nvSpPr>
      <xdr:spPr>
        <a:xfrm>
          <a:off x="13525500" y="3246120"/>
          <a:ext cx="4831080" cy="36163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400" b="1">
              <a:latin typeface="Poppins" panose="00000500000000000000" pitchFamily="2" charset="0"/>
              <a:ea typeface="Calibri" panose="020F0502020204030204" pitchFamily="34" charset="0"/>
              <a:cs typeface="Poppins" panose="00000500000000000000" pitchFamily="2" charset="0"/>
            </a:rPr>
            <a:t>3. Test sur les USPs du nouveau produit</a:t>
          </a:r>
        </a:p>
      </xdr:txBody>
    </xdr:sp>
    <xdr:clientData/>
  </xdr:twoCellAnchor>
  <xdr:twoCellAnchor>
    <xdr:from>
      <xdr:col>22</xdr:col>
      <xdr:colOff>22860</xdr:colOff>
      <xdr:row>22</xdr:row>
      <xdr:rowOff>152400</xdr:rowOff>
    </xdr:from>
    <xdr:to>
      <xdr:col>30</xdr:col>
      <xdr:colOff>335280</xdr:colOff>
      <xdr:row>51</xdr:row>
      <xdr:rowOff>83820</xdr:rowOff>
    </xdr:to>
    <xdr:sp macro="" textlink="">
      <xdr:nvSpPr>
        <xdr:cNvPr id="31" name="文本框 30">
          <a:extLst>
            <a:ext uri="{FF2B5EF4-FFF2-40B4-BE49-F238E27FC236}">
              <a16:creationId xmlns:a16="http://schemas.microsoft.com/office/drawing/2014/main" id="{6CACA16F-FA92-4F17-BD91-0D6DD9133876}"/>
            </a:ext>
          </a:extLst>
        </xdr:cNvPr>
        <xdr:cNvSpPr txBox="1"/>
      </xdr:nvSpPr>
      <xdr:spPr>
        <a:xfrm>
          <a:off x="13434060" y="4175760"/>
          <a:ext cx="5189220" cy="523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latin typeface="Poppins" panose="00000500000000000000" pitchFamily="2" charset="0"/>
              <a:cs typeface="Poppins" panose="00000500000000000000" pitchFamily="2" charset="0"/>
            </a:rPr>
            <a:t>1). Concernant</a:t>
          </a:r>
          <a:r>
            <a:rPr lang="fr-FR" sz="1100" baseline="0">
              <a:latin typeface="Poppins" panose="00000500000000000000" pitchFamily="2" charset="0"/>
              <a:cs typeface="Poppins" panose="00000500000000000000" pitchFamily="2" charset="0"/>
            </a:rPr>
            <a:t> les propriétés plus intérressantes,  </a:t>
          </a:r>
          <a:r>
            <a:rPr lang="fr-FR" sz="1100" b="1" baseline="0">
              <a:latin typeface="Poppins" panose="00000500000000000000" pitchFamily="2" charset="0"/>
              <a:cs typeface="Poppins" panose="00000500000000000000" pitchFamily="2" charset="0"/>
            </a:rPr>
            <a:t>Des ingrédients originaires de la Médecine Traditionnelle Chinoise</a:t>
          </a:r>
          <a:r>
            <a:rPr lang="fr-FR" sz="1100" baseline="0">
              <a:latin typeface="Poppins" panose="00000500000000000000" pitchFamily="2" charset="0"/>
              <a:cs typeface="Poppins" panose="00000500000000000000" pitchFamily="2" charset="0"/>
            </a:rPr>
            <a:t>, </a:t>
          </a:r>
          <a:r>
            <a:rPr lang="fr-FR" sz="1100" b="1" baseline="0">
              <a:latin typeface="Poppins" panose="00000500000000000000" pitchFamily="2" charset="0"/>
              <a:cs typeface="Poppins" panose="00000500000000000000" pitchFamily="2" charset="0"/>
            </a:rPr>
            <a:t>Des ingrédients bio et naturels </a:t>
          </a:r>
          <a:r>
            <a:rPr lang="fr-FR" sz="1100" b="0" baseline="0">
              <a:latin typeface="Poppins" panose="00000500000000000000" pitchFamily="2" charset="0"/>
              <a:cs typeface="Poppins" panose="00000500000000000000" pitchFamily="2" charset="0"/>
            </a:rPr>
            <a:t>et</a:t>
          </a:r>
          <a:r>
            <a:rPr lang="fr-FR" sz="1100" b="1" baseline="0">
              <a:latin typeface="Poppins" panose="00000500000000000000" pitchFamily="2" charset="0"/>
              <a:cs typeface="Poppins" panose="00000500000000000000" pitchFamily="2" charset="0"/>
            </a:rPr>
            <a:t> Un format voyage facile à transporter </a:t>
          </a:r>
          <a:r>
            <a:rPr lang="fr-FR" sz="1100" baseline="0">
              <a:latin typeface="Poppins" panose="00000500000000000000" pitchFamily="2" charset="0"/>
              <a:cs typeface="Poppins" panose="00000500000000000000" pitchFamily="2" charset="0"/>
            </a:rPr>
            <a:t>reste les top 3.</a:t>
          </a:r>
        </a:p>
        <a:p>
          <a:endParaRPr lang="fr-FR" sz="1100" baseline="0">
            <a:solidFill>
              <a:schemeClr val="dk1"/>
            </a:solidFill>
            <a:latin typeface="Poppins" panose="00000500000000000000" pitchFamily="2" charset="0"/>
            <a:ea typeface="+mn-ea"/>
            <a:cs typeface="Poppins" panose="00000500000000000000" pitchFamily="2" charset="0"/>
          </a:endParaRPr>
        </a:p>
        <a:p>
          <a:r>
            <a:rPr lang="fr-FR" sz="1100" baseline="0">
              <a:solidFill>
                <a:schemeClr val="dk1"/>
              </a:solidFill>
              <a:latin typeface="Poppins" panose="00000500000000000000" pitchFamily="2" charset="0"/>
              <a:ea typeface="+mn-ea"/>
              <a:cs typeface="Poppins" panose="00000500000000000000" pitchFamily="2" charset="0"/>
            </a:rPr>
            <a:t>2). Pour le groupe travailleurs de bureau, </a:t>
          </a:r>
          <a:r>
            <a:rPr lang="fr-FR" sz="1100" b="1" baseline="0">
              <a:solidFill>
                <a:schemeClr val="dk1"/>
              </a:solidFill>
              <a:latin typeface="Poppins" panose="00000500000000000000" pitchFamily="2" charset="0"/>
              <a:ea typeface="+mn-ea"/>
              <a:cs typeface="Poppins" panose="00000500000000000000" pitchFamily="2" charset="0"/>
            </a:rPr>
            <a:t>Des ingrédients originaires de la Médecine Traditionnelle Chinoise</a:t>
          </a:r>
          <a:r>
            <a:rPr lang="fr-FR" sz="1100" baseline="0">
              <a:solidFill>
                <a:schemeClr val="dk1"/>
              </a:solidFill>
              <a:latin typeface="Poppins" panose="00000500000000000000" pitchFamily="2" charset="0"/>
              <a:ea typeface="+mn-ea"/>
              <a:cs typeface="Poppins" panose="00000500000000000000" pitchFamily="2" charset="0"/>
            </a:rPr>
            <a:t> </a:t>
          </a:r>
          <a:r>
            <a:rPr lang="fr-FR" sz="1100" b="0" baseline="0">
              <a:solidFill>
                <a:schemeClr val="dk1"/>
              </a:solidFill>
              <a:latin typeface="Poppins" panose="00000500000000000000" pitchFamily="2" charset="0"/>
              <a:ea typeface="+mn-ea"/>
              <a:cs typeface="Poppins" panose="00000500000000000000" pitchFamily="2" charset="0"/>
            </a:rPr>
            <a:t>et</a:t>
          </a:r>
          <a:r>
            <a:rPr lang="fr-FR" sz="1100" b="1" baseline="0">
              <a:solidFill>
                <a:schemeClr val="dk1"/>
              </a:solidFill>
              <a:latin typeface="Poppins" panose="00000500000000000000" pitchFamily="2" charset="0"/>
              <a:ea typeface="+mn-ea"/>
              <a:cs typeface="Poppins" panose="00000500000000000000" pitchFamily="2" charset="0"/>
            </a:rPr>
            <a:t> Un format voyage facile à transporter </a:t>
          </a:r>
          <a:r>
            <a:rPr lang="fr-FR" sz="1100" baseline="0">
              <a:solidFill>
                <a:schemeClr val="dk1"/>
              </a:solidFill>
              <a:latin typeface="Poppins" panose="00000500000000000000" pitchFamily="2" charset="0"/>
              <a:ea typeface="+mn-ea"/>
              <a:cs typeface="Poppins" panose="00000500000000000000" pitchFamily="2" charset="0"/>
            </a:rPr>
            <a:t>sont considérés comme les propriétés plus intéressants, tandis que </a:t>
          </a:r>
          <a:r>
            <a:rPr lang="fr-FR" sz="1100" b="1" baseline="0">
              <a:solidFill>
                <a:schemeClr val="dk1"/>
              </a:solidFill>
              <a:latin typeface="Poppins" panose="00000500000000000000" pitchFamily="2" charset="0"/>
              <a:ea typeface="+mn-ea"/>
              <a:cs typeface="Poppins" panose="00000500000000000000" pitchFamily="2" charset="0"/>
            </a:rPr>
            <a:t>Des ingrédients bio et naturels reste la plus intéressante pour les autres groupes</a:t>
          </a:r>
        </a:p>
        <a:p>
          <a:endParaRPr lang="fr-FR" sz="1100" baseline="0">
            <a:solidFill>
              <a:schemeClr val="dk1"/>
            </a:solidFill>
            <a:latin typeface="Poppins" panose="00000500000000000000" pitchFamily="2" charset="0"/>
            <a:ea typeface="+mn-ea"/>
            <a:cs typeface="Poppins" panose="00000500000000000000" pitchFamily="2" charset="0"/>
          </a:endParaRPr>
        </a:p>
        <a:p>
          <a:r>
            <a:rPr lang="fr-FR" sz="1100" baseline="0">
              <a:solidFill>
                <a:schemeClr val="dk1"/>
              </a:solidFill>
              <a:latin typeface="Poppins" panose="00000500000000000000" pitchFamily="2" charset="0"/>
              <a:ea typeface="+mn-ea"/>
              <a:cs typeface="Poppins" panose="00000500000000000000" pitchFamily="2" charset="0"/>
            </a:rPr>
            <a:t>3). Tous les groupes préfèrent </a:t>
          </a:r>
          <a:r>
            <a:rPr lang="fr-FR" sz="1100" b="1" baseline="0">
              <a:solidFill>
                <a:schemeClr val="dk1"/>
              </a:solidFill>
              <a:latin typeface="Poppins" panose="00000500000000000000" pitchFamily="2" charset="0"/>
              <a:ea typeface="+mn-ea"/>
              <a:cs typeface="Poppins" panose="00000500000000000000" pitchFamily="2" charset="0"/>
            </a:rPr>
            <a:t>le grand stick </a:t>
          </a:r>
          <a:r>
            <a:rPr lang="fr-FR" sz="1100" baseline="0">
              <a:solidFill>
                <a:schemeClr val="dk1"/>
              </a:solidFill>
              <a:latin typeface="Poppins" panose="00000500000000000000" pitchFamily="2" charset="0"/>
              <a:ea typeface="+mn-ea"/>
              <a:cs typeface="Poppins" panose="00000500000000000000" pitchFamily="2" charset="0"/>
            </a:rPr>
            <a:t>et </a:t>
          </a:r>
          <a:r>
            <a:rPr lang="fr-FR" sz="1100" b="1" baseline="0">
              <a:solidFill>
                <a:schemeClr val="dk1"/>
              </a:solidFill>
              <a:latin typeface="Poppins" panose="00000500000000000000" pitchFamily="2" charset="0"/>
              <a:ea typeface="+mn-ea"/>
              <a:cs typeface="Poppins" panose="00000500000000000000" pitchFamily="2" charset="0"/>
            </a:rPr>
            <a:t>le petit pot </a:t>
          </a:r>
          <a:r>
            <a:rPr lang="fr-FR" sz="1100" baseline="0">
              <a:solidFill>
                <a:schemeClr val="dk1"/>
              </a:solidFill>
              <a:latin typeface="Poppins" panose="00000500000000000000" pitchFamily="2" charset="0"/>
              <a:ea typeface="+mn-ea"/>
              <a:cs typeface="Poppins" panose="00000500000000000000" pitchFamily="2" charset="0"/>
            </a:rPr>
            <a:t>comme les formats préférés sauf le group qui connaissent pas de culture chinoise préfère </a:t>
          </a:r>
          <a:r>
            <a:rPr lang="fr-FR" sz="1100" b="1" baseline="0">
              <a:solidFill>
                <a:schemeClr val="dk1"/>
              </a:solidFill>
              <a:latin typeface="Poppins" panose="00000500000000000000" pitchFamily="2" charset="0"/>
              <a:ea typeface="+mn-ea"/>
              <a:cs typeface="Poppins" panose="00000500000000000000" pitchFamily="2" charset="0"/>
            </a:rPr>
            <a:t>le grand stick </a:t>
          </a:r>
          <a:r>
            <a:rPr lang="fr-FR" sz="1100" baseline="0">
              <a:solidFill>
                <a:schemeClr val="dk1"/>
              </a:solidFill>
              <a:latin typeface="Poppins" panose="00000500000000000000" pitchFamily="2" charset="0"/>
              <a:ea typeface="+mn-ea"/>
              <a:cs typeface="Poppins" panose="00000500000000000000" pitchFamily="2" charset="0"/>
            </a:rPr>
            <a:t>et </a:t>
          </a:r>
          <a:r>
            <a:rPr lang="fr-FR" sz="1100" b="1" baseline="0">
              <a:solidFill>
                <a:schemeClr val="dk1"/>
              </a:solidFill>
              <a:latin typeface="Poppins" panose="00000500000000000000" pitchFamily="2" charset="0"/>
              <a:ea typeface="+mn-ea"/>
              <a:cs typeface="Poppins" panose="00000500000000000000" pitchFamily="2" charset="0"/>
            </a:rPr>
            <a:t>le grand pot</a:t>
          </a:r>
        </a:p>
        <a:p>
          <a:endParaRPr lang="fr-FR" sz="1100" baseline="0">
            <a:solidFill>
              <a:schemeClr val="dk1"/>
            </a:solidFill>
            <a:latin typeface="Poppins" panose="00000500000000000000" pitchFamily="2" charset="0"/>
            <a:ea typeface="+mn-ea"/>
            <a:cs typeface="Poppins" panose="00000500000000000000" pitchFamily="2" charset="0"/>
          </a:endParaRPr>
        </a:p>
        <a:p>
          <a:pPr algn="l"/>
          <a:r>
            <a:rPr lang="fr-FR" sz="1100" baseline="0">
              <a:solidFill>
                <a:schemeClr val="dk1"/>
              </a:solidFill>
              <a:latin typeface="Poppins" panose="00000500000000000000" pitchFamily="2" charset="0"/>
              <a:ea typeface="+mn-ea"/>
              <a:cs typeface="Poppins" panose="00000500000000000000" pitchFamily="2" charset="0"/>
            </a:rPr>
            <a:t>4). </a:t>
          </a:r>
          <a:r>
            <a:rPr lang="fr-FR" sz="1100" b="1" baseline="0">
              <a:solidFill>
                <a:schemeClr val="dk1"/>
              </a:solidFill>
              <a:latin typeface="Poppins" panose="00000500000000000000" pitchFamily="2" charset="0"/>
              <a:ea typeface="+mn-ea"/>
              <a:cs typeface="Poppins" panose="00000500000000000000" pitchFamily="2" charset="0"/>
            </a:rPr>
            <a:t>Les douleurs articulaires, tendinites, ou rhumatismes </a:t>
          </a:r>
          <a:r>
            <a:rPr lang="fr-FR" sz="1100" baseline="0">
              <a:solidFill>
                <a:schemeClr val="dk1"/>
              </a:solidFill>
              <a:latin typeface="Poppins" panose="00000500000000000000" pitchFamily="2" charset="0"/>
              <a:ea typeface="+mn-ea"/>
              <a:cs typeface="Poppins" panose="00000500000000000000" pitchFamily="2" charset="0"/>
            </a:rPr>
            <a:t>reste le cas d'utilisation plus populaire pour tous les groups. Le cas des </a:t>
          </a:r>
          <a:r>
            <a:rPr lang="fr-FR" sz="1100" b="1" baseline="0">
              <a:solidFill>
                <a:schemeClr val="dk1"/>
              </a:solidFill>
              <a:latin typeface="Poppins" panose="00000500000000000000" pitchFamily="2" charset="0"/>
              <a:ea typeface="+mn-ea"/>
              <a:cs typeface="Poppins" panose="00000500000000000000" pitchFamily="2" charset="0"/>
            </a:rPr>
            <a:t>douleurs du cou et des épaules </a:t>
          </a:r>
          <a:r>
            <a:rPr lang="fr-FR" sz="1100" baseline="0">
              <a:solidFill>
                <a:schemeClr val="dk1"/>
              </a:solidFill>
              <a:latin typeface="Poppins" panose="00000500000000000000" pitchFamily="2" charset="0"/>
              <a:ea typeface="+mn-ea"/>
              <a:cs typeface="Poppins" panose="00000500000000000000" pitchFamily="2" charset="0"/>
            </a:rPr>
            <a:t>est considéré comme le 2e sauf que pour les vieux, celui des </a:t>
          </a:r>
          <a:r>
            <a:rPr lang="fr-FR" sz="1100" b="1" baseline="0">
              <a:solidFill>
                <a:schemeClr val="dk1"/>
              </a:solidFill>
              <a:latin typeface="Poppins" panose="00000500000000000000" pitchFamily="2" charset="0"/>
              <a:ea typeface="+mn-ea"/>
              <a:cs typeface="Poppins" panose="00000500000000000000" pitchFamily="2" charset="0"/>
            </a:rPr>
            <a:t>raideurs et la perte de mobilité </a:t>
          </a:r>
          <a:r>
            <a:rPr lang="fr-FR" sz="1100" baseline="0">
              <a:solidFill>
                <a:schemeClr val="dk1"/>
              </a:solidFill>
              <a:latin typeface="Poppins" panose="00000500000000000000" pitchFamily="2" charset="0"/>
              <a:ea typeface="+mn-ea"/>
              <a:cs typeface="Poppins" panose="00000500000000000000" pitchFamily="2" charset="0"/>
            </a:rPr>
            <a:t>suivie le 1e. </a:t>
          </a:r>
        </a:p>
        <a:p>
          <a:pPr algn="l"/>
          <a:endParaRPr lang="fr-FR" sz="1100" baseline="0">
            <a:solidFill>
              <a:schemeClr val="dk1"/>
            </a:solidFill>
            <a:latin typeface="Poppins" panose="00000500000000000000" pitchFamily="2" charset="0"/>
            <a:ea typeface="+mn-ea"/>
            <a:cs typeface="Poppins" panose="00000500000000000000" pitchFamily="2" charset="0"/>
          </a:endParaRPr>
        </a:p>
        <a:p>
          <a:pPr algn="l"/>
          <a:r>
            <a:rPr lang="fr-FR" sz="1100" baseline="0">
              <a:solidFill>
                <a:schemeClr val="dk1"/>
              </a:solidFill>
              <a:latin typeface="Poppins" panose="00000500000000000000" pitchFamily="2" charset="0"/>
              <a:ea typeface="+mn-ea"/>
              <a:cs typeface="Poppins" panose="00000500000000000000" pitchFamily="2" charset="0"/>
            </a:rPr>
            <a:t>5). Le cas "Pour se rafraîchir" reste le cas plus rare parmi tous les groupes</a:t>
          </a:r>
        </a:p>
        <a:p>
          <a:pPr algn="l"/>
          <a:endParaRPr lang="fr-FR" sz="1100" baseline="0">
            <a:solidFill>
              <a:schemeClr val="dk1"/>
            </a:solidFill>
            <a:latin typeface="Poppins" panose="00000500000000000000" pitchFamily="2" charset="0"/>
            <a:ea typeface="+mn-ea"/>
            <a:cs typeface="Poppins" panose="00000500000000000000" pitchFamily="2" charset="0"/>
          </a:endParaRPr>
        </a:p>
        <a:p>
          <a:pPr algn="l"/>
          <a:r>
            <a:rPr lang="fr-FR" sz="1100" baseline="0">
              <a:solidFill>
                <a:schemeClr val="dk1"/>
              </a:solidFill>
              <a:latin typeface="Poppins" panose="00000500000000000000" pitchFamily="2" charset="0"/>
              <a:ea typeface="+mn-ea"/>
              <a:cs typeface="Poppins" panose="00000500000000000000" pitchFamily="2" charset="0"/>
            </a:rPr>
            <a:t>6) Style minimaliste (</a:t>
          </a:r>
          <a:r>
            <a:rPr lang="fr-FR" sz="1100" b="1" baseline="0">
              <a:solidFill>
                <a:schemeClr val="dk1"/>
              </a:solidFill>
              <a:latin typeface="Poppins" panose="00000500000000000000" pitchFamily="2" charset="0"/>
              <a:ea typeface="+mn-ea"/>
              <a:cs typeface="Poppins" panose="00000500000000000000" pitchFamily="2" charset="0"/>
            </a:rPr>
            <a:t>49.7%</a:t>
          </a:r>
          <a:r>
            <a:rPr lang="fr-FR" sz="1100" baseline="0">
              <a:solidFill>
                <a:schemeClr val="dk1"/>
              </a:solidFill>
              <a:latin typeface="Poppins" panose="00000500000000000000" pitchFamily="2" charset="0"/>
              <a:ea typeface="+mn-ea"/>
              <a:cs typeface="Poppins" panose="00000500000000000000" pitchFamily="2" charset="0"/>
            </a:rPr>
            <a:t>) emporte sur style traditionnel (</a:t>
          </a:r>
          <a:r>
            <a:rPr lang="fr-FR" sz="1100" b="1" baseline="0">
              <a:solidFill>
                <a:schemeClr val="dk1"/>
              </a:solidFill>
              <a:latin typeface="Poppins" panose="00000500000000000000" pitchFamily="2" charset="0"/>
              <a:ea typeface="+mn-ea"/>
              <a:cs typeface="Poppins" panose="00000500000000000000" pitchFamily="2" charset="0"/>
            </a:rPr>
            <a:t>45.3%</a:t>
          </a:r>
          <a:r>
            <a:rPr lang="fr-FR" sz="1100" baseline="0">
              <a:solidFill>
                <a:schemeClr val="dk1"/>
              </a:solidFill>
              <a:latin typeface="Poppins" panose="00000500000000000000" pitchFamily="2" charset="0"/>
              <a:ea typeface="+mn-ea"/>
              <a:cs typeface="Poppins" panose="00000500000000000000" pitchFamily="2" charset="0"/>
            </a:rPr>
            <a:t>), sauf le groupe les vieux préfèrent le style traditionnel (</a:t>
          </a:r>
          <a:r>
            <a:rPr lang="fr-FR" sz="1100" b="1" baseline="0">
              <a:solidFill>
                <a:schemeClr val="dk1"/>
              </a:solidFill>
              <a:latin typeface="Poppins" panose="00000500000000000000" pitchFamily="2" charset="0"/>
              <a:ea typeface="+mn-ea"/>
              <a:cs typeface="Poppins" panose="00000500000000000000" pitchFamily="2" charset="0"/>
            </a:rPr>
            <a:t>30</a:t>
          </a:r>
          <a:r>
            <a:rPr lang="fr-FR" sz="1100" baseline="0">
              <a:solidFill>
                <a:schemeClr val="dk1"/>
              </a:solidFill>
              <a:latin typeface="Poppins" panose="00000500000000000000" pitchFamily="2" charset="0"/>
              <a:ea typeface="+mn-ea"/>
              <a:cs typeface="Poppins" panose="00000500000000000000" pitchFamily="2" charset="0"/>
            </a:rPr>
            <a:t>) contre minimaliste (</a:t>
          </a:r>
          <a:r>
            <a:rPr lang="fr-FR" sz="1100" b="1" baseline="0">
              <a:solidFill>
                <a:schemeClr val="dk1"/>
              </a:solidFill>
              <a:latin typeface="Poppins" panose="00000500000000000000" pitchFamily="2" charset="0"/>
              <a:ea typeface="+mn-ea"/>
              <a:cs typeface="Poppins" panose="00000500000000000000" pitchFamily="2" charset="0"/>
            </a:rPr>
            <a:t>19</a:t>
          </a:r>
          <a:r>
            <a:rPr lang="fr-FR" sz="1100" baseline="0">
              <a:solidFill>
                <a:schemeClr val="dk1"/>
              </a:solidFill>
              <a:latin typeface="Poppins" panose="00000500000000000000" pitchFamily="2" charset="0"/>
              <a:ea typeface="+mn-ea"/>
              <a:cs typeface="Poppins" panose="00000500000000000000" pitchFamily="2" charset="0"/>
            </a:rPr>
            <a:t>)</a:t>
          </a:r>
          <a:endParaRPr lang="fr-FR" sz="1100">
            <a:solidFill>
              <a:schemeClr val="dk1"/>
            </a:solidFill>
            <a:latin typeface="Poppins" panose="00000500000000000000" pitchFamily="2" charset="0"/>
            <a:ea typeface="+mn-ea"/>
            <a:cs typeface="Poppins" panose="00000500000000000000" pitchFamily="2"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33617</xdr:colOff>
      <xdr:row>44</xdr:row>
      <xdr:rowOff>82474</xdr:rowOff>
    </xdr:from>
    <xdr:to>
      <xdr:col>6</xdr:col>
      <xdr:colOff>177502</xdr:colOff>
      <xdr:row>59</xdr:row>
      <xdr:rowOff>89647</xdr:rowOff>
    </xdr:to>
    <xdr:graphicFrame macro="">
      <xdr:nvGraphicFramePr>
        <xdr:cNvPr id="28" name="图表 27">
          <a:extLst>
            <a:ext uri="{FF2B5EF4-FFF2-40B4-BE49-F238E27FC236}">
              <a16:creationId xmlns:a16="http://schemas.microsoft.com/office/drawing/2014/main" id="{CE858299-12D2-4D82-995E-322186A7A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36008</xdr:colOff>
      <xdr:row>0</xdr:row>
      <xdr:rowOff>53490</xdr:rowOff>
    </xdr:from>
    <xdr:to>
      <xdr:col>35</xdr:col>
      <xdr:colOff>603025</xdr:colOff>
      <xdr:row>2</xdr:row>
      <xdr:rowOff>133484</xdr:rowOff>
    </xdr:to>
    <xdr:sp macro="" textlink="">
      <xdr:nvSpPr>
        <xdr:cNvPr id="2" name="文本框 2">
          <a:extLst>
            <a:ext uri="{FF2B5EF4-FFF2-40B4-BE49-F238E27FC236}">
              <a16:creationId xmlns:a16="http://schemas.microsoft.com/office/drawing/2014/main" id="{802425C7-F373-4D32-B5E8-AF58C9582B4F}"/>
            </a:ext>
          </a:extLst>
        </xdr:cNvPr>
        <xdr:cNvSpPr txBox="1"/>
      </xdr:nvSpPr>
      <xdr:spPr>
        <a:xfrm>
          <a:off x="7297420" y="53490"/>
          <a:ext cx="14484723" cy="438582"/>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800" b="1">
              <a:latin typeface="Poppins" panose="00000500000000000000" pitchFamily="2" charset="0"/>
              <a:ea typeface="Calibri" panose="020F0502020204030204" pitchFamily="34" charset="0"/>
              <a:cs typeface="Poppins" panose="00000500000000000000" pitchFamily="2" charset="0"/>
            </a:rPr>
            <a:t>1. Comprendre la </a:t>
          </a:r>
          <a:r>
            <a:rPr lang="fr-FR" altLang="zh-CN" sz="1800" b="1">
              <a:latin typeface="Poppins" panose="00000500000000000000" pitchFamily="2" charset="0"/>
              <a:ea typeface="Calibri" panose="020F0502020204030204" pitchFamily="34" charset="0"/>
              <a:cs typeface="Poppins" panose="00000500000000000000" pitchFamily="2" charset="0"/>
            </a:rPr>
            <a:t>conscience</a:t>
          </a:r>
          <a:r>
            <a:rPr lang="en-US" altLang="zh-CN" sz="1800" b="1">
              <a:latin typeface="Poppins" panose="00000500000000000000" pitchFamily="2" charset="0"/>
              <a:ea typeface="Calibri" panose="020F0502020204030204" pitchFamily="34" charset="0"/>
              <a:cs typeface="Poppins" panose="00000500000000000000" pitchFamily="2" charset="0"/>
            </a:rPr>
            <a:t> du </a:t>
          </a:r>
          <a:r>
            <a:rPr lang="fr-FR" altLang="zh-CN" sz="1800" b="1">
              <a:latin typeface="Poppins" panose="00000500000000000000" pitchFamily="2" charset="0"/>
              <a:ea typeface="Calibri" panose="020F0502020204030204" pitchFamily="34" charset="0"/>
              <a:cs typeface="Poppins" panose="00000500000000000000" pitchFamily="2" charset="0"/>
            </a:rPr>
            <a:t>marché et </a:t>
          </a:r>
          <a:r>
            <a:rPr lang="fr-FR" altLang="zh-CN" sz="1800" b="1" baseline="0">
              <a:latin typeface="Poppins" panose="00000500000000000000" pitchFamily="2" charset="0"/>
              <a:ea typeface="Calibri" panose="020F0502020204030204" pitchFamily="34" charset="0"/>
              <a:cs typeface="Poppins" panose="00000500000000000000" pitchFamily="2" charset="0"/>
            </a:rPr>
            <a:t> </a:t>
          </a:r>
          <a:r>
            <a:rPr lang="fr-FR" altLang="zh-CN" sz="1800" b="1">
              <a:latin typeface="Poppins" panose="00000500000000000000" pitchFamily="2" charset="0"/>
              <a:ea typeface="Calibri" panose="020F0502020204030204" pitchFamily="34" charset="0"/>
              <a:cs typeface="Poppins" panose="00000500000000000000" pitchFamily="2" charset="0"/>
            </a:rPr>
            <a:t>la pénétration du produit BDT</a:t>
          </a:r>
          <a:endParaRPr lang="fr-FR" sz="1800" b="1">
            <a:latin typeface="Poppins" panose="00000500000000000000" pitchFamily="2" charset="0"/>
            <a:ea typeface="Calibri" panose="020F0502020204030204" pitchFamily="34" charset="0"/>
            <a:cs typeface="Poppins" panose="00000500000000000000" pitchFamily="2" charset="0"/>
          </a:endParaRPr>
        </a:p>
      </xdr:txBody>
    </xdr:sp>
    <xdr:clientData/>
  </xdr:twoCellAnchor>
  <xdr:twoCellAnchor>
    <xdr:from>
      <xdr:col>2</xdr:col>
      <xdr:colOff>156883</xdr:colOff>
      <xdr:row>8</xdr:row>
      <xdr:rowOff>156882</xdr:rowOff>
    </xdr:from>
    <xdr:to>
      <xdr:col>11</xdr:col>
      <xdr:colOff>67236</xdr:colOff>
      <xdr:row>27</xdr:row>
      <xdr:rowOff>116989</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4EAD66AE-5C7F-40AF-A822-E03BFE9221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03083" y="1680882"/>
              <a:ext cx="5968253" cy="357960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498886</xdr:colOff>
      <xdr:row>4</xdr:row>
      <xdr:rowOff>59169</xdr:rowOff>
    </xdr:from>
    <xdr:to>
      <xdr:col>10</xdr:col>
      <xdr:colOff>468406</xdr:colOff>
      <xdr:row>8</xdr:row>
      <xdr:rowOff>139402</xdr:rowOff>
    </xdr:to>
    <xdr:sp macro="" textlink="">
      <xdr:nvSpPr>
        <xdr:cNvPr id="4" name="文本框 3">
          <a:extLst>
            <a:ext uri="{FF2B5EF4-FFF2-40B4-BE49-F238E27FC236}">
              <a16:creationId xmlns:a16="http://schemas.microsoft.com/office/drawing/2014/main" id="{E010A19B-D290-EA6D-8C1E-142E4CFB3BB7}"/>
            </a:ext>
          </a:extLst>
        </xdr:cNvPr>
        <xdr:cNvSpPr txBox="1"/>
      </xdr:nvSpPr>
      <xdr:spPr>
        <a:xfrm>
          <a:off x="2314239" y="776345"/>
          <a:ext cx="4205343" cy="7974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a:latin typeface="Poppins" panose="00000500000000000000" pitchFamily="2" charset="0"/>
              <a:cs typeface="Poppins" panose="00000500000000000000" pitchFamily="2" charset="0"/>
            </a:rPr>
            <a:t>Sportifs</a:t>
          </a:r>
          <a:r>
            <a:rPr lang="fr-FR" sz="1400" b="1" baseline="0">
              <a:latin typeface="Poppins" panose="00000500000000000000" pitchFamily="2" charset="0"/>
              <a:cs typeface="Poppins" panose="00000500000000000000" pitchFamily="2" charset="0"/>
            </a:rPr>
            <a:t> </a:t>
          </a:r>
          <a:endParaRPr lang="fr-FR" sz="1400" b="1" baseline="0">
            <a:solidFill>
              <a:schemeClr val="accent2"/>
            </a:solidFill>
          </a:endParaRPr>
        </a:p>
        <a:p>
          <a:pPr algn="ctr"/>
          <a:r>
            <a:rPr lang="fr-FR" sz="1400" b="1" baseline="0">
              <a:solidFill>
                <a:schemeClr val="accent2"/>
              </a:solidFill>
            </a:rPr>
            <a:t>Definition : Faire du sport plus de 2 fois par semaine </a:t>
          </a:r>
        </a:p>
        <a:p>
          <a:pPr algn="ctr"/>
          <a:r>
            <a:rPr lang="fr-FR" sz="1400" b="1" baseline="0">
              <a:solidFill>
                <a:schemeClr val="accent2"/>
              </a:solidFill>
            </a:rPr>
            <a:t>(3 - 4 fois + plus de 5 fois) </a:t>
          </a:r>
          <a:endParaRPr lang="fr-FR" sz="1400" b="1">
            <a:solidFill>
              <a:schemeClr val="accent2"/>
            </a:solidFill>
          </a:endParaRPr>
        </a:p>
      </xdr:txBody>
    </xdr:sp>
    <xdr:clientData/>
  </xdr:twoCellAnchor>
  <xdr:twoCellAnchor>
    <xdr:from>
      <xdr:col>1</xdr:col>
      <xdr:colOff>426720</xdr:colOff>
      <xdr:row>19</xdr:row>
      <xdr:rowOff>60960</xdr:rowOff>
    </xdr:from>
    <xdr:to>
      <xdr:col>2</xdr:col>
      <xdr:colOff>434340</xdr:colOff>
      <xdr:row>21</xdr:row>
      <xdr:rowOff>0</xdr:rowOff>
    </xdr:to>
    <xdr:sp macro="" textlink="">
      <xdr:nvSpPr>
        <xdr:cNvPr id="5" name="文本框 4">
          <a:extLst>
            <a:ext uri="{FF2B5EF4-FFF2-40B4-BE49-F238E27FC236}">
              <a16:creationId xmlns:a16="http://schemas.microsoft.com/office/drawing/2014/main" id="{A64DE4C9-4BF3-E8A9-CAC6-D3FAA35DA3DE}"/>
            </a:ext>
          </a:extLst>
        </xdr:cNvPr>
        <xdr:cNvSpPr txBox="1"/>
      </xdr:nvSpPr>
      <xdr:spPr>
        <a:xfrm>
          <a:off x="1036320" y="3535680"/>
          <a:ext cx="617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24</a:t>
          </a:r>
        </a:p>
      </xdr:txBody>
    </xdr:sp>
    <xdr:clientData/>
  </xdr:twoCellAnchor>
  <xdr:twoCellAnchor>
    <xdr:from>
      <xdr:col>4</xdr:col>
      <xdr:colOff>38100</xdr:colOff>
      <xdr:row>19</xdr:row>
      <xdr:rowOff>60960</xdr:rowOff>
    </xdr:from>
    <xdr:to>
      <xdr:col>5</xdr:col>
      <xdr:colOff>45720</xdr:colOff>
      <xdr:row>21</xdr:row>
      <xdr:rowOff>0</xdr:rowOff>
    </xdr:to>
    <xdr:sp macro="" textlink="">
      <xdr:nvSpPr>
        <xdr:cNvPr id="6" name="文本框 5">
          <a:extLst>
            <a:ext uri="{FF2B5EF4-FFF2-40B4-BE49-F238E27FC236}">
              <a16:creationId xmlns:a16="http://schemas.microsoft.com/office/drawing/2014/main" id="{EA10B66C-53DE-42A5-9410-84A97ADEB565}"/>
            </a:ext>
          </a:extLst>
        </xdr:cNvPr>
        <xdr:cNvSpPr txBox="1"/>
      </xdr:nvSpPr>
      <xdr:spPr>
        <a:xfrm>
          <a:off x="2476500" y="3535680"/>
          <a:ext cx="617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20</a:t>
          </a:r>
        </a:p>
      </xdr:txBody>
    </xdr:sp>
    <xdr:clientData/>
  </xdr:twoCellAnchor>
  <xdr:twoCellAnchor>
    <xdr:from>
      <xdr:col>5</xdr:col>
      <xdr:colOff>533400</xdr:colOff>
      <xdr:row>19</xdr:row>
      <xdr:rowOff>91440</xdr:rowOff>
    </xdr:from>
    <xdr:to>
      <xdr:col>6</xdr:col>
      <xdr:colOff>541020</xdr:colOff>
      <xdr:row>21</xdr:row>
      <xdr:rowOff>30480</xdr:rowOff>
    </xdr:to>
    <xdr:sp macro="" textlink="">
      <xdr:nvSpPr>
        <xdr:cNvPr id="7" name="文本框 6">
          <a:extLst>
            <a:ext uri="{FF2B5EF4-FFF2-40B4-BE49-F238E27FC236}">
              <a16:creationId xmlns:a16="http://schemas.microsoft.com/office/drawing/2014/main" id="{18934CA9-EE0B-461C-B5E7-40D0F741CEF3}"/>
            </a:ext>
          </a:extLst>
        </xdr:cNvPr>
        <xdr:cNvSpPr txBox="1"/>
      </xdr:nvSpPr>
      <xdr:spPr>
        <a:xfrm>
          <a:off x="3581400" y="3566160"/>
          <a:ext cx="617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11</a:t>
          </a:r>
        </a:p>
      </xdr:txBody>
    </xdr:sp>
    <xdr:clientData/>
  </xdr:twoCellAnchor>
  <xdr:twoCellAnchor>
    <xdr:from>
      <xdr:col>8</xdr:col>
      <xdr:colOff>576879</xdr:colOff>
      <xdr:row>16</xdr:row>
      <xdr:rowOff>83820</xdr:rowOff>
    </xdr:from>
    <xdr:to>
      <xdr:col>9</xdr:col>
      <xdr:colOff>584498</xdr:colOff>
      <xdr:row>18</xdr:row>
      <xdr:rowOff>22860</xdr:rowOff>
    </xdr:to>
    <xdr:sp macro="" textlink="">
      <xdr:nvSpPr>
        <xdr:cNvPr id="8" name="文本框 7">
          <a:extLst>
            <a:ext uri="{FF2B5EF4-FFF2-40B4-BE49-F238E27FC236}">
              <a16:creationId xmlns:a16="http://schemas.microsoft.com/office/drawing/2014/main" id="{01D850F2-E8FC-4D01-B151-3EDABB11708D}"/>
            </a:ext>
          </a:extLst>
        </xdr:cNvPr>
        <xdr:cNvSpPr txBox="1"/>
      </xdr:nvSpPr>
      <xdr:spPr>
        <a:xfrm>
          <a:off x="5417820" y="2952526"/>
          <a:ext cx="612737" cy="297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10</a:t>
          </a:r>
        </a:p>
      </xdr:txBody>
    </xdr:sp>
    <xdr:clientData/>
  </xdr:twoCellAnchor>
  <xdr:twoCellAnchor>
    <xdr:from>
      <xdr:col>10</xdr:col>
      <xdr:colOff>196776</xdr:colOff>
      <xdr:row>23</xdr:row>
      <xdr:rowOff>2241</xdr:rowOff>
    </xdr:from>
    <xdr:to>
      <xdr:col>11</xdr:col>
      <xdr:colOff>204396</xdr:colOff>
      <xdr:row>24</xdr:row>
      <xdr:rowOff>120575</xdr:rowOff>
    </xdr:to>
    <xdr:sp macro="" textlink="">
      <xdr:nvSpPr>
        <xdr:cNvPr id="9" name="文本框 8">
          <a:extLst>
            <a:ext uri="{FF2B5EF4-FFF2-40B4-BE49-F238E27FC236}">
              <a16:creationId xmlns:a16="http://schemas.microsoft.com/office/drawing/2014/main" id="{6FB6C6F6-DE95-42A2-930E-01A4F9F0D0C1}"/>
            </a:ext>
          </a:extLst>
        </xdr:cNvPr>
        <xdr:cNvSpPr txBox="1"/>
      </xdr:nvSpPr>
      <xdr:spPr>
        <a:xfrm>
          <a:off x="6247952" y="4126006"/>
          <a:ext cx="612738" cy="297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2</a:t>
          </a:r>
        </a:p>
      </xdr:txBody>
    </xdr:sp>
    <xdr:clientData/>
  </xdr:twoCellAnchor>
  <xdr:twoCellAnchor>
    <xdr:from>
      <xdr:col>2</xdr:col>
      <xdr:colOff>134471</xdr:colOff>
      <xdr:row>27</xdr:row>
      <xdr:rowOff>78441</xdr:rowOff>
    </xdr:from>
    <xdr:to>
      <xdr:col>11</xdr:col>
      <xdr:colOff>145676</xdr:colOff>
      <xdr:row>44</xdr:row>
      <xdr:rowOff>11207</xdr:rowOff>
    </xdr:to>
    <xdr:graphicFrame macro="">
      <xdr:nvGraphicFramePr>
        <xdr:cNvPr id="10" name="图表 9">
          <a:extLst>
            <a:ext uri="{FF2B5EF4-FFF2-40B4-BE49-F238E27FC236}">
              <a16:creationId xmlns:a16="http://schemas.microsoft.com/office/drawing/2014/main" id="{0540B931-658F-4117-88A7-839E8DA8C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456752</xdr:colOff>
      <xdr:row>36</xdr:row>
      <xdr:rowOff>144780</xdr:rowOff>
    </xdr:from>
    <xdr:to>
      <xdr:col>5</xdr:col>
      <xdr:colOff>464373</xdr:colOff>
      <xdr:row>38</xdr:row>
      <xdr:rowOff>83820</xdr:rowOff>
    </xdr:to>
    <xdr:sp macro="" textlink="">
      <xdr:nvSpPr>
        <xdr:cNvPr id="11" name="文本框 10">
          <a:extLst>
            <a:ext uri="{FF2B5EF4-FFF2-40B4-BE49-F238E27FC236}">
              <a16:creationId xmlns:a16="http://schemas.microsoft.com/office/drawing/2014/main" id="{A61F44EC-FFE5-43D5-B07E-9B096690B41B}"/>
            </a:ext>
          </a:extLst>
        </xdr:cNvPr>
        <xdr:cNvSpPr txBox="1"/>
      </xdr:nvSpPr>
      <xdr:spPr>
        <a:xfrm>
          <a:off x="2877223" y="6599368"/>
          <a:ext cx="612738" cy="297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ysClr val="windowText" lastClr="000000"/>
              </a:solidFill>
              <a:latin typeface="Poppins" panose="00000500000000000000" pitchFamily="2" charset="0"/>
              <a:cs typeface="Poppins" panose="00000500000000000000" pitchFamily="2" charset="0"/>
            </a:rPr>
            <a:t>24</a:t>
          </a:r>
        </a:p>
      </xdr:txBody>
    </xdr:sp>
    <xdr:clientData/>
  </xdr:twoCellAnchor>
  <xdr:twoCellAnchor>
    <xdr:from>
      <xdr:col>8</xdr:col>
      <xdr:colOff>49755</xdr:colOff>
      <xdr:row>34</xdr:row>
      <xdr:rowOff>167640</xdr:rowOff>
    </xdr:from>
    <xdr:to>
      <xdr:col>9</xdr:col>
      <xdr:colOff>57375</xdr:colOff>
      <xdr:row>36</xdr:row>
      <xdr:rowOff>106680</xdr:rowOff>
    </xdr:to>
    <xdr:sp macro="" textlink="">
      <xdr:nvSpPr>
        <xdr:cNvPr id="12" name="文本框 11">
          <a:extLst>
            <a:ext uri="{FF2B5EF4-FFF2-40B4-BE49-F238E27FC236}">
              <a16:creationId xmlns:a16="http://schemas.microsoft.com/office/drawing/2014/main" id="{220E7099-6BAF-4A13-9087-C8E8AF56D407}"/>
            </a:ext>
          </a:extLst>
        </xdr:cNvPr>
        <xdr:cNvSpPr txBox="1"/>
      </xdr:nvSpPr>
      <xdr:spPr>
        <a:xfrm>
          <a:off x="4890696" y="6263640"/>
          <a:ext cx="612738" cy="297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ysClr val="windowText" lastClr="000000"/>
              </a:solidFill>
              <a:latin typeface="Poppins" panose="00000500000000000000" pitchFamily="2" charset="0"/>
              <a:cs typeface="Poppins" panose="00000500000000000000" pitchFamily="2" charset="0"/>
            </a:rPr>
            <a:t>23</a:t>
          </a:r>
        </a:p>
      </xdr:txBody>
    </xdr:sp>
    <xdr:clientData/>
  </xdr:twoCellAnchor>
  <xdr:twoCellAnchor>
    <xdr:from>
      <xdr:col>6</xdr:col>
      <xdr:colOff>190500</xdr:colOff>
      <xdr:row>44</xdr:row>
      <xdr:rowOff>74856</xdr:rowOff>
    </xdr:from>
    <xdr:to>
      <xdr:col>12</xdr:col>
      <xdr:colOff>11205</xdr:colOff>
      <xdr:row>59</xdr:row>
      <xdr:rowOff>67235</xdr:rowOff>
    </xdr:to>
    <xdr:graphicFrame macro="">
      <xdr:nvGraphicFramePr>
        <xdr:cNvPr id="13" name="图表 12">
          <a:extLst>
            <a:ext uri="{FF2B5EF4-FFF2-40B4-BE49-F238E27FC236}">
              <a16:creationId xmlns:a16="http://schemas.microsoft.com/office/drawing/2014/main" id="{52EC4AF1-8411-4CFA-8029-16983105F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504264</xdr:colOff>
      <xdr:row>35</xdr:row>
      <xdr:rowOff>156882</xdr:rowOff>
    </xdr:from>
    <xdr:to>
      <xdr:col>5</xdr:col>
      <xdr:colOff>459442</xdr:colOff>
      <xdr:row>47</xdr:row>
      <xdr:rowOff>44823</xdr:rowOff>
    </xdr:to>
    <xdr:cxnSp macro="">
      <xdr:nvCxnSpPr>
        <xdr:cNvPr id="17" name="直接箭头连接符 16">
          <a:extLst>
            <a:ext uri="{FF2B5EF4-FFF2-40B4-BE49-F238E27FC236}">
              <a16:creationId xmlns:a16="http://schemas.microsoft.com/office/drawing/2014/main" id="{1A09CBCB-15E8-EDFA-EF60-7BA2C7480911}"/>
            </a:ext>
          </a:extLst>
        </xdr:cNvPr>
        <xdr:cNvCxnSpPr/>
      </xdr:nvCxnSpPr>
      <xdr:spPr>
        <a:xfrm flipH="1">
          <a:off x="1109382" y="6432176"/>
          <a:ext cx="2375648" cy="203947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xdr:col>
      <xdr:colOff>439271</xdr:colOff>
      <xdr:row>41</xdr:row>
      <xdr:rowOff>168088</xdr:rowOff>
    </xdr:from>
    <xdr:to>
      <xdr:col>6</xdr:col>
      <xdr:colOff>493059</xdr:colOff>
      <xdr:row>53</xdr:row>
      <xdr:rowOff>75305</xdr:rowOff>
    </xdr:to>
    <xdr:cxnSp macro="">
      <xdr:nvCxnSpPr>
        <xdr:cNvPr id="20" name="直接箭头连接符 19">
          <a:extLst>
            <a:ext uri="{FF2B5EF4-FFF2-40B4-BE49-F238E27FC236}">
              <a16:creationId xmlns:a16="http://schemas.microsoft.com/office/drawing/2014/main" id="{8E6B5DE3-8E7D-4D45-A281-61BD17685BFE}"/>
            </a:ext>
          </a:extLst>
        </xdr:cNvPr>
        <xdr:cNvCxnSpPr/>
      </xdr:nvCxnSpPr>
      <xdr:spPr>
        <a:xfrm flipH="1">
          <a:off x="2859742" y="7519147"/>
          <a:ext cx="1264023" cy="2058746"/>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549986</xdr:colOff>
      <xdr:row>55</xdr:row>
      <xdr:rowOff>176157</xdr:rowOff>
    </xdr:from>
    <xdr:to>
      <xdr:col>10</xdr:col>
      <xdr:colOff>557607</xdr:colOff>
      <xdr:row>57</xdr:row>
      <xdr:rowOff>118782</xdr:rowOff>
    </xdr:to>
    <xdr:sp macro="" textlink="">
      <xdr:nvSpPr>
        <xdr:cNvPr id="26" name="文本框 25">
          <a:extLst>
            <a:ext uri="{FF2B5EF4-FFF2-40B4-BE49-F238E27FC236}">
              <a16:creationId xmlns:a16="http://schemas.microsoft.com/office/drawing/2014/main" id="{B2353337-5DFE-4E7A-AC49-C61498A43C8D}"/>
            </a:ext>
          </a:extLst>
        </xdr:cNvPr>
        <xdr:cNvSpPr txBox="1"/>
      </xdr:nvSpPr>
      <xdr:spPr>
        <a:xfrm>
          <a:off x="5996045" y="10037333"/>
          <a:ext cx="612738" cy="301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ysClr val="windowText" lastClr="000000"/>
              </a:solidFill>
              <a:latin typeface="Poppins" panose="00000500000000000000" pitchFamily="2" charset="0"/>
              <a:cs typeface="Poppins" panose="00000500000000000000" pitchFamily="2" charset="0"/>
            </a:rPr>
            <a:t>22</a:t>
          </a:r>
        </a:p>
      </xdr:txBody>
    </xdr:sp>
    <xdr:clientData/>
  </xdr:twoCellAnchor>
  <xdr:twoCellAnchor>
    <xdr:from>
      <xdr:col>8</xdr:col>
      <xdr:colOff>317800</xdr:colOff>
      <xdr:row>46</xdr:row>
      <xdr:rowOff>68580</xdr:rowOff>
    </xdr:from>
    <xdr:to>
      <xdr:col>9</xdr:col>
      <xdr:colOff>325420</xdr:colOff>
      <xdr:row>48</xdr:row>
      <xdr:rowOff>7619</xdr:rowOff>
    </xdr:to>
    <xdr:sp macro="" textlink="">
      <xdr:nvSpPr>
        <xdr:cNvPr id="27" name="文本框 26">
          <a:extLst>
            <a:ext uri="{FF2B5EF4-FFF2-40B4-BE49-F238E27FC236}">
              <a16:creationId xmlns:a16="http://schemas.microsoft.com/office/drawing/2014/main" id="{1BD23D2F-CA16-42F5-BC98-E4B5F950AE73}"/>
            </a:ext>
          </a:extLst>
        </xdr:cNvPr>
        <xdr:cNvSpPr txBox="1"/>
      </xdr:nvSpPr>
      <xdr:spPr>
        <a:xfrm>
          <a:off x="5158741" y="8316109"/>
          <a:ext cx="612738" cy="297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ysClr val="windowText" lastClr="000000"/>
              </a:solidFill>
              <a:latin typeface="Poppins" panose="00000500000000000000" pitchFamily="2" charset="0"/>
              <a:cs typeface="Poppins" panose="00000500000000000000" pitchFamily="2" charset="0"/>
            </a:rPr>
            <a:t>1</a:t>
          </a:r>
        </a:p>
      </xdr:txBody>
    </xdr:sp>
    <xdr:clientData/>
  </xdr:twoCellAnchor>
  <xdr:twoCellAnchor>
    <xdr:from>
      <xdr:col>6</xdr:col>
      <xdr:colOff>526676</xdr:colOff>
      <xdr:row>41</xdr:row>
      <xdr:rowOff>145676</xdr:rowOff>
    </xdr:from>
    <xdr:to>
      <xdr:col>7</xdr:col>
      <xdr:colOff>425823</xdr:colOff>
      <xdr:row>54</xdr:row>
      <xdr:rowOff>100853</xdr:rowOff>
    </xdr:to>
    <xdr:cxnSp macro="">
      <xdr:nvCxnSpPr>
        <xdr:cNvPr id="31" name="直接箭头连接符 30">
          <a:extLst>
            <a:ext uri="{FF2B5EF4-FFF2-40B4-BE49-F238E27FC236}">
              <a16:creationId xmlns:a16="http://schemas.microsoft.com/office/drawing/2014/main" id="{C8ABEBD9-451B-4DB8-A966-94BA16599E54}"/>
            </a:ext>
          </a:extLst>
        </xdr:cNvPr>
        <xdr:cNvCxnSpPr/>
      </xdr:nvCxnSpPr>
      <xdr:spPr>
        <a:xfrm>
          <a:off x="4157382" y="7496735"/>
          <a:ext cx="504265" cy="2286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526676</xdr:colOff>
      <xdr:row>34</xdr:row>
      <xdr:rowOff>33618</xdr:rowOff>
    </xdr:from>
    <xdr:to>
      <xdr:col>10</xdr:col>
      <xdr:colOff>504265</xdr:colOff>
      <xdr:row>49</xdr:row>
      <xdr:rowOff>56029</xdr:rowOff>
    </xdr:to>
    <xdr:cxnSp macro="">
      <xdr:nvCxnSpPr>
        <xdr:cNvPr id="34" name="直接箭头连接符 33">
          <a:extLst>
            <a:ext uri="{FF2B5EF4-FFF2-40B4-BE49-F238E27FC236}">
              <a16:creationId xmlns:a16="http://schemas.microsoft.com/office/drawing/2014/main" id="{3AD1A4F4-5937-4069-A2A5-85B6BD9ABBC1}"/>
            </a:ext>
          </a:extLst>
        </xdr:cNvPr>
        <xdr:cNvCxnSpPr/>
      </xdr:nvCxnSpPr>
      <xdr:spPr>
        <a:xfrm>
          <a:off x="4762500" y="6129618"/>
          <a:ext cx="1792941" cy="271182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582706</xdr:colOff>
      <xdr:row>3</xdr:row>
      <xdr:rowOff>175260</xdr:rowOff>
    </xdr:from>
    <xdr:to>
      <xdr:col>22</xdr:col>
      <xdr:colOff>201706</xdr:colOff>
      <xdr:row>8</xdr:row>
      <xdr:rowOff>76199</xdr:rowOff>
    </xdr:to>
    <xdr:sp macro="" textlink="">
      <xdr:nvSpPr>
        <xdr:cNvPr id="38" name="文本框 37">
          <a:extLst>
            <a:ext uri="{FF2B5EF4-FFF2-40B4-BE49-F238E27FC236}">
              <a16:creationId xmlns:a16="http://schemas.microsoft.com/office/drawing/2014/main" id="{5647ED29-EA86-42B7-BCAA-119232B8BEFA}"/>
            </a:ext>
          </a:extLst>
        </xdr:cNvPr>
        <xdr:cNvSpPr txBox="1"/>
      </xdr:nvSpPr>
      <xdr:spPr>
        <a:xfrm>
          <a:off x="7239000" y="713142"/>
          <a:ext cx="6275294" cy="7974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baseline="0">
              <a:latin typeface="Poppins" panose="00000500000000000000" pitchFamily="2" charset="0"/>
              <a:cs typeface="Poppins" panose="00000500000000000000" pitchFamily="2" charset="0"/>
            </a:rPr>
            <a:t>Travailleurs de bureau</a:t>
          </a:r>
        </a:p>
        <a:p>
          <a:pPr algn="ctr"/>
          <a:endParaRPr lang="fr-FR" sz="1400" b="1" baseline="0">
            <a:solidFill>
              <a:schemeClr val="accent2"/>
            </a:solidFill>
          </a:endParaRPr>
        </a:p>
        <a:p>
          <a:pPr algn="ctr"/>
          <a:r>
            <a:rPr lang="fr-FR" sz="1400" b="1" baseline="0">
              <a:solidFill>
                <a:schemeClr val="accent2"/>
              </a:solidFill>
            </a:rPr>
            <a:t>Definition : </a:t>
          </a:r>
          <a:r>
            <a:rPr lang="fr-FR" altLang="zh-CN" sz="1400" b="1" baseline="0">
              <a:solidFill>
                <a:schemeClr val="accent2"/>
              </a:solidFill>
            </a:rPr>
            <a:t>passer plus de 5 heure en moyen </a:t>
          </a:r>
          <a:r>
            <a:rPr lang="fr-FR" sz="1400" b="1" baseline="0">
              <a:solidFill>
                <a:schemeClr val="accent2"/>
              </a:solidFill>
            </a:rPr>
            <a:t>devant un ordinateur par jour</a:t>
          </a:r>
          <a:endParaRPr lang="fr-FR" sz="1400" b="1">
            <a:solidFill>
              <a:schemeClr val="accent2"/>
            </a:solidFill>
          </a:endParaRPr>
        </a:p>
      </xdr:txBody>
    </xdr:sp>
    <xdr:clientData/>
  </xdr:twoCellAnchor>
  <xdr:twoCellAnchor>
    <xdr:from>
      <xdr:col>12</xdr:col>
      <xdr:colOff>179294</xdr:colOff>
      <xdr:row>9</xdr:row>
      <xdr:rowOff>33617</xdr:rowOff>
    </xdr:from>
    <xdr:to>
      <xdr:col>21</xdr:col>
      <xdr:colOff>504264</xdr:colOff>
      <xdr:row>27</xdr:row>
      <xdr:rowOff>112058</xdr:rowOff>
    </xdr:to>
    <mc:AlternateContent xmlns:mc="http://schemas.openxmlformats.org/markup-compatibility/2006">
      <mc:Choice xmlns:cx1="http://schemas.microsoft.com/office/drawing/2015/9/8/chartex" Requires="cx1">
        <xdr:graphicFrame macro="">
          <xdr:nvGraphicFramePr>
            <xdr:cNvPr id="39" name="图表 38">
              <a:extLst>
                <a:ext uri="{FF2B5EF4-FFF2-40B4-BE49-F238E27FC236}">
                  <a16:creationId xmlns:a16="http://schemas.microsoft.com/office/drawing/2014/main" id="{D87D4548-F106-48CA-9AF9-1AF84B1E12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256494" y="1748117"/>
              <a:ext cx="6382870" cy="350744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259080</xdr:colOff>
      <xdr:row>20</xdr:row>
      <xdr:rowOff>45720</xdr:rowOff>
    </xdr:from>
    <xdr:to>
      <xdr:col>12</xdr:col>
      <xdr:colOff>266700</xdr:colOff>
      <xdr:row>21</xdr:row>
      <xdr:rowOff>167640</xdr:rowOff>
    </xdr:to>
    <xdr:sp macro="" textlink="">
      <xdr:nvSpPr>
        <xdr:cNvPr id="40" name="文本框 39">
          <a:extLst>
            <a:ext uri="{FF2B5EF4-FFF2-40B4-BE49-F238E27FC236}">
              <a16:creationId xmlns:a16="http://schemas.microsoft.com/office/drawing/2014/main" id="{371418A2-7360-4FF6-AA20-86A55D34253C}"/>
            </a:ext>
          </a:extLst>
        </xdr:cNvPr>
        <xdr:cNvSpPr txBox="1"/>
      </xdr:nvSpPr>
      <xdr:spPr>
        <a:xfrm>
          <a:off x="6964680" y="3703320"/>
          <a:ext cx="617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39</a:t>
          </a:r>
        </a:p>
      </xdr:txBody>
    </xdr:sp>
    <xdr:clientData/>
  </xdr:twoCellAnchor>
  <xdr:twoCellAnchor>
    <xdr:from>
      <xdr:col>12</xdr:col>
      <xdr:colOff>201706</xdr:colOff>
      <xdr:row>27</xdr:row>
      <xdr:rowOff>123265</xdr:rowOff>
    </xdr:from>
    <xdr:to>
      <xdr:col>21</xdr:col>
      <xdr:colOff>493058</xdr:colOff>
      <xdr:row>44</xdr:row>
      <xdr:rowOff>134471</xdr:rowOff>
    </xdr:to>
    <xdr:graphicFrame macro="">
      <xdr:nvGraphicFramePr>
        <xdr:cNvPr id="41" name="图表 40">
          <a:extLst>
            <a:ext uri="{FF2B5EF4-FFF2-40B4-BE49-F238E27FC236}">
              <a16:creationId xmlns:a16="http://schemas.microsoft.com/office/drawing/2014/main" id="{0B49127B-832C-4DCB-8C6B-8F2010E01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426720</xdr:colOff>
      <xdr:row>20</xdr:row>
      <xdr:rowOff>99060</xdr:rowOff>
    </xdr:from>
    <xdr:to>
      <xdr:col>14</xdr:col>
      <xdr:colOff>434340</xdr:colOff>
      <xdr:row>22</xdr:row>
      <xdr:rowOff>38100</xdr:rowOff>
    </xdr:to>
    <xdr:sp macro="" textlink="">
      <xdr:nvSpPr>
        <xdr:cNvPr id="42" name="文本框 41">
          <a:extLst>
            <a:ext uri="{FF2B5EF4-FFF2-40B4-BE49-F238E27FC236}">
              <a16:creationId xmlns:a16="http://schemas.microsoft.com/office/drawing/2014/main" id="{A561B876-E59F-4784-9BE1-5701445E1B4E}"/>
            </a:ext>
          </a:extLst>
        </xdr:cNvPr>
        <xdr:cNvSpPr txBox="1"/>
      </xdr:nvSpPr>
      <xdr:spPr>
        <a:xfrm>
          <a:off x="8351520" y="3756660"/>
          <a:ext cx="617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21</a:t>
          </a:r>
        </a:p>
      </xdr:txBody>
    </xdr:sp>
    <xdr:clientData/>
  </xdr:twoCellAnchor>
  <xdr:twoCellAnchor>
    <xdr:from>
      <xdr:col>16</xdr:col>
      <xdr:colOff>126403</xdr:colOff>
      <xdr:row>20</xdr:row>
      <xdr:rowOff>35859</xdr:rowOff>
    </xdr:from>
    <xdr:to>
      <xdr:col>17</xdr:col>
      <xdr:colOff>134022</xdr:colOff>
      <xdr:row>21</xdr:row>
      <xdr:rowOff>154194</xdr:rowOff>
    </xdr:to>
    <xdr:sp macro="" textlink="">
      <xdr:nvSpPr>
        <xdr:cNvPr id="43" name="文本框 42">
          <a:extLst>
            <a:ext uri="{FF2B5EF4-FFF2-40B4-BE49-F238E27FC236}">
              <a16:creationId xmlns:a16="http://schemas.microsoft.com/office/drawing/2014/main" id="{A18309AA-804B-450A-9967-82413C8C4252}"/>
            </a:ext>
          </a:extLst>
        </xdr:cNvPr>
        <xdr:cNvSpPr txBox="1"/>
      </xdr:nvSpPr>
      <xdr:spPr>
        <a:xfrm>
          <a:off x="9808285" y="3621741"/>
          <a:ext cx="612737" cy="297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16</a:t>
          </a:r>
        </a:p>
      </xdr:txBody>
    </xdr:sp>
    <xdr:clientData/>
  </xdr:twoCellAnchor>
  <xdr:twoCellAnchor>
    <xdr:from>
      <xdr:col>18</xdr:col>
      <xdr:colOff>402066</xdr:colOff>
      <xdr:row>16</xdr:row>
      <xdr:rowOff>84268</xdr:rowOff>
    </xdr:from>
    <xdr:to>
      <xdr:col>19</xdr:col>
      <xdr:colOff>409687</xdr:colOff>
      <xdr:row>18</xdr:row>
      <xdr:rowOff>23309</xdr:rowOff>
    </xdr:to>
    <xdr:sp macro="" textlink="">
      <xdr:nvSpPr>
        <xdr:cNvPr id="44" name="文本框 43">
          <a:extLst>
            <a:ext uri="{FF2B5EF4-FFF2-40B4-BE49-F238E27FC236}">
              <a16:creationId xmlns:a16="http://schemas.microsoft.com/office/drawing/2014/main" id="{1B7190DB-2F9A-492A-B671-9FB4D1B75725}"/>
            </a:ext>
          </a:extLst>
        </xdr:cNvPr>
        <xdr:cNvSpPr txBox="1"/>
      </xdr:nvSpPr>
      <xdr:spPr>
        <a:xfrm>
          <a:off x="11294184" y="2952974"/>
          <a:ext cx="612738" cy="297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13</a:t>
          </a:r>
        </a:p>
      </xdr:txBody>
    </xdr:sp>
    <xdr:clientData/>
  </xdr:twoCellAnchor>
  <xdr:twoCellAnchor>
    <xdr:from>
      <xdr:col>18</xdr:col>
      <xdr:colOff>489473</xdr:colOff>
      <xdr:row>34</xdr:row>
      <xdr:rowOff>90096</xdr:rowOff>
    </xdr:from>
    <xdr:to>
      <xdr:col>19</xdr:col>
      <xdr:colOff>497094</xdr:colOff>
      <xdr:row>36</xdr:row>
      <xdr:rowOff>32722</xdr:rowOff>
    </xdr:to>
    <xdr:sp macro="" textlink="">
      <xdr:nvSpPr>
        <xdr:cNvPr id="45" name="文本框 44">
          <a:extLst>
            <a:ext uri="{FF2B5EF4-FFF2-40B4-BE49-F238E27FC236}">
              <a16:creationId xmlns:a16="http://schemas.microsoft.com/office/drawing/2014/main" id="{FAD8064E-203A-412E-B6DB-3E07C04E40B6}"/>
            </a:ext>
          </a:extLst>
        </xdr:cNvPr>
        <xdr:cNvSpPr txBox="1"/>
      </xdr:nvSpPr>
      <xdr:spPr>
        <a:xfrm>
          <a:off x="11381591" y="6186096"/>
          <a:ext cx="612738" cy="301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ysClr val="windowText" lastClr="000000"/>
              </a:solidFill>
              <a:latin typeface="Poppins" panose="00000500000000000000" pitchFamily="2" charset="0"/>
              <a:cs typeface="Poppins" panose="00000500000000000000" pitchFamily="2" charset="0"/>
            </a:rPr>
            <a:t>35</a:t>
          </a:r>
        </a:p>
      </xdr:txBody>
    </xdr:sp>
    <xdr:clientData/>
  </xdr:twoCellAnchor>
  <xdr:twoCellAnchor>
    <xdr:from>
      <xdr:col>14</xdr:col>
      <xdr:colOff>432550</xdr:colOff>
      <xdr:row>35</xdr:row>
      <xdr:rowOff>30480</xdr:rowOff>
    </xdr:from>
    <xdr:to>
      <xdr:col>15</xdr:col>
      <xdr:colOff>440170</xdr:colOff>
      <xdr:row>36</xdr:row>
      <xdr:rowOff>152400</xdr:rowOff>
    </xdr:to>
    <xdr:sp macro="" textlink="">
      <xdr:nvSpPr>
        <xdr:cNvPr id="46" name="文本框 45">
          <a:extLst>
            <a:ext uri="{FF2B5EF4-FFF2-40B4-BE49-F238E27FC236}">
              <a16:creationId xmlns:a16="http://schemas.microsoft.com/office/drawing/2014/main" id="{EE9B6BF9-4766-4900-9453-C972E717AF12}"/>
            </a:ext>
          </a:extLst>
        </xdr:cNvPr>
        <xdr:cNvSpPr txBox="1"/>
      </xdr:nvSpPr>
      <xdr:spPr>
        <a:xfrm>
          <a:off x="8904197" y="6305774"/>
          <a:ext cx="612738" cy="301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ysClr val="windowText" lastClr="000000"/>
              </a:solidFill>
              <a:latin typeface="Poppins" panose="00000500000000000000" pitchFamily="2" charset="0"/>
              <a:cs typeface="Poppins" panose="00000500000000000000" pitchFamily="2" charset="0"/>
            </a:rPr>
            <a:t>22</a:t>
          </a:r>
        </a:p>
      </xdr:txBody>
    </xdr:sp>
    <xdr:clientData/>
  </xdr:twoCellAnchor>
  <xdr:twoCellAnchor>
    <xdr:from>
      <xdr:col>17</xdr:col>
      <xdr:colOff>504266</xdr:colOff>
      <xdr:row>44</xdr:row>
      <xdr:rowOff>74856</xdr:rowOff>
    </xdr:from>
    <xdr:to>
      <xdr:col>23</xdr:col>
      <xdr:colOff>78442</xdr:colOff>
      <xdr:row>59</xdr:row>
      <xdr:rowOff>100853</xdr:rowOff>
    </xdr:to>
    <xdr:graphicFrame macro="">
      <xdr:nvGraphicFramePr>
        <xdr:cNvPr id="47" name="图表 46">
          <a:extLst>
            <a:ext uri="{FF2B5EF4-FFF2-40B4-BE49-F238E27FC236}">
              <a16:creationId xmlns:a16="http://schemas.microsoft.com/office/drawing/2014/main" id="{C1B415F0-A5A6-4887-80F8-E67F2BB94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14050</xdr:colOff>
      <xdr:row>4</xdr:row>
      <xdr:rowOff>69926</xdr:rowOff>
    </xdr:from>
    <xdr:to>
      <xdr:col>32</xdr:col>
      <xdr:colOff>235322</xdr:colOff>
      <xdr:row>8</xdr:row>
      <xdr:rowOff>150159</xdr:rowOff>
    </xdr:to>
    <xdr:sp macro="" textlink="">
      <xdr:nvSpPr>
        <xdr:cNvPr id="14" name="文本框 37">
          <a:extLst>
            <a:ext uri="{FF2B5EF4-FFF2-40B4-BE49-F238E27FC236}">
              <a16:creationId xmlns:a16="http://schemas.microsoft.com/office/drawing/2014/main" id="{B04E2CC0-62CD-A84B-8762-A208C24385B6}"/>
            </a:ext>
          </a:extLst>
        </xdr:cNvPr>
        <xdr:cNvSpPr txBox="1"/>
      </xdr:nvSpPr>
      <xdr:spPr>
        <a:xfrm>
          <a:off x="15141991" y="787102"/>
          <a:ext cx="4457096" cy="7974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baseline="0">
              <a:latin typeface="Poppins" panose="00000500000000000000" pitchFamily="2" charset="0"/>
              <a:cs typeface="Poppins" panose="00000500000000000000" pitchFamily="2" charset="0"/>
            </a:rPr>
            <a:t>Age</a:t>
          </a:r>
          <a:r>
            <a:rPr lang="zh-CN" altLang="en-US" sz="1400" b="1" baseline="0">
              <a:latin typeface="Poppins" panose="00000500000000000000" pitchFamily="2" charset="0"/>
              <a:cs typeface="Poppins" panose="00000500000000000000" pitchFamily="2" charset="0"/>
            </a:rPr>
            <a:t> </a:t>
          </a:r>
          <a:r>
            <a:rPr lang="en-US" altLang="zh-CN" sz="1400" b="1" baseline="0">
              <a:latin typeface="Poppins" panose="00000500000000000000" pitchFamily="2" charset="0"/>
              <a:cs typeface="Poppins" panose="00000500000000000000" pitchFamily="2" charset="0"/>
            </a:rPr>
            <a:t> &gt;  65</a:t>
          </a:r>
          <a:endParaRPr lang="fr-FR" sz="1400" b="1" baseline="0">
            <a:latin typeface="Poppins" panose="00000500000000000000" pitchFamily="2" charset="0"/>
            <a:cs typeface="Poppins" panose="00000500000000000000" pitchFamily="2" charset="0"/>
          </a:endParaRPr>
        </a:p>
        <a:p>
          <a:pPr algn="ctr"/>
          <a:endParaRPr lang="fr-FR" sz="1400" b="1" baseline="0">
            <a:solidFill>
              <a:schemeClr val="accent2"/>
            </a:solidFill>
          </a:endParaRPr>
        </a:p>
        <a:p>
          <a:pPr algn="ctr"/>
          <a:r>
            <a:rPr lang="fr-FR" sz="1400" b="1" baseline="0">
              <a:solidFill>
                <a:schemeClr val="accent2"/>
              </a:solidFill>
            </a:rPr>
            <a:t>Definition : </a:t>
          </a:r>
          <a:r>
            <a:rPr lang="fr-FR" altLang="zh-CN" sz="1400" b="1" baseline="0">
              <a:solidFill>
                <a:schemeClr val="accent2"/>
              </a:solidFill>
            </a:rPr>
            <a:t>passer plus de 5 heure en moyen </a:t>
          </a:r>
          <a:r>
            <a:rPr lang="fr-FR" sz="1400" b="1" baseline="0">
              <a:solidFill>
                <a:schemeClr val="accent2"/>
              </a:solidFill>
            </a:rPr>
            <a:t>devant un ordinateur par jour</a:t>
          </a:r>
          <a:endParaRPr lang="fr-FR" sz="1400" b="1">
            <a:solidFill>
              <a:schemeClr val="accent2"/>
            </a:solidFill>
          </a:endParaRPr>
        </a:p>
      </xdr:txBody>
    </xdr:sp>
    <xdr:clientData/>
  </xdr:twoCellAnchor>
  <xdr:twoCellAnchor>
    <xdr:from>
      <xdr:col>18</xdr:col>
      <xdr:colOff>179294</xdr:colOff>
      <xdr:row>34</xdr:row>
      <xdr:rowOff>112059</xdr:rowOff>
    </xdr:from>
    <xdr:to>
      <xdr:col>21</xdr:col>
      <xdr:colOff>593911</xdr:colOff>
      <xdr:row>48</xdr:row>
      <xdr:rowOff>100853</xdr:rowOff>
    </xdr:to>
    <xdr:cxnSp macro="">
      <xdr:nvCxnSpPr>
        <xdr:cNvPr id="16" name="直接箭头连接符 33">
          <a:extLst>
            <a:ext uri="{FF2B5EF4-FFF2-40B4-BE49-F238E27FC236}">
              <a16:creationId xmlns:a16="http://schemas.microsoft.com/office/drawing/2014/main" id="{C2B20946-78AF-7549-AECB-394D53D753C6}"/>
            </a:ext>
          </a:extLst>
        </xdr:cNvPr>
        <xdr:cNvCxnSpPr/>
      </xdr:nvCxnSpPr>
      <xdr:spPr>
        <a:xfrm>
          <a:off x="11071412" y="6208059"/>
          <a:ext cx="2229970" cy="249891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34367</xdr:colOff>
      <xdr:row>44</xdr:row>
      <xdr:rowOff>77396</xdr:rowOff>
    </xdr:from>
    <xdr:to>
      <xdr:col>17</xdr:col>
      <xdr:colOff>493059</xdr:colOff>
      <xdr:row>59</xdr:row>
      <xdr:rowOff>100853</xdr:rowOff>
    </xdr:to>
    <xdr:graphicFrame macro="">
      <xdr:nvGraphicFramePr>
        <xdr:cNvPr id="25" name="Chart 24">
          <a:extLst>
            <a:ext uri="{FF2B5EF4-FFF2-40B4-BE49-F238E27FC236}">
              <a16:creationId xmlns:a16="http://schemas.microsoft.com/office/drawing/2014/main" id="{60BC71DF-DEEA-324B-9AC6-A48EDCE5F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112059</xdr:colOff>
      <xdr:row>33</xdr:row>
      <xdr:rowOff>170030</xdr:rowOff>
    </xdr:from>
    <xdr:to>
      <xdr:col>16</xdr:col>
      <xdr:colOff>141796</xdr:colOff>
      <xdr:row>49</xdr:row>
      <xdr:rowOff>56029</xdr:rowOff>
    </xdr:to>
    <xdr:cxnSp macro="">
      <xdr:nvCxnSpPr>
        <xdr:cNvPr id="30" name="直接箭头连接符 16">
          <a:extLst>
            <a:ext uri="{FF2B5EF4-FFF2-40B4-BE49-F238E27FC236}">
              <a16:creationId xmlns:a16="http://schemas.microsoft.com/office/drawing/2014/main" id="{BBE044A7-836B-0245-BF06-049A5792FD7C}"/>
            </a:ext>
          </a:extLst>
        </xdr:cNvPr>
        <xdr:cNvCxnSpPr/>
      </xdr:nvCxnSpPr>
      <xdr:spPr>
        <a:xfrm flipH="1">
          <a:off x="7978588" y="6086736"/>
          <a:ext cx="1845090" cy="275470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16</xdr:col>
      <xdr:colOff>44824</xdr:colOff>
      <xdr:row>40</xdr:row>
      <xdr:rowOff>168088</xdr:rowOff>
    </xdr:from>
    <xdr:to>
      <xdr:col>16</xdr:col>
      <xdr:colOff>437030</xdr:colOff>
      <xdr:row>50</xdr:row>
      <xdr:rowOff>89647</xdr:rowOff>
    </xdr:to>
    <xdr:cxnSp macro="">
      <xdr:nvCxnSpPr>
        <xdr:cNvPr id="32" name="直接箭头连接符 19">
          <a:extLst>
            <a:ext uri="{FF2B5EF4-FFF2-40B4-BE49-F238E27FC236}">
              <a16:creationId xmlns:a16="http://schemas.microsoft.com/office/drawing/2014/main" id="{3E5B95BA-0BD1-8F46-82D3-BDC81725F3C5}"/>
            </a:ext>
          </a:extLst>
        </xdr:cNvPr>
        <xdr:cNvCxnSpPr/>
      </xdr:nvCxnSpPr>
      <xdr:spPr>
        <a:xfrm>
          <a:off x="9726706" y="7339853"/>
          <a:ext cx="392206" cy="17145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23</xdr:col>
      <xdr:colOff>666750</xdr:colOff>
      <xdr:row>18</xdr:row>
      <xdr:rowOff>184150</xdr:rowOff>
    </xdr:from>
    <xdr:to>
      <xdr:col>24</xdr:col>
      <xdr:colOff>416390</xdr:colOff>
      <xdr:row>20</xdr:row>
      <xdr:rowOff>98688</xdr:rowOff>
    </xdr:to>
    <xdr:sp macro="" textlink="">
      <xdr:nvSpPr>
        <xdr:cNvPr id="50" name="TextBox 49">
          <a:extLst>
            <a:ext uri="{FF2B5EF4-FFF2-40B4-BE49-F238E27FC236}">
              <a16:creationId xmlns:a16="http://schemas.microsoft.com/office/drawing/2014/main" id="{CDAC5F48-633B-F746-AE5D-8CE6499F2FB4}"/>
            </a:ext>
          </a:extLst>
        </xdr:cNvPr>
        <xdr:cNvSpPr txBox="1"/>
      </xdr:nvSpPr>
      <xdr:spPr>
        <a:xfrm>
          <a:off x="16148050" y="3613150"/>
          <a:ext cx="422740" cy="295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16</a:t>
          </a:r>
          <a:endParaRPr lang="en-GB" sz="1100" b="1">
            <a:solidFill>
              <a:schemeClr val="bg1"/>
            </a:solidFill>
            <a:latin typeface="Poppins" pitchFamily="2" charset="77"/>
            <a:cs typeface="Poppins" pitchFamily="2" charset="77"/>
          </a:endParaRPr>
        </a:p>
      </xdr:txBody>
    </xdr:sp>
    <xdr:clientData/>
  </xdr:twoCellAnchor>
  <xdr:twoCellAnchor>
    <xdr:from>
      <xdr:col>26</xdr:col>
      <xdr:colOff>6350</xdr:colOff>
      <xdr:row>18</xdr:row>
      <xdr:rowOff>184150</xdr:rowOff>
    </xdr:from>
    <xdr:to>
      <xdr:col>26</xdr:col>
      <xdr:colOff>429090</xdr:colOff>
      <xdr:row>20</xdr:row>
      <xdr:rowOff>98688</xdr:rowOff>
    </xdr:to>
    <xdr:sp macro="" textlink="">
      <xdr:nvSpPr>
        <xdr:cNvPr id="51" name="TextBox 50">
          <a:extLst>
            <a:ext uri="{FF2B5EF4-FFF2-40B4-BE49-F238E27FC236}">
              <a16:creationId xmlns:a16="http://schemas.microsoft.com/office/drawing/2014/main" id="{33484281-9AD5-7546-B2D3-09FD90D97B3F}"/>
            </a:ext>
          </a:extLst>
        </xdr:cNvPr>
        <xdr:cNvSpPr txBox="1"/>
      </xdr:nvSpPr>
      <xdr:spPr>
        <a:xfrm>
          <a:off x="17506950" y="3613150"/>
          <a:ext cx="422740" cy="295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9</a:t>
          </a:r>
          <a:endParaRPr lang="en-GB" sz="1100" b="1">
            <a:solidFill>
              <a:schemeClr val="bg1"/>
            </a:solidFill>
            <a:latin typeface="Poppins" pitchFamily="2" charset="77"/>
            <a:cs typeface="Poppins" pitchFamily="2" charset="77"/>
          </a:endParaRPr>
        </a:p>
      </xdr:txBody>
    </xdr:sp>
    <xdr:clientData/>
  </xdr:twoCellAnchor>
  <xdr:twoCellAnchor>
    <xdr:from>
      <xdr:col>24</xdr:col>
      <xdr:colOff>425450</xdr:colOff>
      <xdr:row>25</xdr:row>
      <xdr:rowOff>82550</xdr:rowOff>
    </xdr:from>
    <xdr:to>
      <xdr:col>25</xdr:col>
      <xdr:colOff>175090</xdr:colOff>
      <xdr:row>26</xdr:row>
      <xdr:rowOff>187588</xdr:rowOff>
    </xdr:to>
    <xdr:sp macro="" textlink="">
      <xdr:nvSpPr>
        <xdr:cNvPr id="52" name="TextBox 51">
          <a:extLst>
            <a:ext uri="{FF2B5EF4-FFF2-40B4-BE49-F238E27FC236}">
              <a16:creationId xmlns:a16="http://schemas.microsoft.com/office/drawing/2014/main" id="{6127039F-F95E-6B44-973B-98D6D55B79BB}"/>
            </a:ext>
          </a:extLst>
        </xdr:cNvPr>
        <xdr:cNvSpPr txBox="1"/>
      </xdr:nvSpPr>
      <xdr:spPr>
        <a:xfrm>
          <a:off x="16579850" y="4845050"/>
          <a:ext cx="422740" cy="295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7</a:t>
          </a:r>
          <a:endParaRPr lang="en-GB" sz="1100" b="1">
            <a:solidFill>
              <a:schemeClr val="bg1"/>
            </a:solidFill>
            <a:latin typeface="Poppins" pitchFamily="2" charset="77"/>
            <a:cs typeface="Poppins" pitchFamily="2" charset="77"/>
          </a:endParaRPr>
        </a:p>
      </xdr:txBody>
    </xdr:sp>
    <xdr:clientData/>
  </xdr:twoCellAnchor>
  <xdr:twoCellAnchor>
    <xdr:from>
      <xdr:col>24</xdr:col>
      <xdr:colOff>176304</xdr:colOff>
      <xdr:row>27</xdr:row>
      <xdr:rowOff>78441</xdr:rowOff>
    </xdr:from>
    <xdr:to>
      <xdr:col>32</xdr:col>
      <xdr:colOff>593911</xdr:colOff>
      <xdr:row>44</xdr:row>
      <xdr:rowOff>100852</xdr:rowOff>
    </xdr:to>
    <xdr:graphicFrame macro="">
      <xdr:nvGraphicFramePr>
        <xdr:cNvPr id="19" name="Chart 18">
          <a:extLst>
            <a:ext uri="{FF2B5EF4-FFF2-40B4-BE49-F238E27FC236}">
              <a16:creationId xmlns:a16="http://schemas.microsoft.com/office/drawing/2014/main" id="{E6E3FB77-800E-AE47-AB37-67DB65338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145676</xdr:colOff>
      <xdr:row>44</xdr:row>
      <xdr:rowOff>134470</xdr:rowOff>
    </xdr:from>
    <xdr:to>
      <xdr:col>34</xdr:col>
      <xdr:colOff>515470</xdr:colOff>
      <xdr:row>59</xdr:row>
      <xdr:rowOff>134471</xdr:rowOff>
    </xdr:to>
    <xdr:graphicFrame macro="">
      <xdr:nvGraphicFramePr>
        <xdr:cNvPr id="21" name="Chart 20">
          <a:extLst>
            <a:ext uri="{FF2B5EF4-FFF2-40B4-BE49-F238E27FC236}">
              <a16:creationId xmlns:a16="http://schemas.microsoft.com/office/drawing/2014/main" id="{8740920E-9D00-5247-A456-625FD55C4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67234</xdr:colOff>
      <xdr:row>44</xdr:row>
      <xdr:rowOff>89646</xdr:rowOff>
    </xdr:from>
    <xdr:to>
      <xdr:col>29</xdr:col>
      <xdr:colOff>134469</xdr:colOff>
      <xdr:row>59</xdr:row>
      <xdr:rowOff>123264</xdr:rowOff>
    </xdr:to>
    <xdr:graphicFrame macro="">
      <xdr:nvGraphicFramePr>
        <xdr:cNvPr id="22" name="Chart 21">
          <a:extLst>
            <a:ext uri="{FF2B5EF4-FFF2-40B4-BE49-F238E27FC236}">
              <a16:creationId xmlns:a16="http://schemas.microsoft.com/office/drawing/2014/main" id="{28F95AC4-CBE2-514A-A928-3DF87A6C0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313764</xdr:colOff>
      <xdr:row>9</xdr:row>
      <xdr:rowOff>67235</xdr:rowOff>
    </xdr:from>
    <xdr:to>
      <xdr:col>44</xdr:col>
      <xdr:colOff>235324</xdr:colOff>
      <xdr:row>26</xdr:row>
      <xdr:rowOff>173316</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B13C08CD-E482-9E4C-8B13-DCCBDDB7C4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3872264" y="1781735"/>
              <a:ext cx="5979460" cy="334458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36</xdr:col>
      <xdr:colOff>401024</xdr:colOff>
      <xdr:row>5</xdr:row>
      <xdr:rowOff>4183</xdr:rowOff>
    </xdr:from>
    <xdr:to>
      <xdr:col>43</xdr:col>
      <xdr:colOff>370544</xdr:colOff>
      <xdr:row>9</xdr:row>
      <xdr:rowOff>84417</xdr:rowOff>
    </xdr:to>
    <xdr:sp macro="" textlink="">
      <xdr:nvSpPr>
        <xdr:cNvPr id="24" name="文本框 37">
          <a:extLst>
            <a:ext uri="{FF2B5EF4-FFF2-40B4-BE49-F238E27FC236}">
              <a16:creationId xmlns:a16="http://schemas.microsoft.com/office/drawing/2014/main" id="{35964D15-589D-6144-A577-9A304C009C6E}"/>
            </a:ext>
          </a:extLst>
        </xdr:cNvPr>
        <xdr:cNvSpPr txBox="1"/>
      </xdr:nvSpPr>
      <xdr:spPr>
        <a:xfrm>
          <a:off x="22185259" y="900654"/>
          <a:ext cx="4205344" cy="7974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400" b="1" baseline="0">
              <a:latin typeface="Poppins" panose="00000500000000000000" pitchFamily="2" charset="0"/>
              <a:cs typeface="Poppins" panose="00000500000000000000" pitchFamily="2" charset="0"/>
            </a:rPr>
            <a:t>Ne connaissent pas de la culture chinoise</a:t>
          </a:r>
        </a:p>
        <a:p>
          <a:pPr algn="ctr"/>
          <a:endParaRPr lang="fr-FR" sz="1400" b="1" baseline="0">
            <a:solidFill>
              <a:schemeClr val="accent2"/>
            </a:solidFill>
          </a:endParaRPr>
        </a:p>
        <a:p>
          <a:pPr algn="ctr"/>
          <a:r>
            <a:rPr lang="fr-FR" sz="1400" b="1" baseline="0">
              <a:solidFill>
                <a:schemeClr val="accent2"/>
              </a:solidFill>
            </a:rPr>
            <a:t>Definition faible + très faible</a:t>
          </a:r>
          <a:endParaRPr lang="fr-FR" sz="1400" b="1">
            <a:solidFill>
              <a:schemeClr val="accent2"/>
            </a:solidFill>
          </a:endParaRPr>
        </a:p>
      </xdr:txBody>
    </xdr:sp>
    <xdr:clientData/>
  </xdr:twoCellAnchor>
  <xdr:twoCellAnchor>
    <xdr:from>
      <xdr:col>35</xdr:col>
      <xdr:colOff>369793</xdr:colOff>
      <xdr:row>27</xdr:row>
      <xdr:rowOff>50798</xdr:rowOff>
    </xdr:from>
    <xdr:to>
      <xdr:col>44</xdr:col>
      <xdr:colOff>190500</xdr:colOff>
      <xdr:row>44</xdr:row>
      <xdr:rowOff>156882</xdr:rowOff>
    </xdr:to>
    <xdr:graphicFrame macro="">
      <xdr:nvGraphicFramePr>
        <xdr:cNvPr id="29" name="Chart 28">
          <a:extLst>
            <a:ext uri="{FF2B5EF4-FFF2-40B4-BE49-F238E27FC236}">
              <a16:creationId xmlns:a16="http://schemas.microsoft.com/office/drawing/2014/main" id="{EBBFF032-9592-884E-BB7C-6114C2120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79188</xdr:colOff>
      <xdr:row>36</xdr:row>
      <xdr:rowOff>8815</xdr:rowOff>
    </xdr:from>
    <xdr:to>
      <xdr:col>27</xdr:col>
      <xdr:colOff>86809</xdr:colOff>
      <xdr:row>37</xdr:row>
      <xdr:rowOff>119529</xdr:rowOff>
    </xdr:to>
    <xdr:sp macro="" textlink="">
      <xdr:nvSpPr>
        <xdr:cNvPr id="33" name="文本框 45">
          <a:extLst>
            <a:ext uri="{FF2B5EF4-FFF2-40B4-BE49-F238E27FC236}">
              <a16:creationId xmlns:a16="http://schemas.microsoft.com/office/drawing/2014/main" id="{0C91E273-4495-494F-AA3F-BAE8C3D75B51}"/>
            </a:ext>
          </a:extLst>
        </xdr:cNvPr>
        <xdr:cNvSpPr txBox="1"/>
      </xdr:nvSpPr>
      <xdr:spPr>
        <a:xfrm>
          <a:off x="15812247" y="6463403"/>
          <a:ext cx="612738" cy="290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ysClr val="windowText" lastClr="000000"/>
              </a:solidFill>
              <a:latin typeface="Poppins" panose="00000500000000000000" pitchFamily="2" charset="0"/>
              <a:cs typeface="Poppins" panose="00000500000000000000" pitchFamily="2" charset="0"/>
            </a:rPr>
            <a:t>19</a:t>
          </a:r>
        </a:p>
      </xdr:txBody>
    </xdr:sp>
    <xdr:clientData/>
  </xdr:twoCellAnchor>
  <xdr:twoCellAnchor>
    <xdr:from>
      <xdr:col>30</xdr:col>
      <xdr:colOff>13447</xdr:colOff>
      <xdr:row>37</xdr:row>
      <xdr:rowOff>48409</xdr:rowOff>
    </xdr:from>
    <xdr:to>
      <xdr:col>31</xdr:col>
      <xdr:colOff>21067</xdr:colOff>
      <xdr:row>38</xdr:row>
      <xdr:rowOff>159123</xdr:rowOff>
    </xdr:to>
    <xdr:sp macro="" textlink="">
      <xdr:nvSpPr>
        <xdr:cNvPr id="35" name="文本框 45">
          <a:extLst>
            <a:ext uri="{FF2B5EF4-FFF2-40B4-BE49-F238E27FC236}">
              <a16:creationId xmlns:a16="http://schemas.microsoft.com/office/drawing/2014/main" id="{8D8452AF-BB4D-794C-90E8-0480963850A4}"/>
            </a:ext>
          </a:extLst>
        </xdr:cNvPr>
        <xdr:cNvSpPr txBox="1"/>
      </xdr:nvSpPr>
      <xdr:spPr>
        <a:xfrm>
          <a:off x="18166976" y="6682291"/>
          <a:ext cx="612738" cy="290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ysClr val="windowText" lastClr="000000"/>
              </a:solidFill>
              <a:latin typeface="Poppins" panose="00000500000000000000" pitchFamily="2" charset="0"/>
              <a:cs typeface="Poppins" panose="00000500000000000000" pitchFamily="2" charset="0"/>
            </a:rPr>
            <a:t>32</a:t>
          </a:r>
        </a:p>
      </xdr:txBody>
    </xdr:sp>
    <xdr:clientData/>
  </xdr:twoCellAnchor>
  <xdr:twoCellAnchor>
    <xdr:from>
      <xdr:col>40</xdr:col>
      <xdr:colOff>132233</xdr:colOff>
      <xdr:row>44</xdr:row>
      <xdr:rowOff>100853</xdr:rowOff>
    </xdr:from>
    <xdr:to>
      <xdr:col>45</xdr:col>
      <xdr:colOff>313763</xdr:colOff>
      <xdr:row>59</xdr:row>
      <xdr:rowOff>145676</xdr:rowOff>
    </xdr:to>
    <xdr:graphicFrame macro="">
      <xdr:nvGraphicFramePr>
        <xdr:cNvPr id="36" name="Chart 35">
          <a:extLst>
            <a:ext uri="{FF2B5EF4-FFF2-40B4-BE49-F238E27FC236}">
              <a16:creationId xmlns:a16="http://schemas.microsoft.com/office/drawing/2014/main" id="{2625813C-1BD3-A043-99D7-F9A5225B0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34</xdr:col>
      <xdr:colOff>526676</xdr:colOff>
      <xdr:row>44</xdr:row>
      <xdr:rowOff>123265</xdr:rowOff>
    </xdr:from>
    <xdr:to>
      <xdr:col>40</xdr:col>
      <xdr:colOff>134470</xdr:colOff>
      <xdr:row>59</xdr:row>
      <xdr:rowOff>156883</xdr:rowOff>
    </xdr:to>
    <xdr:graphicFrame macro="">
      <xdr:nvGraphicFramePr>
        <xdr:cNvPr id="37" name="Chart 36">
          <a:extLst>
            <a:ext uri="{FF2B5EF4-FFF2-40B4-BE49-F238E27FC236}">
              <a16:creationId xmlns:a16="http://schemas.microsoft.com/office/drawing/2014/main" id="{58F2B0C1-C3D4-D543-9F95-184B6FB78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37</xdr:col>
      <xdr:colOff>284480</xdr:colOff>
      <xdr:row>35</xdr:row>
      <xdr:rowOff>120874</xdr:rowOff>
    </xdr:from>
    <xdr:to>
      <xdr:col>38</xdr:col>
      <xdr:colOff>284480</xdr:colOff>
      <xdr:row>37</xdr:row>
      <xdr:rowOff>52294</xdr:rowOff>
    </xdr:to>
    <xdr:sp macro="" textlink="">
      <xdr:nvSpPr>
        <xdr:cNvPr id="53" name="文本框 45">
          <a:extLst>
            <a:ext uri="{FF2B5EF4-FFF2-40B4-BE49-F238E27FC236}">
              <a16:creationId xmlns:a16="http://schemas.microsoft.com/office/drawing/2014/main" id="{5785EFC9-C1F1-E64D-A3E5-5235059BD4B5}"/>
            </a:ext>
          </a:extLst>
        </xdr:cNvPr>
        <xdr:cNvSpPr txBox="1"/>
      </xdr:nvSpPr>
      <xdr:spPr>
        <a:xfrm>
          <a:off x="22673833" y="6396168"/>
          <a:ext cx="605118" cy="290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ysClr val="windowText" lastClr="000000"/>
              </a:solidFill>
              <a:latin typeface="Poppins" panose="00000500000000000000" pitchFamily="2" charset="0"/>
              <a:cs typeface="Poppins" panose="00000500000000000000" pitchFamily="2" charset="0"/>
            </a:rPr>
            <a:t>48</a:t>
          </a:r>
        </a:p>
      </xdr:txBody>
    </xdr:sp>
    <xdr:clientData/>
  </xdr:twoCellAnchor>
  <xdr:twoCellAnchor>
    <xdr:from>
      <xdr:col>41</xdr:col>
      <xdr:colOff>384736</xdr:colOff>
      <xdr:row>34</xdr:row>
      <xdr:rowOff>146273</xdr:rowOff>
    </xdr:from>
    <xdr:to>
      <xdr:col>42</xdr:col>
      <xdr:colOff>392356</xdr:colOff>
      <xdr:row>36</xdr:row>
      <xdr:rowOff>77693</xdr:rowOff>
    </xdr:to>
    <xdr:sp macro="" textlink="">
      <xdr:nvSpPr>
        <xdr:cNvPr id="54" name="文本框 45">
          <a:extLst>
            <a:ext uri="{FF2B5EF4-FFF2-40B4-BE49-F238E27FC236}">
              <a16:creationId xmlns:a16="http://schemas.microsoft.com/office/drawing/2014/main" id="{A8D8F99A-67C6-F34B-B271-327E4F4EE200}"/>
            </a:ext>
          </a:extLst>
        </xdr:cNvPr>
        <xdr:cNvSpPr txBox="1"/>
      </xdr:nvSpPr>
      <xdr:spPr>
        <a:xfrm>
          <a:off x="25194560" y="6242273"/>
          <a:ext cx="612737" cy="290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ysClr val="windowText" lastClr="000000"/>
              </a:solidFill>
              <a:latin typeface="Poppins" panose="00000500000000000000" pitchFamily="2" charset="0"/>
              <a:cs typeface="Poppins" panose="00000500000000000000" pitchFamily="2" charset="0"/>
            </a:rPr>
            <a:t>52</a:t>
          </a:r>
        </a:p>
      </xdr:txBody>
    </xdr:sp>
    <xdr:clientData/>
  </xdr:twoCellAnchor>
  <xdr:twoCellAnchor>
    <xdr:from>
      <xdr:col>24</xdr:col>
      <xdr:colOff>33617</xdr:colOff>
      <xdr:row>9</xdr:row>
      <xdr:rowOff>11207</xdr:rowOff>
    </xdr:from>
    <xdr:to>
      <xdr:col>33</xdr:col>
      <xdr:colOff>44824</xdr:colOff>
      <xdr:row>27</xdr:row>
      <xdr:rowOff>22413</xdr:rowOff>
    </xdr:to>
    <mc:AlternateContent xmlns:mc="http://schemas.openxmlformats.org/markup-compatibility/2006">
      <mc:Choice xmlns:cx1="http://schemas.microsoft.com/office/drawing/2015/9/8/chartex" Requires="cx1">
        <xdr:graphicFrame macro="">
          <xdr:nvGraphicFramePr>
            <xdr:cNvPr id="59" name="Chart 4">
              <a:extLst>
                <a:ext uri="{FF2B5EF4-FFF2-40B4-BE49-F238E27FC236}">
                  <a16:creationId xmlns:a16="http://schemas.microsoft.com/office/drawing/2014/main" id="{9362FE4F-0F7C-4AE6-9CEE-975CD10D10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6188017" y="1725707"/>
              <a:ext cx="6069107" cy="344020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337895</xdr:colOff>
      <xdr:row>17</xdr:row>
      <xdr:rowOff>141269</xdr:rowOff>
    </xdr:from>
    <xdr:to>
      <xdr:col>26</xdr:col>
      <xdr:colOff>202677</xdr:colOff>
      <xdr:row>19</xdr:row>
      <xdr:rowOff>97641</xdr:rowOff>
    </xdr:to>
    <xdr:sp macro="" textlink="">
      <xdr:nvSpPr>
        <xdr:cNvPr id="60" name="TextBox 5">
          <a:extLst>
            <a:ext uri="{FF2B5EF4-FFF2-40B4-BE49-F238E27FC236}">
              <a16:creationId xmlns:a16="http://schemas.microsoft.com/office/drawing/2014/main" id="{6A1B6986-FCA7-4D38-BC1D-815F0D022256}"/>
            </a:ext>
          </a:extLst>
        </xdr:cNvPr>
        <xdr:cNvSpPr txBox="1"/>
      </xdr:nvSpPr>
      <xdr:spPr>
        <a:xfrm>
          <a:off x="15465836" y="3189269"/>
          <a:ext cx="469900" cy="31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33</a:t>
          </a:r>
          <a:endParaRPr lang="en-GB" sz="1100" b="1">
            <a:solidFill>
              <a:schemeClr val="bg1"/>
            </a:solidFill>
            <a:latin typeface="Poppins" pitchFamily="2" charset="77"/>
            <a:cs typeface="Poppins" pitchFamily="2" charset="77"/>
          </a:endParaRPr>
        </a:p>
      </xdr:txBody>
    </xdr:sp>
    <xdr:clientData/>
  </xdr:twoCellAnchor>
  <xdr:twoCellAnchor>
    <xdr:from>
      <xdr:col>16</xdr:col>
      <xdr:colOff>190500</xdr:colOff>
      <xdr:row>41</xdr:row>
      <xdr:rowOff>33617</xdr:rowOff>
    </xdr:from>
    <xdr:to>
      <xdr:col>18</xdr:col>
      <xdr:colOff>381000</xdr:colOff>
      <xdr:row>54</xdr:row>
      <xdr:rowOff>67236</xdr:rowOff>
    </xdr:to>
    <xdr:cxnSp macro="">
      <xdr:nvCxnSpPr>
        <xdr:cNvPr id="15" name="直接箭头连接符 30">
          <a:extLst>
            <a:ext uri="{FF2B5EF4-FFF2-40B4-BE49-F238E27FC236}">
              <a16:creationId xmlns:a16="http://schemas.microsoft.com/office/drawing/2014/main" id="{702D2588-37E7-D54A-B768-ECCD4954998B}"/>
            </a:ext>
          </a:extLst>
        </xdr:cNvPr>
        <xdr:cNvCxnSpPr/>
      </xdr:nvCxnSpPr>
      <xdr:spPr>
        <a:xfrm>
          <a:off x="9872382" y="7384676"/>
          <a:ext cx="1400736" cy="236444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24</xdr:col>
      <xdr:colOff>320496</xdr:colOff>
      <xdr:row>33</xdr:row>
      <xdr:rowOff>100853</xdr:rowOff>
    </xdr:from>
    <xdr:to>
      <xdr:col>27</xdr:col>
      <xdr:colOff>123265</xdr:colOff>
      <xdr:row>48</xdr:row>
      <xdr:rowOff>152397</xdr:rowOff>
    </xdr:to>
    <xdr:cxnSp macro="">
      <xdr:nvCxnSpPr>
        <xdr:cNvPr id="87" name="直接箭头连接符 16">
          <a:extLst>
            <a:ext uri="{FF2B5EF4-FFF2-40B4-BE49-F238E27FC236}">
              <a16:creationId xmlns:a16="http://schemas.microsoft.com/office/drawing/2014/main" id="{9E4C5F59-55B0-429E-98A1-70611C7FD6BB}"/>
            </a:ext>
          </a:extLst>
        </xdr:cNvPr>
        <xdr:cNvCxnSpPr/>
      </xdr:nvCxnSpPr>
      <xdr:spPr>
        <a:xfrm flipH="1">
          <a:off x="14843320" y="6017559"/>
          <a:ext cx="1618121" cy="2740956"/>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27</xdr:col>
      <xdr:colOff>253262</xdr:colOff>
      <xdr:row>40</xdr:row>
      <xdr:rowOff>85162</xdr:rowOff>
    </xdr:from>
    <xdr:to>
      <xdr:col>27</xdr:col>
      <xdr:colOff>571500</xdr:colOff>
      <xdr:row>50</xdr:row>
      <xdr:rowOff>123265</xdr:rowOff>
    </xdr:to>
    <xdr:cxnSp macro="">
      <xdr:nvCxnSpPr>
        <xdr:cNvPr id="88" name="直接箭头连接符 19">
          <a:extLst>
            <a:ext uri="{FF2B5EF4-FFF2-40B4-BE49-F238E27FC236}">
              <a16:creationId xmlns:a16="http://schemas.microsoft.com/office/drawing/2014/main" id="{698D5B6B-32BD-4931-A793-AEFD01B84061}"/>
            </a:ext>
          </a:extLst>
        </xdr:cNvPr>
        <xdr:cNvCxnSpPr/>
      </xdr:nvCxnSpPr>
      <xdr:spPr>
        <a:xfrm>
          <a:off x="16591438" y="7256927"/>
          <a:ext cx="318238" cy="183104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29</xdr:col>
      <xdr:colOff>560294</xdr:colOff>
      <xdr:row>33</xdr:row>
      <xdr:rowOff>78441</xdr:rowOff>
    </xdr:from>
    <xdr:to>
      <xdr:col>33</xdr:col>
      <xdr:colOff>246530</xdr:colOff>
      <xdr:row>47</xdr:row>
      <xdr:rowOff>89647</xdr:rowOff>
    </xdr:to>
    <xdr:cxnSp macro="">
      <xdr:nvCxnSpPr>
        <xdr:cNvPr id="91" name="直接箭头连接符 33">
          <a:extLst>
            <a:ext uri="{FF2B5EF4-FFF2-40B4-BE49-F238E27FC236}">
              <a16:creationId xmlns:a16="http://schemas.microsoft.com/office/drawing/2014/main" id="{FB7DB2FA-9A79-4E13-82F3-E44343A993EF}"/>
            </a:ext>
          </a:extLst>
        </xdr:cNvPr>
        <xdr:cNvCxnSpPr/>
      </xdr:nvCxnSpPr>
      <xdr:spPr>
        <a:xfrm>
          <a:off x="18108706" y="5995147"/>
          <a:ext cx="2106706" cy="252132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27</xdr:col>
      <xdr:colOff>347383</xdr:colOff>
      <xdr:row>40</xdr:row>
      <xdr:rowOff>134470</xdr:rowOff>
    </xdr:from>
    <xdr:to>
      <xdr:col>30</xdr:col>
      <xdr:colOff>336177</xdr:colOff>
      <xdr:row>54</xdr:row>
      <xdr:rowOff>168089</xdr:rowOff>
    </xdr:to>
    <xdr:cxnSp macro="">
      <xdr:nvCxnSpPr>
        <xdr:cNvPr id="92" name="直接箭头连接符 30">
          <a:extLst>
            <a:ext uri="{FF2B5EF4-FFF2-40B4-BE49-F238E27FC236}">
              <a16:creationId xmlns:a16="http://schemas.microsoft.com/office/drawing/2014/main" id="{D0ADAD65-92C3-48A2-B5F1-3BF021ADF8C8}"/>
            </a:ext>
          </a:extLst>
        </xdr:cNvPr>
        <xdr:cNvCxnSpPr/>
      </xdr:nvCxnSpPr>
      <xdr:spPr>
        <a:xfrm>
          <a:off x="16685559" y="7306235"/>
          <a:ext cx="1804147" cy="25437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537882</xdr:colOff>
      <xdr:row>32</xdr:row>
      <xdr:rowOff>11206</xdr:rowOff>
    </xdr:from>
    <xdr:to>
      <xdr:col>44</xdr:col>
      <xdr:colOff>291353</xdr:colOff>
      <xdr:row>48</xdr:row>
      <xdr:rowOff>123264</xdr:rowOff>
    </xdr:to>
    <xdr:cxnSp macro="">
      <xdr:nvCxnSpPr>
        <xdr:cNvPr id="98" name="直接箭头连接符 33">
          <a:extLst>
            <a:ext uri="{FF2B5EF4-FFF2-40B4-BE49-F238E27FC236}">
              <a16:creationId xmlns:a16="http://schemas.microsoft.com/office/drawing/2014/main" id="{90492AF3-1B07-423B-B854-0914F42CB9F0}"/>
            </a:ext>
          </a:extLst>
        </xdr:cNvPr>
        <xdr:cNvCxnSpPr/>
      </xdr:nvCxnSpPr>
      <xdr:spPr>
        <a:xfrm>
          <a:off x="24742588" y="5748618"/>
          <a:ext cx="2173941" cy="29807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443766</xdr:colOff>
      <xdr:row>42</xdr:row>
      <xdr:rowOff>40342</xdr:rowOff>
    </xdr:from>
    <xdr:to>
      <xdr:col>41</xdr:col>
      <xdr:colOff>156882</xdr:colOff>
      <xdr:row>54</xdr:row>
      <xdr:rowOff>89647</xdr:rowOff>
    </xdr:to>
    <xdr:cxnSp macro="">
      <xdr:nvCxnSpPr>
        <xdr:cNvPr id="99" name="直接箭头连接符 30">
          <a:extLst>
            <a:ext uri="{FF2B5EF4-FFF2-40B4-BE49-F238E27FC236}">
              <a16:creationId xmlns:a16="http://schemas.microsoft.com/office/drawing/2014/main" id="{FB571984-FCF5-4728-A198-6AC22348C8BB}"/>
            </a:ext>
          </a:extLst>
        </xdr:cNvPr>
        <xdr:cNvCxnSpPr/>
      </xdr:nvCxnSpPr>
      <xdr:spPr>
        <a:xfrm>
          <a:off x="24043354" y="7570695"/>
          <a:ext cx="923352" cy="220083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470647</xdr:colOff>
      <xdr:row>34</xdr:row>
      <xdr:rowOff>145676</xdr:rowOff>
    </xdr:from>
    <xdr:to>
      <xdr:col>38</xdr:col>
      <xdr:colOff>212911</xdr:colOff>
      <xdr:row>49</xdr:row>
      <xdr:rowOff>112059</xdr:rowOff>
    </xdr:to>
    <xdr:cxnSp macro="">
      <xdr:nvCxnSpPr>
        <xdr:cNvPr id="103" name="直接箭头连接符 16">
          <a:extLst>
            <a:ext uri="{FF2B5EF4-FFF2-40B4-BE49-F238E27FC236}">
              <a16:creationId xmlns:a16="http://schemas.microsoft.com/office/drawing/2014/main" id="{4D26B675-D262-4489-A36B-86DA5C06AED0}"/>
            </a:ext>
          </a:extLst>
        </xdr:cNvPr>
        <xdr:cNvCxnSpPr/>
      </xdr:nvCxnSpPr>
      <xdr:spPr>
        <a:xfrm flipH="1">
          <a:off x="21649765" y="6241676"/>
          <a:ext cx="1557617" cy="265579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39</xdr:col>
      <xdr:colOff>219644</xdr:colOff>
      <xdr:row>42</xdr:row>
      <xdr:rowOff>89647</xdr:rowOff>
    </xdr:from>
    <xdr:to>
      <xdr:col>39</xdr:col>
      <xdr:colOff>414618</xdr:colOff>
      <xdr:row>51</xdr:row>
      <xdr:rowOff>96371</xdr:rowOff>
    </xdr:to>
    <xdr:cxnSp macro="">
      <xdr:nvCxnSpPr>
        <xdr:cNvPr id="104" name="直接箭头连接符 19">
          <a:extLst>
            <a:ext uri="{FF2B5EF4-FFF2-40B4-BE49-F238E27FC236}">
              <a16:creationId xmlns:a16="http://schemas.microsoft.com/office/drawing/2014/main" id="{DE93C809-9430-4C1D-AE6B-CE32F30D9917}"/>
            </a:ext>
          </a:extLst>
        </xdr:cNvPr>
        <xdr:cNvCxnSpPr/>
      </xdr:nvCxnSpPr>
      <xdr:spPr>
        <a:xfrm flipH="1">
          <a:off x="23819232" y="7620000"/>
          <a:ext cx="194974" cy="1620371"/>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291353</xdr:colOff>
      <xdr:row>60</xdr:row>
      <xdr:rowOff>22412</xdr:rowOff>
    </xdr:from>
    <xdr:to>
      <xdr:col>11</xdr:col>
      <xdr:colOff>504264</xdr:colOff>
      <xdr:row>66</xdr:row>
      <xdr:rowOff>56029</xdr:rowOff>
    </xdr:to>
    <xdr:sp macro="" textlink="">
      <xdr:nvSpPr>
        <xdr:cNvPr id="112" name="文本框 111">
          <a:extLst>
            <a:ext uri="{FF2B5EF4-FFF2-40B4-BE49-F238E27FC236}">
              <a16:creationId xmlns:a16="http://schemas.microsoft.com/office/drawing/2014/main" id="{AA82062C-E7E5-15B6-9CB0-09961BB276FA}"/>
            </a:ext>
          </a:extLst>
        </xdr:cNvPr>
        <xdr:cNvSpPr txBox="1"/>
      </xdr:nvSpPr>
      <xdr:spPr>
        <a:xfrm>
          <a:off x="3922059" y="10780059"/>
          <a:ext cx="3238499" cy="11093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latin typeface="Poppins" panose="00000500000000000000" pitchFamily="2" charset="0"/>
              <a:cs typeface="Poppins" panose="00000500000000000000" pitchFamily="2" charset="0"/>
            </a:rPr>
            <a:t>Identifiez-vous le Baume du Tigre comme un produit indispensable dans votre pharmacie de la maison ?</a:t>
          </a:r>
        </a:p>
      </xdr:txBody>
    </xdr:sp>
    <xdr:clientData/>
  </xdr:twoCellAnchor>
  <xdr:twoCellAnchor>
    <xdr:from>
      <xdr:col>0</xdr:col>
      <xdr:colOff>533401</xdr:colOff>
      <xdr:row>60</xdr:row>
      <xdr:rowOff>17930</xdr:rowOff>
    </xdr:from>
    <xdr:to>
      <xdr:col>6</xdr:col>
      <xdr:colOff>96371</xdr:colOff>
      <xdr:row>66</xdr:row>
      <xdr:rowOff>44823</xdr:rowOff>
    </xdr:to>
    <xdr:sp macro="" textlink="">
      <xdr:nvSpPr>
        <xdr:cNvPr id="113" name="文本框 112">
          <a:extLst>
            <a:ext uri="{FF2B5EF4-FFF2-40B4-BE49-F238E27FC236}">
              <a16:creationId xmlns:a16="http://schemas.microsoft.com/office/drawing/2014/main" id="{B7E9F35D-7484-4D21-ADED-4CB3CE42EDAB}"/>
            </a:ext>
          </a:extLst>
        </xdr:cNvPr>
        <xdr:cNvSpPr txBox="1"/>
      </xdr:nvSpPr>
      <xdr:spPr>
        <a:xfrm>
          <a:off x="533401" y="10775577"/>
          <a:ext cx="3193676" cy="11026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latin typeface="Poppins" panose="00000500000000000000" pitchFamily="2" charset="0"/>
              <a:cs typeface="Poppins" panose="00000500000000000000" pitchFamily="2" charset="0"/>
            </a:rPr>
            <a:t>Considrez-vous les produits anti-douleurs à l'usage local comme indispensable dans votre pharmacie de la maison ? </a:t>
          </a:r>
        </a:p>
      </xdr:txBody>
    </xdr:sp>
    <xdr:clientData/>
  </xdr:twoCellAnchor>
  <xdr:twoCellAnchor>
    <xdr:from>
      <xdr:col>12</xdr:col>
      <xdr:colOff>47064</xdr:colOff>
      <xdr:row>60</xdr:row>
      <xdr:rowOff>47065</xdr:rowOff>
    </xdr:from>
    <xdr:to>
      <xdr:col>17</xdr:col>
      <xdr:colOff>392205</xdr:colOff>
      <xdr:row>66</xdr:row>
      <xdr:rowOff>44823</xdr:rowOff>
    </xdr:to>
    <xdr:sp macro="" textlink="">
      <xdr:nvSpPr>
        <xdr:cNvPr id="114" name="文本框 113">
          <a:extLst>
            <a:ext uri="{FF2B5EF4-FFF2-40B4-BE49-F238E27FC236}">
              <a16:creationId xmlns:a16="http://schemas.microsoft.com/office/drawing/2014/main" id="{68BD481E-5650-4EB9-AC15-952C6355CD0B}"/>
            </a:ext>
          </a:extLst>
        </xdr:cNvPr>
        <xdr:cNvSpPr txBox="1"/>
      </xdr:nvSpPr>
      <xdr:spPr>
        <a:xfrm>
          <a:off x="7308476" y="10804712"/>
          <a:ext cx="3370729" cy="10735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latin typeface="Poppins" panose="00000500000000000000" pitchFamily="2" charset="0"/>
              <a:cs typeface="Poppins" panose="00000500000000000000" pitchFamily="2" charset="0"/>
            </a:rPr>
            <a:t>Considrez-vous les produits anti-douleurs à l'usage local comme indispensable dans votre pharmacie de la maison ? </a:t>
          </a:r>
        </a:p>
      </xdr:txBody>
    </xdr:sp>
    <xdr:clientData/>
  </xdr:twoCellAnchor>
  <xdr:twoCellAnchor>
    <xdr:from>
      <xdr:col>23</xdr:col>
      <xdr:colOff>190499</xdr:colOff>
      <xdr:row>60</xdr:row>
      <xdr:rowOff>33618</xdr:rowOff>
    </xdr:from>
    <xdr:to>
      <xdr:col>29</xdr:col>
      <xdr:colOff>78440</xdr:colOff>
      <xdr:row>66</xdr:row>
      <xdr:rowOff>44823</xdr:rowOff>
    </xdr:to>
    <xdr:sp macro="" textlink="">
      <xdr:nvSpPr>
        <xdr:cNvPr id="115" name="文本框 114">
          <a:extLst>
            <a:ext uri="{FF2B5EF4-FFF2-40B4-BE49-F238E27FC236}">
              <a16:creationId xmlns:a16="http://schemas.microsoft.com/office/drawing/2014/main" id="{F9380892-2022-4A04-8C33-4683D12CF7E9}"/>
            </a:ext>
          </a:extLst>
        </xdr:cNvPr>
        <xdr:cNvSpPr txBox="1"/>
      </xdr:nvSpPr>
      <xdr:spPr>
        <a:xfrm>
          <a:off x="14108205" y="10791265"/>
          <a:ext cx="3518647" cy="1086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latin typeface="Poppins" panose="00000500000000000000" pitchFamily="2" charset="0"/>
              <a:cs typeface="Poppins" panose="00000500000000000000" pitchFamily="2" charset="0"/>
            </a:rPr>
            <a:t>Considrez-vous les produits anti-douleurs à l'usage local comme indispensable dans votre pharmacie de la maison ? </a:t>
          </a:r>
        </a:p>
      </xdr:txBody>
    </xdr:sp>
    <xdr:clientData/>
  </xdr:twoCellAnchor>
  <xdr:twoCellAnchor>
    <xdr:from>
      <xdr:col>17</xdr:col>
      <xdr:colOff>499782</xdr:colOff>
      <xdr:row>60</xdr:row>
      <xdr:rowOff>44825</xdr:rowOff>
    </xdr:from>
    <xdr:to>
      <xdr:col>23</xdr:col>
      <xdr:colOff>107575</xdr:colOff>
      <xdr:row>66</xdr:row>
      <xdr:rowOff>56030</xdr:rowOff>
    </xdr:to>
    <xdr:sp macro="" textlink="">
      <xdr:nvSpPr>
        <xdr:cNvPr id="116" name="文本框 115">
          <a:extLst>
            <a:ext uri="{FF2B5EF4-FFF2-40B4-BE49-F238E27FC236}">
              <a16:creationId xmlns:a16="http://schemas.microsoft.com/office/drawing/2014/main" id="{595EE801-72A4-4AC1-9BD2-F54375741F43}"/>
            </a:ext>
          </a:extLst>
        </xdr:cNvPr>
        <xdr:cNvSpPr txBox="1"/>
      </xdr:nvSpPr>
      <xdr:spPr>
        <a:xfrm>
          <a:off x="10786782" y="10802472"/>
          <a:ext cx="3238499" cy="1086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latin typeface="Poppins" panose="00000500000000000000" pitchFamily="2" charset="0"/>
              <a:cs typeface="Poppins" panose="00000500000000000000" pitchFamily="2" charset="0"/>
            </a:rPr>
            <a:t>Identifiez-vous le Baume du Tigre comme un produit indispensable dans votre pharmacie de la maison ?</a:t>
          </a:r>
        </a:p>
      </xdr:txBody>
    </xdr:sp>
    <xdr:clientData/>
  </xdr:twoCellAnchor>
  <xdr:twoCellAnchor>
    <xdr:from>
      <xdr:col>29</xdr:col>
      <xdr:colOff>226358</xdr:colOff>
      <xdr:row>60</xdr:row>
      <xdr:rowOff>62755</xdr:rowOff>
    </xdr:from>
    <xdr:to>
      <xdr:col>34</xdr:col>
      <xdr:colOff>470647</xdr:colOff>
      <xdr:row>66</xdr:row>
      <xdr:rowOff>73960</xdr:rowOff>
    </xdr:to>
    <xdr:sp macro="" textlink="">
      <xdr:nvSpPr>
        <xdr:cNvPr id="117" name="文本框 116">
          <a:extLst>
            <a:ext uri="{FF2B5EF4-FFF2-40B4-BE49-F238E27FC236}">
              <a16:creationId xmlns:a16="http://schemas.microsoft.com/office/drawing/2014/main" id="{42804975-2495-463F-B158-21CB7A2F42D9}"/>
            </a:ext>
          </a:extLst>
        </xdr:cNvPr>
        <xdr:cNvSpPr txBox="1"/>
      </xdr:nvSpPr>
      <xdr:spPr>
        <a:xfrm>
          <a:off x="17774770" y="10820402"/>
          <a:ext cx="3269877" cy="1086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latin typeface="Poppins" panose="00000500000000000000" pitchFamily="2" charset="0"/>
              <a:cs typeface="Poppins" panose="00000500000000000000" pitchFamily="2" charset="0"/>
            </a:rPr>
            <a:t>Identifiez-vous le Baume du Tigre comme un produit indispensable dans votre pharmacie de la maison ?</a:t>
          </a:r>
        </a:p>
      </xdr:txBody>
    </xdr:sp>
    <xdr:clientData/>
  </xdr:twoCellAnchor>
  <xdr:twoCellAnchor>
    <xdr:from>
      <xdr:col>40</xdr:col>
      <xdr:colOff>136711</xdr:colOff>
      <xdr:row>60</xdr:row>
      <xdr:rowOff>67235</xdr:rowOff>
    </xdr:from>
    <xdr:to>
      <xdr:col>45</xdr:col>
      <xdr:colOff>349622</xdr:colOff>
      <xdr:row>66</xdr:row>
      <xdr:rowOff>118783</xdr:rowOff>
    </xdr:to>
    <xdr:sp macro="" textlink="">
      <xdr:nvSpPr>
        <xdr:cNvPr id="118" name="文本框 117">
          <a:extLst>
            <a:ext uri="{FF2B5EF4-FFF2-40B4-BE49-F238E27FC236}">
              <a16:creationId xmlns:a16="http://schemas.microsoft.com/office/drawing/2014/main" id="{C9D44693-2D1A-42BF-9D79-4F46281A50FE}"/>
            </a:ext>
          </a:extLst>
        </xdr:cNvPr>
        <xdr:cNvSpPr txBox="1"/>
      </xdr:nvSpPr>
      <xdr:spPr>
        <a:xfrm>
          <a:off x="24341417" y="10824882"/>
          <a:ext cx="3238499" cy="11273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latin typeface="Poppins" panose="00000500000000000000" pitchFamily="2" charset="0"/>
              <a:cs typeface="Poppins" panose="00000500000000000000" pitchFamily="2" charset="0"/>
            </a:rPr>
            <a:t>Identifiez-vous le Baume du Tigre comme un produit indispensable dans votre pharmacie de la maison ?</a:t>
          </a:r>
        </a:p>
      </xdr:txBody>
    </xdr:sp>
    <xdr:clientData/>
  </xdr:twoCellAnchor>
  <xdr:twoCellAnchor>
    <xdr:from>
      <xdr:col>34</xdr:col>
      <xdr:colOff>510988</xdr:colOff>
      <xdr:row>60</xdr:row>
      <xdr:rowOff>62753</xdr:rowOff>
    </xdr:from>
    <xdr:to>
      <xdr:col>40</xdr:col>
      <xdr:colOff>78442</xdr:colOff>
      <xdr:row>66</xdr:row>
      <xdr:rowOff>73958</xdr:rowOff>
    </xdr:to>
    <xdr:sp macro="" textlink="">
      <xdr:nvSpPr>
        <xdr:cNvPr id="119" name="文本框 118">
          <a:extLst>
            <a:ext uri="{FF2B5EF4-FFF2-40B4-BE49-F238E27FC236}">
              <a16:creationId xmlns:a16="http://schemas.microsoft.com/office/drawing/2014/main" id="{5624D095-C742-4676-8CCB-9758BC92B3B3}"/>
            </a:ext>
          </a:extLst>
        </xdr:cNvPr>
        <xdr:cNvSpPr txBox="1"/>
      </xdr:nvSpPr>
      <xdr:spPr>
        <a:xfrm>
          <a:off x="21084988" y="10820400"/>
          <a:ext cx="3198160" cy="1086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b="1">
              <a:latin typeface="Poppins" panose="00000500000000000000" pitchFamily="2" charset="0"/>
              <a:cs typeface="Poppins" panose="00000500000000000000" pitchFamily="2" charset="0"/>
            </a:rPr>
            <a:t>Considrez-vous les produits anti-douleurs à l'usage local comme indispensable dans votre pharmacie de la maison ? </a:t>
          </a:r>
        </a:p>
      </xdr:txBody>
    </xdr:sp>
    <xdr:clientData/>
  </xdr:twoCellAnchor>
  <xdr:twoCellAnchor>
    <xdr:from>
      <xdr:col>29</xdr:col>
      <xdr:colOff>98088</xdr:colOff>
      <xdr:row>16</xdr:row>
      <xdr:rowOff>136787</xdr:rowOff>
    </xdr:from>
    <xdr:to>
      <xdr:col>30</xdr:col>
      <xdr:colOff>168611</xdr:colOff>
      <xdr:row>18</xdr:row>
      <xdr:rowOff>105859</xdr:rowOff>
    </xdr:to>
    <xdr:sp macro="" textlink="">
      <xdr:nvSpPr>
        <xdr:cNvPr id="55" name="TextBox 6">
          <a:extLst>
            <a:ext uri="{FF2B5EF4-FFF2-40B4-BE49-F238E27FC236}">
              <a16:creationId xmlns:a16="http://schemas.microsoft.com/office/drawing/2014/main" id="{A31C6EAB-987D-49C6-B23B-B9B8F149FD44}"/>
            </a:ext>
          </a:extLst>
        </xdr:cNvPr>
        <xdr:cNvSpPr txBox="1"/>
      </xdr:nvSpPr>
      <xdr:spPr>
        <a:xfrm>
          <a:off x="17646500" y="3005493"/>
          <a:ext cx="6756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16</a:t>
          </a:r>
          <a:endParaRPr lang="en-GB" sz="1100" b="1">
            <a:solidFill>
              <a:schemeClr val="bg1"/>
            </a:solidFill>
            <a:latin typeface="Poppins" pitchFamily="2" charset="77"/>
            <a:cs typeface="Poppins" pitchFamily="2" charset="77"/>
          </a:endParaRPr>
        </a:p>
      </xdr:txBody>
    </xdr:sp>
    <xdr:clientData/>
  </xdr:twoCellAnchor>
  <xdr:twoCellAnchor>
    <xdr:from>
      <xdr:col>31</xdr:col>
      <xdr:colOff>20693</xdr:colOff>
      <xdr:row>16</xdr:row>
      <xdr:rowOff>136787</xdr:rowOff>
    </xdr:from>
    <xdr:to>
      <xdr:col>31</xdr:col>
      <xdr:colOff>419473</xdr:colOff>
      <xdr:row>18</xdr:row>
      <xdr:rowOff>93159</xdr:rowOff>
    </xdr:to>
    <xdr:sp macro="" textlink="">
      <xdr:nvSpPr>
        <xdr:cNvPr id="56" name="TextBox 7">
          <a:extLst>
            <a:ext uri="{FF2B5EF4-FFF2-40B4-BE49-F238E27FC236}">
              <a16:creationId xmlns:a16="http://schemas.microsoft.com/office/drawing/2014/main" id="{E3B184C0-17C5-4027-8A7F-190EDC61BD0E}"/>
            </a:ext>
          </a:extLst>
        </xdr:cNvPr>
        <xdr:cNvSpPr txBox="1"/>
      </xdr:nvSpPr>
      <xdr:spPr>
        <a:xfrm>
          <a:off x="18779340" y="3005493"/>
          <a:ext cx="398780" cy="31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9</a:t>
          </a:r>
          <a:endParaRPr lang="en-GB" sz="1100" b="1">
            <a:solidFill>
              <a:schemeClr val="bg1"/>
            </a:solidFill>
            <a:latin typeface="Poppins" pitchFamily="2" charset="77"/>
            <a:cs typeface="Poppins" pitchFamily="2" charset="77"/>
          </a:endParaRPr>
        </a:p>
      </xdr:txBody>
    </xdr:sp>
    <xdr:clientData/>
  </xdr:twoCellAnchor>
  <xdr:twoCellAnchor>
    <xdr:from>
      <xdr:col>31</xdr:col>
      <xdr:colOff>111984</xdr:colOff>
      <xdr:row>22</xdr:row>
      <xdr:rowOff>107950</xdr:rowOff>
    </xdr:from>
    <xdr:to>
      <xdr:col>31</xdr:col>
      <xdr:colOff>510764</xdr:colOff>
      <xdr:row>24</xdr:row>
      <xdr:rowOff>64322</xdr:rowOff>
    </xdr:to>
    <xdr:sp macro="" textlink="">
      <xdr:nvSpPr>
        <xdr:cNvPr id="57" name="TextBox 8">
          <a:extLst>
            <a:ext uri="{FF2B5EF4-FFF2-40B4-BE49-F238E27FC236}">
              <a16:creationId xmlns:a16="http://schemas.microsoft.com/office/drawing/2014/main" id="{833FF71A-4FB9-42F8-AC0C-F656E76F1CD7}"/>
            </a:ext>
          </a:extLst>
        </xdr:cNvPr>
        <xdr:cNvSpPr txBox="1"/>
      </xdr:nvSpPr>
      <xdr:spPr>
        <a:xfrm>
          <a:off x="18870631" y="4052421"/>
          <a:ext cx="398780" cy="314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7</a:t>
          </a:r>
          <a:endParaRPr lang="en-GB" sz="1100" b="1">
            <a:solidFill>
              <a:schemeClr val="bg1"/>
            </a:solidFill>
            <a:latin typeface="Poppins" pitchFamily="2" charset="77"/>
            <a:cs typeface="Poppins" pitchFamily="2" charset="77"/>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169394</xdr:colOff>
      <xdr:row>0</xdr:row>
      <xdr:rowOff>79154</xdr:rowOff>
    </xdr:from>
    <xdr:to>
      <xdr:col>36</xdr:col>
      <xdr:colOff>131294</xdr:colOff>
      <xdr:row>2</xdr:row>
      <xdr:rowOff>149026</xdr:rowOff>
    </xdr:to>
    <xdr:sp macro="" textlink="">
      <xdr:nvSpPr>
        <xdr:cNvPr id="3" name="文本框 2">
          <a:extLst>
            <a:ext uri="{FF2B5EF4-FFF2-40B4-BE49-F238E27FC236}">
              <a16:creationId xmlns:a16="http://schemas.microsoft.com/office/drawing/2014/main" id="{3FFD2D97-9D62-C942-BF20-8575375D64A6}"/>
            </a:ext>
          </a:extLst>
        </xdr:cNvPr>
        <xdr:cNvSpPr txBox="1"/>
      </xdr:nvSpPr>
      <xdr:spPr>
        <a:xfrm>
          <a:off x="7396104" y="79154"/>
          <a:ext cx="14415319" cy="438582"/>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fr-FR" sz="1800" b="1">
              <a:latin typeface="Poppins" panose="00000500000000000000" pitchFamily="2" charset="0"/>
              <a:ea typeface="Calibri" panose="020F0502020204030204" pitchFamily="34" charset="0"/>
              <a:cs typeface="Poppins" panose="00000500000000000000" pitchFamily="2" charset="0"/>
            </a:rPr>
            <a:t>2. Painpoints et les points forts perçus par utilisateurs</a:t>
          </a:r>
        </a:p>
      </xdr:txBody>
    </xdr:sp>
    <xdr:clientData/>
  </xdr:twoCellAnchor>
  <xdr:twoCellAnchor>
    <xdr:from>
      <xdr:col>1</xdr:col>
      <xdr:colOff>94390</xdr:colOff>
      <xdr:row>4</xdr:row>
      <xdr:rowOff>73987</xdr:rowOff>
    </xdr:from>
    <xdr:to>
      <xdr:col>13</xdr:col>
      <xdr:colOff>307259</xdr:colOff>
      <xdr:row>10</xdr:row>
      <xdr:rowOff>122903</xdr:rowOff>
    </xdr:to>
    <xdr:sp macro="" textlink="">
      <xdr:nvSpPr>
        <xdr:cNvPr id="5" name="文本框 3">
          <a:extLst>
            <a:ext uri="{FF2B5EF4-FFF2-40B4-BE49-F238E27FC236}">
              <a16:creationId xmlns:a16="http://schemas.microsoft.com/office/drawing/2014/main" id="{DE929BE5-6A3B-A640-B2A1-E6588BB5A396}"/>
            </a:ext>
          </a:extLst>
        </xdr:cNvPr>
        <xdr:cNvSpPr txBox="1"/>
      </xdr:nvSpPr>
      <xdr:spPr>
        <a:xfrm>
          <a:off x="696616" y="811406"/>
          <a:ext cx="7439578" cy="11550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a:latin typeface="Poppins" panose="00000500000000000000" pitchFamily="2" charset="0"/>
              <a:cs typeface="Poppins" panose="00000500000000000000" pitchFamily="2" charset="0"/>
            </a:rPr>
            <a:t>Sportifs</a:t>
          </a:r>
          <a:r>
            <a:rPr lang="fr-FR" sz="1600" b="1" baseline="0">
              <a:latin typeface="Poppins" panose="00000500000000000000" pitchFamily="2" charset="0"/>
              <a:cs typeface="Poppins" panose="00000500000000000000" pitchFamily="2" charset="0"/>
            </a:rPr>
            <a:t> </a:t>
          </a:r>
          <a:endParaRPr lang="fr-FR" sz="1600" b="1" baseline="0">
            <a:solidFill>
              <a:schemeClr val="accent2"/>
            </a:solidFill>
            <a:latin typeface="Poppins" panose="00000500000000000000" pitchFamily="2" charset="0"/>
            <a:cs typeface="Poppins" panose="00000500000000000000" pitchFamily="2" charset="0"/>
          </a:endParaRPr>
        </a:p>
        <a:p>
          <a:pPr algn="ctr"/>
          <a:r>
            <a:rPr lang="fr-FR" sz="1600" b="1" baseline="0">
              <a:solidFill>
                <a:schemeClr val="accent2"/>
              </a:solidFill>
              <a:latin typeface="Poppins" panose="00000500000000000000" pitchFamily="2" charset="0"/>
              <a:cs typeface="Poppins" panose="00000500000000000000" pitchFamily="2" charset="0"/>
            </a:rPr>
            <a:t>Definition : Faire du sport plus de 2 fois par semaine </a:t>
          </a:r>
        </a:p>
        <a:p>
          <a:pPr algn="ctr"/>
          <a:r>
            <a:rPr lang="fr-FR" sz="1600" b="1" baseline="0">
              <a:solidFill>
                <a:schemeClr val="accent2"/>
              </a:solidFill>
              <a:latin typeface="Poppins" panose="00000500000000000000" pitchFamily="2" charset="0"/>
              <a:cs typeface="Poppins" panose="00000500000000000000" pitchFamily="2" charset="0"/>
            </a:rPr>
            <a:t>(3 - 4 fois + plus de 5 fois) </a:t>
          </a:r>
          <a:endParaRPr lang="fr-FR" sz="16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1</xdr:col>
      <xdr:colOff>426720</xdr:colOff>
      <xdr:row>19</xdr:row>
      <xdr:rowOff>60960</xdr:rowOff>
    </xdr:from>
    <xdr:to>
      <xdr:col>2</xdr:col>
      <xdr:colOff>434340</xdr:colOff>
      <xdr:row>21</xdr:row>
      <xdr:rowOff>0</xdr:rowOff>
    </xdr:to>
    <xdr:sp macro="" textlink="">
      <xdr:nvSpPr>
        <xdr:cNvPr id="6" name="文本框 4">
          <a:extLst>
            <a:ext uri="{FF2B5EF4-FFF2-40B4-BE49-F238E27FC236}">
              <a16:creationId xmlns:a16="http://schemas.microsoft.com/office/drawing/2014/main" id="{45FBBE57-4C86-BE43-A0EE-0DEE6C21E442}"/>
            </a:ext>
          </a:extLst>
        </xdr:cNvPr>
        <xdr:cNvSpPr txBox="1"/>
      </xdr:nvSpPr>
      <xdr:spPr>
        <a:xfrm>
          <a:off x="1099820" y="3680460"/>
          <a:ext cx="6807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24</a:t>
          </a:r>
        </a:p>
      </xdr:txBody>
    </xdr:sp>
    <xdr:clientData/>
  </xdr:twoCellAnchor>
  <xdr:twoCellAnchor>
    <xdr:from>
      <xdr:col>4</xdr:col>
      <xdr:colOff>38100</xdr:colOff>
      <xdr:row>19</xdr:row>
      <xdr:rowOff>60960</xdr:rowOff>
    </xdr:from>
    <xdr:to>
      <xdr:col>5</xdr:col>
      <xdr:colOff>45720</xdr:colOff>
      <xdr:row>21</xdr:row>
      <xdr:rowOff>0</xdr:rowOff>
    </xdr:to>
    <xdr:sp macro="" textlink="">
      <xdr:nvSpPr>
        <xdr:cNvPr id="7" name="文本框 5">
          <a:extLst>
            <a:ext uri="{FF2B5EF4-FFF2-40B4-BE49-F238E27FC236}">
              <a16:creationId xmlns:a16="http://schemas.microsoft.com/office/drawing/2014/main" id="{4BFF9AE8-3126-D542-9F8E-B936197D68E1}"/>
            </a:ext>
          </a:extLst>
        </xdr:cNvPr>
        <xdr:cNvSpPr txBox="1"/>
      </xdr:nvSpPr>
      <xdr:spPr>
        <a:xfrm>
          <a:off x="2730500" y="3680460"/>
          <a:ext cx="6807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20</a:t>
          </a:r>
        </a:p>
      </xdr:txBody>
    </xdr:sp>
    <xdr:clientData/>
  </xdr:twoCellAnchor>
  <xdr:twoCellAnchor>
    <xdr:from>
      <xdr:col>5</xdr:col>
      <xdr:colOff>533400</xdr:colOff>
      <xdr:row>19</xdr:row>
      <xdr:rowOff>91440</xdr:rowOff>
    </xdr:from>
    <xdr:to>
      <xdr:col>6</xdr:col>
      <xdr:colOff>541020</xdr:colOff>
      <xdr:row>21</xdr:row>
      <xdr:rowOff>30480</xdr:rowOff>
    </xdr:to>
    <xdr:sp macro="" textlink="">
      <xdr:nvSpPr>
        <xdr:cNvPr id="8" name="文本框 6">
          <a:extLst>
            <a:ext uri="{FF2B5EF4-FFF2-40B4-BE49-F238E27FC236}">
              <a16:creationId xmlns:a16="http://schemas.microsoft.com/office/drawing/2014/main" id="{41FB162E-7A43-D848-A427-736AF0C4702E}"/>
            </a:ext>
          </a:extLst>
        </xdr:cNvPr>
        <xdr:cNvSpPr txBox="1"/>
      </xdr:nvSpPr>
      <xdr:spPr>
        <a:xfrm>
          <a:off x="3898900" y="3710940"/>
          <a:ext cx="6807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11</a:t>
          </a:r>
        </a:p>
      </xdr:txBody>
    </xdr:sp>
    <xdr:clientData/>
  </xdr:twoCellAnchor>
  <xdr:twoCellAnchor>
    <xdr:from>
      <xdr:col>7</xdr:col>
      <xdr:colOff>83820</xdr:colOff>
      <xdr:row>19</xdr:row>
      <xdr:rowOff>83820</xdr:rowOff>
    </xdr:from>
    <xdr:to>
      <xdr:col>8</xdr:col>
      <xdr:colOff>91440</xdr:colOff>
      <xdr:row>21</xdr:row>
      <xdr:rowOff>22860</xdr:rowOff>
    </xdr:to>
    <xdr:sp macro="" textlink="">
      <xdr:nvSpPr>
        <xdr:cNvPr id="9" name="文本框 7">
          <a:extLst>
            <a:ext uri="{FF2B5EF4-FFF2-40B4-BE49-F238E27FC236}">
              <a16:creationId xmlns:a16="http://schemas.microsoft.com/office/drawing/2014/main" id="{3609B7DA-D5FC-C849-8A73-11D1D896789C}"/>
            </a:ext>
          </a:extLst>
        </xdr:cNvPr>
        <xdr:cNvSpPr txBox="1"/>
      </xdr:nvSpPr>
      <xdr:spPr>
        <a:xfrm>
          <a:off x="4795520" y="3703320"/>
          <a:ext cx="6807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10</a:t>
          </a:r>
        </a:p>
      </xdr:txBody>
    </xdr:sp>
    <xdr:clientData/>
  </xdr:twoCellAnchor>
  <xdr:twoCellAnchor>
    <xdr:from>
      <xdr:col>6</xdr:col>
      <xdr:colOff>510540</xdr:colOff>
      <xdr:row>25</xdr:row>
      <xdr:rowOff>114300</xdr:rowOff>
    </xdr:from>
    <xdr:to>
      <xdr:col>7</xdr:col>
      <xdr:colOff>518160</xdr:colOff>
      <xdr:row>27</xdr:row>
      <xdr:rowOff>53340</xdr:rowOff>
    </xdr:to>
    <xdr:sp macro="" textlink="">
      <xdr:nvSpPr>
        <xdr:cNvPr id="10" name="文本框 8">
          <a:extLst>
            <a:ext uri="{FF2B5EF4-FFF2-40B4-BE49-F238E27FC236}">
              <a16:creationId xmlns:a16="http://schemas.microsoft.com/office/drawing/2014/main" id="{B77CEF07-0928-0C4C-AE6D-DFC62C13506E}"/>
            </a:ext>
          </a:extLst>
        </xdr:cNvPr>
        <xdr:cNvSpPr txBox="1"/>
      </xdr:nvSpPr>
      <xdr:spPr>
        <a:xfrm>
          <a:off x="4549140" y="4876800"/>
          <a:ext cx="6807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2</a:t>
          </a:r>
        </a:p>
      </xdr:txBody>
    </xdr:sp>
    <xdr:clientData/>
  </xdr:twoCellAnchor>
  <xdr:twoCellAnchor>
    <xdr:from>
      <xdr:col>15</xdr:col>
      <xdr:colOff>78407</xdr:colOff>
      <xdr:row>4</xdr:row>
      <xdr:rowOff>101518</xdr:rowOff>
    </xdr:from>
    <xdr:to>
      <xdr:col>26</xdr:col>
      <xdr:colOff>86032</xdr:colOff>
      <xdr:row>10</xdr:row>
      <xdr:rowOff>61452</xdr:rowOff>
    </xdr:to>
    <xdr:sp macro="" textlink="">
      <xdr:nvSpPr>
        <xdr:cNvPr id="21" name="文本框 37">
          <a:extLst>
            <a:ext uri="{FF2B5EF4-FFF2-40B4-BE49-F238E27FC236}">
              <a16:creationId xmlns:a16="http://schemas.microsoft.com/office/drawing/2014/main" id="{D0034A65-9662-204D-BE3D-3B63AFE5BCE5}"/>
            </a:ext>
          </a:extLst>
        </xdr:cNvPr>
        <xdr:cNvSpPr txBox="1"/>
      </xdr:nvSpPr>
      <xdr:spPr>
        <a:xfrm>
          <a:off x="9111794" y="838937"/>
          <a:ext cx="6632109" cy="106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baseline="0">
              <a:latin typeface="Poppins" panose="00000500000000000000" pitchFamily="2" charset="0"/>
              <a:cs typeface="Poppins" panose="00000500000000000000" pitchFamily="2" charset="0"/>
            </a:rPr>
            <a:t>Travailleurs de bureau</a:t>
          </a:r>
          <a:endParaRPr lang="fr-FR" sz="1600" b="1" baseline="0">
            <a:solidFill>
              <a:schemeClr val="accent2"/>
            </a:solidFill>
          </a:endParaRPr>
        </a:p>
        <a:p>
          <a:pPr algn="ctr"/>
          <a:r>
            <a:rPr lang="fr-FR" sz="1600" b="1" baseline="0">
              <a:solidFill>
                <a:schemeClr val="accent2"/>
              </a:solidFill>
              <a:latin typeface="Poppins" panose="00000500000000000000" pitchFamily="2" charset="0"/>
              <a:cs typeface="Poppins" panose="00000500000000000000" pitchFamily="2" charset="0"/>
            </a:rPr>
            <a:t>Definition : </a:t>
          </a:r>
          <a:r>
            <a:rPr lang="fr-FR" altLang="zh-CN" sz="1600" b="1" baseline="0">
              <a:solidFill>
                <a:schemeClr val="accent2"/>
              </a:solidFill>
              <a:latin typeface="Poppins" panose="00000500000000000000" pitchFamily="2" charset="0"/>
              <a:cs typeface="Poppins" panose="00000500000000000000" pitchFamily="2" charset="0"/>
            </a:rPr>
            <a:t>passer plus de 5 heure en moyen </a:t>
          </a:r>
          <a:r>
            <a:rPr lang="fr-FR" sz="1600" b="1" baseline="0">
              <a:solidFill>
                <a:schemeClr val="accent2"/>
              </a:solidFill>
              <a:latin typeface="Poppins" panose="00000500000000000000" pitchFamily="2" charset="0"/>
              <a:cs typeface="Poppins" panose="00000500000000000000" pitchFamily="2" charset="0"/>
            </a:rPr>
            <a:t>devant un ordinateur par jour</a:t>
          </a:r>
          <a:endParaRPr lang="fr-FR" sz="16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11</xdr:col>
      <xdr:colOff>259080</xdr:colOff>
      <xdr:row>20</xdr:row>
      <xdr:rowOff>45720</xdr:rowOff>
    </xdr:from>
    <xdr:to>
      <xdr:col>12</xdr:col>
      <xdr:colOff>266700</xdr:colOff>
      <xdr:row>21</xdr:row>
      <xdr:rowOff>167640</xdr:rowOff>
    </xdr:to>
    <xdr:sp macro="" textlink="">
      <xdr:nvSpPr>
        <xdr:cNvPr id="23" name="文本框 39">
          <a:extLst>
            <a:ext uri="{FF2B5EF4-FFF2-40B4-BE49-F238E27FC236}">
              <a16:creationId xmlns:a16="http://schemas.microsoft.com/office/drawing/2014/main" id="{DFCEEFFE-5665-A844-91B3-019F3928A8A3}"/>
            </a:ext>
          </a:extLst>
        </xdr:cNvPr>
        <xdr:cNvSpPr txBox="1"/>
      </xdr:nvSpPr>
      <xdr:spPr>
        <a:xfrm>
          <a:off x="7663180" y="3855720"/>
          <a:ext cx="6807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39</a:t>
          </a:r>
        </a:p>
      </xdr:txBody>
    </xdr:sp>
    <xdr:clientData/>
  </xdr:twoCellAnchor>
  <xdr:twoCellAnchor>
    <xdr:from>
      <xdr:col>13</xdr:col>
      <xdr:colOff>426720</xdr:colOff>
      <xdr:row>20</xdr:row>
      <xdr:rowOff>99060</xdr:rowOff>
    </xdr:from>
    <xdr:to>
      <xdr:col>14</xdr:col>
      <xdr:colOff>434340</xdr:colOff>
      <xdr:row>22</xdr:row>
      <xdr:rowOff>38100</xdr:rowOff>
    </xdr:to>
    <xdr:sp macro="" textlink="">
      <xdr:nvSpPr>
        <xdr:cNvPr id="25" name="文本框 41">
          <a:extLst>
            <a:ext uri="{FF2B5EF4-FFF2-40B4-BE49-F238E27FC236}">
              <a16:creationId xmlns:a16="http://schemas.microsoft.com/office/drawing/2014/main" id="{E7BF15B0-668B-AB47-BBED-3B8A3C92D13B}"/>
            </a:ext>
          </a:extLst>
        </xdr:cNvPr>
        <xdr:cNvSpPr txBox="1"/>
      </xdr:nvSpPr>
      <xdr:spPr>
        <a:xfrm>
          <a:off x="9177020" y="3909060"/>
          <a:ext cx="6807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21</a:t>
          </a:r>
        </a:p>
      </xdr:txBody>
    </xdr:sp>
    <xdr:clientData/>
  </xdr:twoCellAnchor>
  <xdr:twoCellAnchor>
    <xdr:from>
      <xdr:col>15</xdr:col>
      <xdr:colOff>160020</xdr:colOff>
      <xdr:row>20</xdr:row>
      <xdr:rowOff>114300</xdr:rowOff>
    </xdr:from>
    <xdr:to>
      <xdr:col>16</xdr:col>
      <xdr:colOff>167640</xdr:colOff>
      <xdr:row>22</xdr:row>
      <xdr:rowOff>53340</xdr:rowOff>
    </xdr:to>
    <xdr:sp macro="" textlink="">
      <xdr:nvSpPr>
        <xdr:cNvPr id="26" name="文本框 42">
          <a:extLst>
            <a:ext uri="{FF2B5EF4-FFF2-40B4-BE49-F238E27FC236}">
              <a16:creationId xmlns:a16="http://schemas.microsoft.com/office/drawing/2014/main" id="{2447D28E-1F1D-944B-A892-B1C6E58E5FA1}"/>
            </a:ext>
          </a:extLst>
        </xdr:cNvPr>
        <xdr:cNvSpPr txBox="1"/>
      </xdr:nvSpPr>
      <xdr:spPr>
        <a:xfrm>
          <a:off x="10256520" y="3924300"/>
          <a:ext cx="6807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16</a:t>
          </a:r>
        </a:p>
      </xdr:txBody>
    </xdr:sp>
    <xdr:clientData/>
  </xdr:twoCellAnchor>
  <xdr:twoCellAnchor>
    <xdr:from>
      <xdr:col>16</xdr:col>
      <xdr:colOff>312420</xdr:colOff>
      <xdr:row>20</xdr:row>
      <xdr:rowOff>106680</xdr:rowOff>
    </xdr:from>
    <xdr:to>
      <xdr:col>17</xdr:col>
      <xdr:colOff>320040</xdr:colOff>
      <xdr:row>22</xdr:row>
      <xdr:rowOff>45720</xdr:rowOff>
    </xdr:to>
    <xdr:sp macro="" textlink="">
      <xdr:nvSpPr>
        <xdr:cNvPr id="27" name="文本框 43">
          <a:extLst>
            <a:ext uri="{FF2B5EF4-FFF2-40B4-BE49-F238E27FC236}">
              <a16:creationId xmlns:a16="http://schemas.microsoft.com/office/drawing/2014/main" id="{474F718F-7D2B-AE42-908F-DFF389B6CA6E}"/>
            </a:ext>
          </a:extLst>
        </xdr:cNvPr>
        <xdr:cNvSpPr txBox="1"/>
      </xdr:nvSpPr>
      <xdr:spPr>
        <a:xfrm>
          <a:off x="11082020" y="3916680"/>
          <a:ext cx="6807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bg1"/>
              </a:solidFill>
              <a:latin typeface="Poppins" panose="00000500000000000000" pitchFamily="2" charset="0"/>
              <a:cs typeface="Poppins" panose="00000500000000000000" pitchFamily="2" charset="0"/>
            </a:rPr>
            <a:t>13</a:t>
          </a:r>
        </a:p>
      </xdr:txBody>
    </xdr:sp>
    <xdr:clientData/>
  </xdr:twoCellAnchor>
  <xdr:twoCellAnchor>
    <xdr:from>
      <xdr:col>27</xdr:col>
      <xdr:colOff>390989</xdr:colOff>
      <xdr:row>4</xdr:row>
      <xdr:rowOff>101108</xdr:rowOff>
    </xdr:from>
    <xdr:to>
      <xdr:col>37</xdr:col>
      <xdr:colOff>159772</xdr:colOff>
      <xdr:row>11</xdr:row>
      <xdr:rowOff>73741</xdr:rowOff>
    </xdr:to>
    <xdr:sp macro="" textlink="">
      <xdr:nvSpPr>
        <xdr:cNvPr id="31" name="文本框 37">
          <a:extLst>
            <a:ext uri="{FF2B5EF4-FFF2-40B4-BE49-F238E27FC236}">
              <a16:creationId xmlns:a16="http://schemas.microsoft.com/office/drawing/2014/main" id="{36A1F087-9012-9944-BE8C-676A8557383B}"/>
            </a:ext>
          </a:extLst>
        </xdr:cNvPr>
        <xdr:cNvSpPr txBox="1"/>
      </xdr:nvSpPr>
      <xdr:spPr>
        <a:xfrm>
          <a:off x="16651086" y="838527"/>
          <a:ext cx="5791041" cy="12631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baseline="0">
              <a:latin typeface="Poppins" panose="00000500000000000000" pitchFamily="2" charset="0"/>
              <a:cs typeface="Poppins" panose="00000500000000000000" pitchFamily="2" charset="0"/>
            </a:rPr>
            <a:t>Age</a:t>
          </a:r>
          <a:r>
            <a:rPr lang="zh-CN" altLang="en-US" sz="1600" b="1" baseline="0">
              <a:latin typeface="Poppins" panose="00000500000000000000" pitchFamily="2" charset="0"/>
              <a:cs typeface="Poppins" panose="00000500000000000000" pitchFamily="2" charset="0"/>
            </a:rPr>
            <a:t> </a:t>
          </a:r>
          <a:r>
            <a:rPr lang="en-US" altLang="zh-CN" sz="1600" b="1" baseline="0">
              <a:latin typeface="Poppins" panose="00000500000000000000" pitchFamily="2" charset="0"/>
              <a:cs typeface="Poppins" panose="00000500000000000000" pitchFamily="2" charset="0"/>
            </a:rPr>
            <a:t> &gt;  65</a:t>
          </a:r>
          <a:endParaRPr lang="fr-FR" sz="1600" b="1" baseline="0">
            <a:solidFill>
              <a:schemeClr val="accent2"/>
            </a:solidFill>
            <a:latin typeface="Poppins" panose="00000500000000000000" pitchFamily="2" charset="0"/>
            <a:cs typeface="Poppins" panose="00000500000000000000" pitchFamily="2" charset="0"/>
          </a:endParaRPr>
        </a:p>
        <a:p>
          <a:pPr algn="ctr"/>
          <a:r>
            <a:rPr lang="fr-FR" sz="1600" b="1" baseline="0">
              <a:solidFill>
                <a:schemeClr val="accent2"/>
              </a:solidFill>
              <a:latin typeface="Poppins" panose="00000500000000000000" pitchFamily="2" charset="0"/>
              <a:cs typeface="Poppins" panose="00000500000000000000" pitchFamily="2" charset="0"/>
            </a:rPr>
            <a:t>Definition : </a:t>
          </a:r>
          <a:r>
            <a:rPr lang="fr-FR" altLang="zh-CN" sz="1600" b="1" baseline="0">
              <a:solidFill>
                <a:schemeClr val="accent2"/>
              </a:solidFill>
              <a:latin typeface="Poppins" panose="00000500000000000000" pitchFamily="2" charset="0"/>
              <a:cs typeface="Poppins" panose="00000500000000000000" pitchFamily="2" charset="0"/>
            </a:rPr>
            <a:t>passer plus de 5 heure en moyen </a:t>
          </a:r>
          <a:r>
            <a:rPr lang="fr-FR" sz="1600" b="1" baseline="0">
              <a:solidFill>
                <a:schemeClr val="accent2"/>
              </a:solidFill>
              <a:latin typeface="Poppins" panose="00000500000000000000" pitchFamily="2" charset="0"/>
              <a:cs typeface="Poppins" panose="00000500000000000000" pitchFamily="2" charset="0"/>
            </a:rPr>
            <a:t>devant un ordinateur par jour</a:t>
          </a:r>
          <a:endParaRPr lang="fr-FR" sz="16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20</xdr:col>
      <xdr:colOff>565150</xdr:colOff>
      <xdr:row>19</xdr:row>
      <xdr:rowOff>6350</xdr:rowOff>
    </xdr:from>
    <xdr:to>
      <xdr:col>21</xdr:col>
      <xdr:colOff>314790</xdr:colOff>
      <xdr:row>20</xdr:row>
      <xdr:rowOff>111388</xdr:rowOff>
    </xdr:to>
    <xdr:sp macro="" textlink="">
      <xdr:nvSpPr>
        <xdr:cNvPr id="38" name="TextBox 37">
          <a:extLst>
            <a:ext uri="{FF2B5EF4-FFF2-40B4-BE49-F238E27FC236}">
              <a16:creationId xmlns:a16="http://schemas.microsoft.com/office/drawing/2014/main" id="{F3837E8B-1397-624F-8747-5019B7B7161E}"/>
            </a:ext>
          </a:extLst>
        </xdr:cNvPr>
        <xdr:cNvSpPr txBox="1"/>
      </xdr:nvSpPr>
      <xdr:spPr>
        <a:xfrm>
          <a:off x="14027150" y="3625850"/>
          <a:ext cx="422740" cy="295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33</a:t>
          </a:r>
          <a:endParaRPr lang="en-GB" sz="1100" b="1">
            <a:solidFill>
              <a:schemeClr val="bg1"/>
            </a:solidFill>
            <a:latin typeface="Poppins" pitchFamily="2" charset="77"/>
            <a:cs typeface="Poppins" pitchFamily="2" charset="77"/>
          </a:endParaRPr>
        </a:p>
      </xdr:txBody>
    </xdr:sp>
    <xdr:clientData/>
  </xdr:twoCellAnchor>
  <xdr:twoCellAnchor>
    <xdr:from>
      <xdr:col>23</xdr:col>
      <xdr:colOff>666750</xdr:colOff>
      <xdr:row>18</xdr:row>
      <xdr:rowOff>184150</xdr:rowOff>
    </xdr:from>
    <xdr:to>
      <xdr:col>24</xdr:col>
      <xdr:colOff>416390</xdr:colOff>
      <xdr:row>20</xdr:row>
      <xdr:rowOff>98688</xdr:rowOff>
    </xdr:to>
    <xdr:sp macro="" textlink="">
      <xdr:nvSpPr>
        <xdr:cNvPr id="39" name="TextBox 38">
          <a:extLst>
            <a:ext uri="{FF2B5EF4-FFF2-40B4-BE49-F238E27FC236}">
              <a16:creationId xmlns:a16="http://schemas.microsoft.com/office/drawing/2014/main" id="{0835EA89-28DE-DB4D-AE82-616B2CB4B08F}"/>
            </a:ext>
          </a:extLst>
        </xdr:cNvPr>
        <xdr:cNvSpPr txBox="1"/>
      </xdr:nvSpPr>
      <xdr:spPr>
        <a:xfrm>
          <a:off x="16148050" y="3613150"/>
          <a:ext cx="422740" cy="295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16</a:t>
          </a:r>
          <a:endParaRPr lang="en-GB" sz="1100" b="1">
            <a:solidFill>
              <a:schemeClr val="bg1"/>
            </a:solidFill>
            <a:latin typeface="Poppins" pitchFamily="2" charset="77"/>
            <a:cs typeface="Poppins" pitchFamily="2" charset="77"/>
          </a:endParaRPr>
        </a:p>
      </xdr:txBody>
    </xdr:sp>
    <xdr:clientData/>
  </xdr:twoCellAnchor>
  <xdr:twoCellAnchor>
    <xdr:from>
      <xdr:col>26</xdr:col>
      <xdr:colOff>6350</xdr:colOff>
      <xdr:row>18</xdr:row>
      <xdr:rowOff>184150</xdr:rowOff>
    </xdr:from>
    <xdr:to>
      <xdr:col>26</xdr:col>
      <xdr:colOff>429090</xdr:colOff>
      <xdr:row>20</xdr:row>
      <xdr:rowOff>98688</xdr:rowOff>
    </xdr:to>
    <xdr:sp macro="" textlink="">
      <xdr:nvSpPr>
        <xdr:cNvPr id="40" name="TextBox 39">
          <a:extLst>
            <a:ext uri="{FF2B5EF4-FFF2-40B4-BE49-F238E27FC236}">
              <a16:creationId xmlns:a16="http://schemas.microsoft.com/office/drawing/2014/main" id="{223327F9-1A57-0A49-9FE3-D0C2AA160896}"/>
            </a:ext>
          </a:extLst>
        </xdr:cNvPr>
        <xdr:cNvSpPr txBox="1"/>
      </xdr:nvSpPr>
      <xdr:spPr>
        <a:xfrm>
          <a:off x="17506950" y="3613150"/>
          <a:ext cx="422740" cy="295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9</a:t>
          </a:r>
          <a:endParaRPr lang="en-GB" sz="1100" b="1">
            <a:solidFill>
              <a:schemeClr val="bg1"/>
            </a:solidFill>
            <a:latin typeface="Poppins" pitchFamily="2" charset="77"/>
            <a:cs typeface="Poppins" pitchFamily="2" charset="77"/>
          </a:endParaRPr>
        </a:p>
      </xdr:txBody>
    </xdr:sp>
    <xdr:clientData/>
  </xdr:twoCellAnchor>
  <xdr:twoCellAnchor>
    <xdr:from>
      <xdr:col>24</xdr:col>
      <xdr:colOff>425450</xdr:colOff>
      <xdr:row>25</xdr:row>
      <xdr:rowOff>82550</xdr:rowOff>
    </xdr:from>
    <xdr:to>
      <xdr:col>25</xdr:col>
      <xdr:colOff>175090</xdr:colOff>
      <xdr:row>26</xdr:row>
      <xdr:rowOff>187588</xdr:rowOff>
    </xdr:to>
    <xdr:sp macro="" textlink="">
      <xdr:nvSpPr>
        <xdr:cNvPr id="41" name="TextBox 40">
          <a:extLst>
            <a:ext uri="{FF2B5EF4-FFF2-40B4-BE49-F238E27FC236}">
              <a16:creationId xmlns:a16="http://schemas.microsoft.com/office/drawing/2014/main" id="{C9DF5890-69AD-0944-B41E-7609486879C6}"/>
            </a:ext>
          </a:extLst>
        </xdr:cNvPr>
        <xdr:cNvSpPr txBox="1"/>
      </xdr:nvSpPr>
      <xdr:spPr>
        <a:xfrm>
          <a:off x="16579850" y="4845050"/>
          <a:ext cx="422740" cy="295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7</a:t>
          </a:r>
          <a:endParaRPr lang="en-GB" sz="1100" b="1">
            <a:solidFill>
              <a:schemeClr val="bg1"/>
            </a:solidFill>
            <a:latin typeface="Poppins" pitchFamily="2" charset="77"/>
            <a:cs typeface="Poppins" pitchFamily="2" charset="77"/>
          </a:endParaRPr>
        </a:p>
      </xdr:txBody>
    </xdr:sp>
    <xdr:clientData/>
  </xdr:twoCellAnchor>
  <xdr:twoCellAnchor>
    <xdr:from>
      <xdr:col>41</xdr:col>
      <xdr:colOff>331838</xdr:colOff>
      <xdr:row>4</xdr:row>
      <xdr:rowOff>87998</xdr:rowOff>
    </xdr:from>
    <xdr:to>
      <xdr:col>50</xdr:col>
      <xdr:colOff>253585</xdr:colOff>
      <xdr:row>11</xdr:row>
      <xdr:rowOff>86031</xdr:rowOff>
    </xdr:to>
    <xdr:sp macro="" textlink="">
      <xdr:nvSpPr>
        <xdr:cNvPr id="46" name="文本框 37">
          <a:extLst>
            <a:ext uri="{FF2B5EF4-FFF2-40B4-BE49-F238E27FC236}">
              <a16:creationId xmlns:a16="http://schemas.microsoft.com/office/drawing/2014/main" id="{70643619-632D-0942-BF95-A4CFF9E3440F}"/>
            </a:ext>
          </a:extLst>
        </xdr:cNvPr>
        <xdr:cNvSpPr txBox="1"/>
      </xdr:nvSpPr>
      <xdr:spPr>
        <a:xfrm>
          <a:off x="25023096" y="825417"/>
          <a:ext cx="5341779" cy="12885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baseline="0">
              <a:latin typeface="Poppins" panose="00000500000000000000" pitchFamily="2" charset="0"/>
              <a:cs typeface="Poppins" panose="00000500000000000000" pitchFamily="2" charset="0"/>
            </a:rPr>
            <a:t>Ne connaissent pas de la culture chinoise</a:t>
          </a:r>
          <a:endParaRPr lang="fr-FR" sz="1600" b="1" baseline="0">
            <a:solidFill>
              <a:schemeClr val="accent2"/>
            </a:solidFill>
            <a:latin typeface="Poppins" panose="00000500000000000000" pitchFamily="2" charset="0"/>
            <a:cs typeface="Poppins" panose="00000500000000000000" pitchFamily="2" charset="0"/>
          </a:endParaRPr>
        </a:p>
        <a:p>
          <a:pPr algn="ctr"/>
          <a:r>
            <a:rPr lang="fr-FR" sz="1600" b="1" baseline="0">
              <a:solidFill>
                <a:schemeClr val="accent2"/>
              </a:solidFill>
              <a:latin typeface="Poppins" panose="00000500000000000000" pitchFamily="2" charset="0"/>
              <a:cs typeface="Poppins" panose="00000500000000000000" pitchFamily="2" charset="0"/>
            </a:rPr>
            <a:t>Definition faible + très faible</a:t>
          </a:r>
          <a:endParaRPr lang="fr-FR" sz="16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0</xdr:col>
      <xdr:colOff>342900</xdr:colOff>
      <xdr:row>12</xdr:row>
      <xdr:rowOff>20320</xdr:rowOff>
    </xdr:from>
    <xdr:to>
      <xdr:col>13</xdr:col>
      <xdr:colOff>368710</xdr:colOff>
      <xdr:row>39</xdr:row>
      <xdr:rowOff>12291</xdr:rowOff>
    </xdr:to>
    <xdr:graphicFrame macro="">
      <xdr:nvGraphicFramePr>
        <xdr:cNvPr id="54" name="图表 3">
          <a:extLst>
            <a:ext uri="{FF2B5EF4-FFF2-40B4-BE49-F238E27FC236}">
              <a16:creationId xmlns:a16="http://schemas.microsoft.com/office/drawing/2014/main" id="{F9CD9C3C-6930-0349-853E-D2AFED483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370100</xdr:colOff>
      <xdr:row>40</xdr:row>
      <xdr:rowOff>98322</xdr:rowOff>
    </xdr:from>
    <xdr:to>
      <xdr:col>13</xdr:col>
      <xdr:colOff>368710</xdr:colOff>
      <xdr:row>67</xdr:row>
      <xdr:rowOff>159774</xdr:rowOff>
    </xdr:to>
    <xdr:graphicFrame macro="">
      <xdr:nvGraphicFramePr>
        <xdr:cNvPr id="55" name="图表 8">
          <a:extLst>
            <a:ext uri="{FF2B5EF4-FFF2-40B4-BE49-F238E27FC236}">
              <a16:creationId xmlns:a16="http://schemas.microsoft.com/office/drawing/2014/main" id="{534269A1-D69F-D444-B270-17BBA4331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491613</xdr:colOff>
      <xdr:row>11</xdr:row>
      <xdr:rowOff>177799</xdr:rowOff>
    </xdr:from>
    <xdr:to>
      <xdr:col>26</xdr:col>
      <xdr:colOff>387961</xdr:colOff>
      <xdr:row>39</xdr:row>
      <xdr:rowOff>12290</xdr:rowOff>
    </xdr:to>
    <xdr:graphicFrame macro="">
      <xdr:nvGraphicFramePr>
        <xdr:cNvPr id="56" name="图表 5">
          <a:extLst>
            <a:ext uri="{FF2B5EF4-FFF2-40B4-BE49-F238E27FC236}">
              <a16:creationId xmlns:a16="http://schemas.microsoft.com/office/drawing/2014/main" id="{C014659D-8EDB-6D4D-9439-3FC46D461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491613</xdr:colOff>
      <xdr:row>40</xdr:row>
      <xdr:rowOff>86032</xdr:rowOff>
    </xdr:from>
    <xdr:to>
      <xdr:col>26</xdr:col>
      <xdr:colOff>368710</xdr:colOff>
      <xdr:row>67</xdr:row>
      <xdr:rowOff>147484</xdr:rowOff>
    </xdr:to>
    <xdr:graphicFrame macro="">
      <xdr:nvGraphicFramePr>
        <xdr:cNvPr id="57" name="Chart 56">
          <a:extLst>
            <a:ext uri="{FF2B5EF4-FFF2-40B4-BE49-F238E27FC236}">
              <a16:creationId xmlns:a16="http://schemas.microsoft.com/office/drawing/2014/main" id="{59F447F3-FBA9-D844-8856-219325CEF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479324</xdr:colOff>
      <xdr:row>12</xdr:row>
      <xdr:rowOff>17615</xdr:rowOff>
    </xdr:from>
    <xdr:to>
      <xdr:col>38</xdr:col>
      <xdr:colOff>442452</xdr:colOff>
      <xdr:row>39</xdr:row>
      <xdr:rowOff>12289</xdr:rowOff>
    </xdr:to>
    <xdr:graphicFrame macro="">
      <xdr:nvGraphicFramePr>
        <xdr:cNvPr id="58" name="图表 1">
          <a:extLst>
            <a:ext uri="{FF2B5EF4-FFF2-40B4-BE49-F238E27FC236}">
              <a16:creationId xmlns:a16="http://schemas.microsoft.com/office/drawing/2014/main" id="{ED914577-3636-684F-9092-3543C60BB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505782</xdr:colOff>
      <xdr:row>40</xdr:row>
      <xdr:rowOff>122902</xdr:rowOff>
    </xdr:from>
    <xdr:to>
      <xdr:col>38</xdr:col>
      <xdr:colOff>467032</xdr:colOff>
      <xdr:row>67</xdr:row>
      <xdr:rowOff>135193</xdr:rowOff>
    </xdr:to>
    <xdr:graphicFrame macro="">
      <xdr:nvGraphicFramePr>
        <xdr:cNvPr id="59" name="图表 3">
          <a:extLst>
            <a:ext uri="{FF2B5EF4-FFF2-40B4-BE49-F238E27FC236}">
              <a16:creationId xmlns:a16="http://schemas.microsoft.com/office/drawing/2014/main" id="{BD39B32E-1A87-3646-A809-2488DFEE6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540773</xdr:colOff>
      <xdr:row>11</xdr:row>
      <xdr:rowOff>165508</xdr:rowOff>
    </xdr:from>
    <xdr:to>
      <xdr:col>52</xdr:col>
      <xdr:colOff>159774</xdr:colOff>
      <xdr:row>39</xdr:row>
      <xdr:rowOff>24579</xdr:rowOff>
    </xdr:to>
    <xdr:graphicFrame macro="">
      <xdr:nvGraphicFramePr>
        <xdr:cNvPr id="60" name="图表 1">
          <a:extLst>
            <a:ext uri="{FF2B5EF4-FFF2-40B4-BE49-F238E27FC236}">
              <a16:creationId xmlns:a16="http://schemas.microsoft.com/office/drawing/2014/main" id="{308395B3-72E5-B74C-8DFA-612E5574D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38</xdr:col>
      <xdr:colOff>565355</xdr:colOff>
      <xdr:row>40</xdr:row>
      <xdr:rowOff>172064</xdr:rowOff>
    </xdr:from>
    <xdr:to>
      <xdr:col>52</xdr:col>
      <xdr:colOff>294968</xdr:colOff>
      <xdr:row>69</xdr:row>
      <xdr:rowOff>61452</xdr:rowOff>
    </xdr:to>
    <xdr:graphicFrame macro="">
      <xdr:nvGraphicFramePr>
        <xdr:cNvPr id="61" name="Chart 60">
          <a:extLst>
            <a:ext uri="{FF2B5EF4-FFF2-40B4-BE49-F238E27FC236}">
              <a16:creationId xmlns:a16="http://schemas.microsoft.com/office/drawing/2014/main" id="{CA985ED9-74D2-7442-B9C0-C0E87DE3F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479321</xdr:colOff>
      <xdr:row>61</xdr:row>
      <xdr:rowOff>184354</xdr:rowOff>
    </xdr:from>
    <xdr:to>
      <xdr:col>58</xdr:col>
      <xdr:colOff>589934</xdr:colOff>
      <xdr:row>64</xdr:row>
      <xdr:rowOff>36870</xdr:rowOff>
    </xdr:to>
    <xdr:sp macro="" textlink="">
      <xdr:nvSpPr>
        <xdr:cNvPr id="2" name="矩形 1">
          <a:extLst>
            <a:ext uri="{FF2B5EF4-FFF2-40B4-BE49-F238E27FC236}">
              <a16:creationId xmlns:a16="http://schemas.microsoft.com/office/drawing/2014/main" id="{AE4D70BB-FCBE-CAB1-C439-AE0472332530}"/>
            </a:ext>
          </a:extLst>
        </xdr:cNvPr>
        <xdr:cNvSpPr/>
      </xdr:nvSpPr>
      <xdr:spPr>
        <a:xfrm>
          <a:off x="479321" y="11429999"/>
          <a:ext cx="35039710" cy="405581"/>
        </a:xfrm>
        <a:prstGeom prst="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xdr:col>
      <xdr:colOff>196645</xdr:colOff>
      <xdr:row>69</xdr:row>
      <xdr:rowOff>36871</xdr:rowOff>
    </xdr:from>
    <xdr:to>
      <xdr:col>12</xdr:col>
      <xdr:colOff>589935</xdr:colOff>
      <xdr:row>78</xdr:row>
      <xdr:rowOff>98323</xdr:rowOff>
    </xdr:to>
    <xdr:sp macro="" textlink="">
      <xdr:nvSpPr>
        <xdr:cNvPr id="4" name="文本框 3">
          <a:extLst>
            <a:ext uri="{FF2B5EF4-FFF2-40B4-BE49-F238E27FC236}">
              <a16:creationId xmlns:a16="http://schemas.microsoft.com/office/drawing/2014/main" id="{72BAAAF6-7F66-B12B-DA13-9D35BB5F69F7}"/>
            </a:ext>
          </a:extLst>
        </xdr:cNvPr>
        <xdr:cNvSpPr txBox="1"/>
      </xdr:nvSpPr>
      <xdr:spPr>
        <a:xfrm>
          <a:off x="798871" y="12757355"/>
          <a:ext cx="7017774" cy="17206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600" baseline="0">
              <a:latin typeface="Poppins" panose="00000500000000000000" pitchFamily="2" charset="0"/>
              <a:cs typeface="Poppins" panose="00000500000000000000" pitchFamily="2" charset="0"/>
            </a:rPr>
            <a:t>n'est pas sensible au prix</a:t>
          </a:r>
        </a:p>
        <a:p>
          <a:r>
            <a:rPr lang="fr-FR" sz="1600" baseline="0">
              <a:latin typeface="Poppins" panose="00000500000000000000" pitchFamily="2" charset="0"/>
              <a:cs typeface="Poppins" panose="00000500000000000000" pitchFamily="2" charset="0"/>
            </a:rPr>
            <a:t>apprécie la texture le plus </a:t>
          </a:r>
        </a:p>
        <a:p>
          <a:r>
            <a:rPr lang="fr-FR" sz="1600" baseline="0">
              <a:latin typeface="Poppins" panose="00000500000000000000" pitchFamily="2" charset="0"/>
              <a:cs typeface="Poppins" panose="00000500000000000000" pitchFamily="2" charset="0"/>
            </a:rPr>
            <a:t>compte beaucoup sur l'efficacité et sur la fiabilité</a:t>
          </a:r>
        </a:p>
        <a:p>
          <a:r>
            <a:rPr lang="fr-FR" sz="1600" baseline="0">
              <a:latin typeface="Poppins" panose="00000500000000000000" pitchFamily="2" charset="0"/>
              <a:cs typeface="Poppins" panose="00000500000000000000" pitchFamily="2" charset="0"/>
            </a:rPr>
            <a:t>souligner les ingrédients naturels mais n'est pas conscient  des ingrédients chimiques dans le BDT.</a:t>
          </a:r>
        </a:p>
        <a:p>
          <a:r>
            <a:rPr lang="fr-FR" sz="1600" baseline="0">
              <a:latin typeface="Poppins" panose="00000500000000000000" pitchFamily="2" charset="0"/>
              <a:cs typeface="Poppins" panose="00000500000000000000" pitchFamily="2" charset="0"/>
            </a:rPr>
            <a:t>compte le plus moins sur la référence culturelle</a:t>
          </a:r>
        </a:p>
        <a:p>
          <a:endParaRPr lang="fr-FR" sz="1600">
            <a:latin typeface="Poppins" panose="00000500000000000000" pitchFamily="2" charset="0"/>
            <a:cs typeface="Poppins" panose="00000500000000000000" pitchFamily="2" charset="0"/>
          </a:endParaRPr>
        </a:p>
      </xdr:txBody>
    </xdr:sp>
    <xdr:clientData/>
  </xdr:twoCellAnchor>
  <xdr:twoCellAnchor>
    <xdr:from>
      <xdr:col>13</xdr:col>
      <xdr:colOff>533399</xdr:colOff>
      <xdr:row>68</xdr:row>
      <xdr:rowOff>164691</xdr:rowOff>
    </xdr:from>
    <xdr:to>
      <xdr:col>26</xdr:col>
      <xdr:colOff>368708</xdr:colOff>
      <xdr:row>78</xdr:row>
      <xdr:rowOff>122904</xdr:rowOff>
    </xdr:to>
    <xdr:sp macro="" textlink="">
      <xdr:nvSpPr>
        <xdr:cNvPr id="11" name="文本框 10">
          <a:extLst>
            <a:ext uri="{FF2B5EF4-FFF2-40B4-BE49-F238E27FC236}">
              <a16:creationId xmlns:a16="http://schemas.microsoft.com/office/drawing/2014/main" id="{656C3C6A-9C57-45A4-9D23-87F5D6F77930}"/>
            </a:ext>
          </a:extLst>
        </xdr:cNvPr>
        <xdr:cNvSpPr txBox="1"/>
      </xdr:nvSpPr>
      <xdr:spPr>
        <a:xfrm>
          <a:off x="8362334" y="12700820"/>
          <a:ext cx="7664245" cy="1801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600">
              <a:latin typeface="Poppins" panose="00000500000000000000" pitchFamily="2" charset="0"/>
              <a:cs typeface="Poppins" panose="00000500000000000000" pitchFamily="2" charset="0"/>
            </a:rPr>
            <a:t>sensible</a:t>
          </a:r>
          <a:r>
            <a:rPr lang="fr-FR" sz="1600" baseline="0">
              <a:latin typeface="Poppins" panose="00000500000000000000" pitchFamily="2" charset="0"/>
              <a:cs typeface="Poppins" panose="00000500000000000000" pitchFamily="2" charset="0"/>
            </a:rPr>
            <a:t> au prix, à l'odeur et à la texture  </a:t>
          </a:r>
        </a:p>
        <a:p>
          <a:r>
            <a:rPr lang="fr-FR" sz="1600" baseline="0">
              <a:latin typeface="Poppins" panose="00000500000000000000" pitchFamily="2" charset="0"/>
              <a:cs typeface="Poppins" panose="00000500000000000000" pitchFamily="2" charset="0"/>
            </a:rPr>
            <a:t>apprécie la fonction polyvalente le plus</a:t>
          </a:r>
        </a:p>
        <a:p>
          <a:r>
            <a:rPr lang="fr-FR" sz="1600" baseline="0">
              <a:latin typeface="Poppins" panose="00000500000000000000" pitchFamily="2" charset="0"/>
              <a:cs typeface="Poppins" panose="00000500000000000000" pitchFamily="2" charset="0"/>
            </a:rPr>
            <a:t>compte plus sur la fiabilité, l'efficacité et la qualité de fabrication</a:t>
          </a:r>
        </a:p>
        <a:p>
          <a:endParaRPr lang="fr-FR" sz="1600" baseline="0">
            <a:latin typeface="Poppins" panose="00000500000000000000" pitchFamily="2" charset="0"/>
            <a:cs typeface="Poppins" panose="00000500000000000000" pitchFamily="2" charset="0"/>
          </a:endParaRPr>
        </a:p>
        <a:p>
          <a:endParaRPr lang="fr-FR" sz="1600" baseline="0">
            <a:latin typeface="Poppins" panose="00000500000000000000" pitchFamily="2" charset="0"/>
            <a:cs typeface="Poppins" panose="00000500000000000000" pitchFamily="2" charset="0"/>
          </a:endParaRPr>
        </a:p>
        <a:p>
          <a:endParaRPr lang="fr-FR" sz="1600">
            <a:latin typeface="Poppins" panose="00000500000000000000" pitchFamily="2" charset="0"/>
            <a:cs typeface="Poppins" panose="00000500000000000000" pitchFamily="2" charset="0"/>
          </a:endParaRPr>
        </a:p>
      </xdr:txBody>
    </xdr:sp>
    <xdr:clientData/>
  </xdr:twoCellAnchor>
  <xdr:twoCellAnchor>
    <xdr:from>
      <xdr:col>26</xdr:col>
      <xdr:colOff>526024</xdr:colOff>
      <xdr:row>68</xdr:row>
      <xdr:rowOff>157317</xdr:rowOff>
    </xdr:from>
    <xdr:to>
      <xdr:col>38</xdr:col>
      <xdr:colOff>491613</xdr:colOff>
      <xdr:row>78</xdr:row>
      <xdr:rowOff>115530</xdr:rowOff>
    </xdr:to>
    <xdr:sp macro="" textlink="">
      <xdr:nvSpPr>
        <xdr:cNvPr id="12" name="文本框 11">
          <a:extLst>
            <a:ext uri="{FF2B5EF4-FFF2-40B4-BE49-F238E27FC236}">
              <a16:creationId xmlns:a16="http://schemas.microsoft.com/office/drawing/2014/main" id="{B59EE686-AAD3-4C3B-A198-06E6CED58092}"/>
            </a:ext>
          </a:extLst>
        </xdr:cNvPr>
        <xdr:cNvSpPr txBox="1"/>
      </xdr:nvSpPr>
      <xdr:spPr>
        <a:xfrm>
          <a:off x="16183895" y="12693446"/>
          <a:ext cx="7192299" cy="1801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600" baseline="0">
              <a:latin typeface="Poppins" panose="00000500000000000000" pitchFamily="2" charset="0"/>
              <a:cs typeface="Poppins" panose="00000500000000000000" pitchFamily="2" charset="0"/>
            </a:rPr>
            <a:t>sensible aux ingrédients naturels mais n'est pas conscient des ingrédients chimiques </a:t>
          </a:r>
        </a:p>
        <a:p>
          <a:r>
            <a:rPr lang="fr-FR" sz="1600" baseline="0">
              <a:latin typeface="Poppins" panose="00000500000000000000" pitchFamily="2" charset="0"/>
              <a:cs typeface="Poppins" panose="00000500000000000000" pitchFamily="2" charset="0"/>
            </a:rPr>
            <a:t>apprécie l'odeur le plus </a:t>
          </a:r>
        </a:p>
        <a:p>
          <a:r>
            <a:rPr lang="fr-FR" sz="1600" baseline="0">
              <a:latin typeface="Poppins" panose="00000500000000000000" pitchFamily="2" charset="0"/>
              <a:cs typeface="Poppins" panose="00000500000000000000" pitchFamily="2" charset="0"/>
            </a:rPr>
            <a:t>n'est pas sensible de l'efficacité</a:t>
          </a:r>
        </a:p>
        <a:p>
          <a:r>
            <a:rPr lang="fr-FR" sz="1600" baseline="0">
              <a:latin typeface="Poppins" panose="00000500000000000000" pitchFamily="2" charset="0"/>
              <a:cs typeface="Poppins" panose="00000500000000000000" pitchFamily="2" charset="0"/>
            </a:rPr>
            <a:t>compte sur la fiabilité, la qualité de fabrication et les ingrédients naturels</a:t>
          </a:r>
        </a:p>
        <a:p>
          <a:endParaRPr lang="fr-FR" sz="1600" baseline="0">
            <a:latin typeface="Poppins" panose="00000500000000000000" pitchFamily="2" charset="0"/>
            <a:cs typeface="Poppins" panose="00000500000000000000" pitchFamily="2" charset="0"/>
          </a:endParaRPr>
        </a:p>
        <a:p>
          <a:endParaRPr lang="fr-FR" sz="1600">
            <a:latin typeface="Poppins" panose="00000500000000000000" pitchFamily="2" charset="0"/>
            <a:cs typeface="Poppins" panose="00000500000000000000" pitchFamily="2" charset="0"/>
          </a:endParaRPr>
        </a:p>
      </xdr:txBody>
    </xdr:sp>
    <xdr:clientData/>
  </xdr:twoCellAnchor>
  <xdr:twoCellAnchor>
    <xdr:from>
      <xdr:col>39</xdr:col>
      <xdr:colOff>14747</xdr:colOff>
      <xdr:row>69</xdr:row>
      <xdr:rowOff>39330</xdr:rowOff>
    </xdr:from>
    <xdr:to>
      <xdr:col>52</xdr:col>
      <xdr:colOff>368710</xdr:colOff>
      <xdr:row>78</xdr:row>
      <xdr:rowOff>181898</xdr:rowOff>
    </xdr:to>
    <xdr:sp macro="" textlink="">
      <xdr:nvSpPr>
        <xdr:cNvPr id="13" name="文本框 12">
          <a:extLst>
            <a:ext uri="{FF2B5EF4-FFF2-40B4-BE49-F238E27FC236}">
              <a16:creationId xmlns:a16="http://schemas.microsoft.com/office/drawing/2014/main" id="{AA6EF996-AE96-4F2F-A2B3-83F2A67C1B5A}"/>
            </a:ext>
          </a:extLst>
        </xdr:cNvPr>
        <xdr:cNvSpPr txBox="1"/>
      </xdr:nvSpPr>
      <xdr:spPr>
        <a:xfrm>
          <a:off x="23501553" y="12759814"/>
          <a:ext cx="8182899" cy="1801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600" baseline="0">
              <a:latin typeface="Poppins" panose="00000500000000000000" pitchFamily="2" charset="0"/>
              <a:cs typeface="Poppins" panose="00000500000000000000" pitchFamily="2" charset="0"/>
            </a:rPr>
            <a:t>sensible au prix</a:t>
          </a:r>
        </a:p>
        <a:p>
          <a:r>
            <a:rPr lang="fr-FR" sz="1600" baseline="0">
              <a:latin typeface="Poppins" panose="00000500000000000000" pitchFamily="2" charset="0"/>
              <a:cs typeface="Poppins" panose="00000500000000000000" pitchFamily="2" charset="0"/>
            </a:rPr>
            <a:t>apprécie les ingrédients naturels le plus </a:t>
          </a:r>
        </a:p>
        <a:p>
          <a:r>
            <a:rPr lang="fr-FR" sz="1600" baseline="0">
              <a:latin typeface="Poppins" panose="00000500000000000000" pitchFamily="2" charset="0"/>
              <a:cs typeface="Poppins" panose="00000500000000000000" pitchFamily="2" charset="0"/>
            </a:rPr>
            <a:t>compte sur l'efficacité, la qualité de fabrication et la fiabilité</a:t>
          </a:r>
        </a:p>
        <a:p>
          <a:r>
            <a:rPr lang="fr-FR" sz="1600" baseline="0">
              <a:latin typeface="Poppins" panose="00000500000000000000" pitchFamily="2" charset="0"/>
              <a:cs typeface="Poppins" panose="00000500000000000000" pitchFamily="2" charset="0"/>
            </a:rPr>
            <a:t>compte le moins sur la r'éférence culturelle</a:t>
          </a:r>
          <a:endParaRPr lang="fr-FR" sz="1600">
            <a:latin typeface="Poppins" panose="00000500000000000000" pitchFamily="2" charset="0"/>
            <a:cs typeface="Poppins" panose="00000500000000000000" pitchFamily="2" charset="0"/>
          </a:endParaRPr>
        </a:p>
      </xdr:txBody>
    </xdr:sp>
    <xdr:clientData/>
  </xdr:twoCellAnchor>
  <xdr:twoCellAnchor>
    <xdr:from>
      <xdr:col>0</xdr:col>
      <xdr:colOff>410496</xdr:colOff>
      <xdr:row>19</xdr:row>
      <xdr:rowOff>90950</xdr:rowOff>
    </xdr:from>
    <xdr:to>
      <xdr:col>58</xdr:col>
      <xdr:colOff>521109</xdr:colOff>
      <xdr:row>21</xdr:row>
      <xdr:rowOff>127821</xdr:rowOff>
    </xdr:to>
    <xdr:sp macro="" textlink="">
      <xdr:nvSpPr>
        <xdr:cNvPr id="14" name="矩形 13">
          <a:extLst>
            <a:ext uri="{FF2B5EF4-FFF2-40B4-BE49-F238E27FC236}">
              <a16:creationId xmlns:a16="http://schemas.microsoft.com/office/drawing/2014/main" id="{7863902C-9E25-40AF-A722-D1BC3C10C1C4}"/>
            </a:ext>
          </a:extLst>
        </xdr:cNvPr>
        <xdr:cNvSpPr/>
      </xdr:nvSpPr>
      <xdr:spPr>
        <a:xfrm>
          <a:off x="410496" y="3593692"/>
          <a:ext cx="35039710" cy="405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361334</xdr:colOff>
      <xdr:row>46</xdr:row>
      <xdr:rowOff>29493</xdr:rowOff>
    </xdr:from>
    <xdr:to>
      <xdr:col>58</xdr:col>
      <xdr:colOff>471947</xdr:colOff>
      <xdr:row>48</xdr:row>
      <xdr:rowOff>66365</xdr:rowOff>
    </xdr:to>
    <xdr:sp macro="" textlink="">
      <xdr:nvSpPr>
        <xdr:cNvPr id="15" name="矩形 14">
          <a:extLst>
            <a:ext uri="{FF2B5EF4-FFF2-40B4-BE49-F238E27FC236}">
              <a16:creationId xmlns:a16="http://schemas.microsoft.com/office/drawing/2014/main" id="{C40C9BA6-C282-47A9-BAEA-5250FAD96F36}"/>
            </a:ext>
          </a:extLst>
        </xdr:cNvPr>
        <xdr:cNvSpPr/>
      </xdr:nvSpPr>
      <xdr:spPr>
        <a:xfrm>
          <a:off x="361334" y="8509816"/>
          <a:ext cx="35039710" cy="405581"/>
        </a:xfrm>
        <a:prstGeom prst="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26</xdr:col>
      <xdr:colOff>514585</xdr:colOff>
      <xdr:row>1</xdr:row>
      <xdr:rowOff>128881</xdr:rowOff>
    </xdr:from>
    <xdr:to>
      <xdr:col>36</xdr:col>
      <xdr:colOff>343370</xdr:colOff>
      <xdr:row>4</xdr:row>
      <xdr:rowOff>55601</xdr:rowOff>
    </xdr:to>
    <xdr:sp macro="" textlink="">
      <xdr:nvSpPr>
        <xdr:cNvPr id="2" name="文本框 4">
          <a:extLst>
            <a:ext uri="{FF2B5EF4-FFF2-40B4-BE49-F238E27FC236}">
              <a16:creationId xmlns:a16="http://schemas.microsoft.com/office/drawing/2014/main" id="{EDD7A536-BB04-CC44-9B80-596E6AC441BE}"/>
            </a:ext>
          </a:extLst>
        </xdr:cNvPr>
        <xdr:cNvSpPr txBox="1"/>
      </xdr:nvSpPr>
      <xdr:spPr>
        <a:xfrm>
          <a:off x="19592807" y="312325"/>
          <a:ext cx="7166563" cy="477054"/>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2000" b="1">
              <a:latin typeface="Poppins" panose="00000500000000000000" pitchFamily="2" charset="0"/>
              <a:ea typeface="Calibri" panose="020F0502020204030204" pitchFamily="34" charset="0"/>
              <a:cs typeface="Poppins" panose="00000500000000000000" pitchFamily="2" charset="0"/>
            </a:rPr>
            <a:t>3. Test sur les USPs du nouveau produit</a:t>
          </a:r>
        </a:p>
      </xdr:txBody>
    </xdr:sp>
    <xdr:clientData/>
  </xdr:twoCellAnchor>
  <xdr:twoCellAnchor>
    <xdr:from>
      <xdr:col>0</xdr:col>
      <xdr:colOff>239891</xdr:colOff>
      <xdr:row>39</xdr:row>
      <xdr:rowOff>56449</xdr:rowOff>
    </xdr:from>
    <xdr:to>
      <xdr:col>12</xdr:col>
      <xdr:colOff>28226</xdr:colOff>
      <xdr:row>64</xdr:row>
      <xdr:rowOff>70560</xdr:rowOff>
    </xdr:to>
    <xdr:graphicFrame macro="">
      <xdr:nvGraphicFramePr>
        <xdr:cNvPr id="4" name="图表 3">
          <a:extLst>
            <a:ext uri="{FF2B5EF4-FFF2-40B4-BE49-F238E27FC236}">
              <a16:creationId xmlns:a16="http://schemas.microsoft.com/office/drawing/2014/main" id="{7B8063B8-B543-4773-8B71-1A329E156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254002</xdr:colOff>
      <xdr:row>64</xdr:row>
      <xdr:rowOff>127002</xdr:rowOff>
    </xdr:from>
    <xdr:to>
      <xdr:col>12</xdr:col>
      <xdr:colOff>28224</xdr:colOff>
      <xdr:row>90</xdr:row>
      <xdr:rowOff>112890</xdr:rowOff>
    </xdr:to>
    <mc:AlternateContent xmlns:mc="http://schemas.openxmlformats.org/markup-compatibility/2006">
      <mc:Choice xmlns:cx2="http://schemas.microsoft.com/office/drawing/2015/10/21/chartex" Requires="cx2">
        <xdr:graphicFrame macro="">
          <xdr:nvGraphicFramePr>
            <xdr:cNvPr id="6" name="图表 5">
              <a:extLst>
                <a:ext uri="{FF2B5EF4-FFF2-40B4-BE49-F238E27FC236}">
                  <a16:creationId xmlns:a16="http://schemas.microsoft.com/office/drawing/2014/main" id="{94D2368F-FF2A-41F9-807F-869FD621A8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54002" y="12319002"/>
              <a:ext cx="9680222" cy="493888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197557</xdr:colOff>
      <xdr:row>90</xdr:row>
      <xdr:rowOff>141113</xdr:rowOff>
    </xdr:from>
    <xdr:to>
      <xdr:col>11</xdr:col>
      <xdr:colOff>719669</xdr:colOff>
      <xdr:row>116</xdr:row>
      <xdr:rowOff>56445</xdr:rowOff>
    </xdr:to>
    <xdr:graphicFrame macro="">
      <xdr:nvGraphicFramePr>
        <xdr:cNvPr id="7" name="图表 6">
          <a:extLst>
            <a:ext uri="{FF2B5EF4-FFF2-40B4-BE49-F238E27FC236}">
              <a16:creationId xmlns:a16="http://schemas.microsoft.com/office/drawing/2014/main" id="{4D29496A-B64C-402B-B242-6B0EFA506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296336</xdr:colOff>
      <xdr:row>11</xdr:row>
      <xdr:rowOff>112890</xdr:rowOff>
    </xdr:from>
    <xdr:to>
      <xdr:col>12</xdr:col>
      <xdr:colOff>28226</xdr:colOff>
      <xdr:row>39</xdr:row>
      <xdr:rowOff>42334</xdr:rowOff>
    </xdr:to>
    <xdr:graphicFrame macro="">
      <xdr:nvGraphicFramePr>
        <xdr:cNvPr id="5" name="图表 4">
          <a:extLst>
            <a:ext uri="{FF2B5EF4-FFF2-40B4-BE49-F238E27FC236}">
              <a16:creationId xmlns:a16="http://schemas.microsoft.com/office/drawing/2014/main" id="{6714C7BA-5763-4245-81FE-8F513F828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324556</xdr:colOff>
      <xdr:row>12</xdr:row>
      <xdr:rowOff>0</xdr:rowOff>
    </xdr:from>
    <xdr:to>
      <xdr:col>23</xdr:col>
      <xdr:colOff>296333</xdr:colOff>
      <xdr:row>39</xdr:row>
      <xdr:rowOff>14111</xdr:rowOff>
    </xdr:to>
    <xdr:graphicFrame macro="">
      <xdr:nvGraphicFramePr>
        <xdr:cNvPr id="8" name="图表 7">
          <a:extLst>
            <a:ext uri="{FF2B5EF4-FFF2-40B4-BE49-F238E27FC236}">
              <a16:creationId xmlns:a16="http://schemas.microsoft.com/office/drawing/2014/main" id="{B354D692-CD93-4AFF-A4F0-10A6FF7FD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6</xdr:row>
      <xdr:rowOff>0</xdr:rowOff>
    </xdr:from>
    <xdr:to>
      <xdr:col>12</xdr:col>
      <xdr:colOff>101801</xdr:colOff>
      <xdr:row>12</xdr:row>
      <xdr:rowOff>54379</xdr:rowOff>
    </xdr:to>
    <xdr:sp macro="" textlink="">
      <xdr:nvSpPr>
        <xdr:cNvPr id="18" name="文本框 3">
          <a:extLst>
            <a:ext uri="{FF2B5EF4-FFF2-40B4-BE49-F238E27FC236}">
              <a16:creationId xmlns:a16="http://schemas.microsoft.com/office/drawing/2014/main" id="{E13C8F18-6DDF-482C-84EC-2B8300B83901}"/>
            </a:ext>
          </a:extLst>
        </xdr:cNvPr>
        <xdr:cNvSpPr txBox="1"/>
      </xdr:nvSpPr>
      <xdr:spPr>
        <a:xfrm>
          <a:off x="1467556" y="1100667"/>
          <a:ext cx="7439578" cy="11550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a:latin typeface="Poppins" panose="00000500000000000000" pitchFamily="2" charset="0"/>
              <a:cs typeface="Poppins" panose="00000500000000000000" pitchFamily="2" charset="0"/>
            </a:rPr>
            <a:t>Sportifs</a:t>
          </a:r>
          <a:r>
            <a:rPr lang="fr-FR" sz="1600" b="1" baseline="0">
              <a:latin typeface="Poppins" panose="00000500000000000000" pitchFamily="2" charset="0"/>
              <a:cs typeface="Poppins" panose="00000500000000000000" pitchFamily="2" charset="0"/>
            </a:rPr>
            <a:t> </a:t>
          </a:r>
          <a:endParaRPr lang="fr-FR" sz="1600" b="1" baseline="0">
            <a:solidFill>
              <a:schemeClr val="accent2"/>
            </a:solidFill>
            <a:latin typeface="Poppins" panose="00000500000000000000" pitchFamily="2" charset="0"/>
            <a:cs typeface="Poppins" panose="00000500000000000000" pitchFamily="2" charset="0"/>
          </a:endParaRPr>
        </a:p>
        <a:p>
          <a:pPr algn="ctr"/>
          <a:r>
            <a:rPr lang="fr-FR" sz="1600" b="1" baseline="0">
              <a:solidFill>
                <a:schemeClr val="accent2"/>
              </a:solidFill>
              <a:latin typeface="Poppins" panose="00000500000000000000" pitchFamily="2" charset="0"/>
              <a:cs typeface="Poppins" panose="00000500000000000000" pitchFamily="2" charset="0"/>
            </a:rPr>
            <a:t>Definition : Faire du sport plus de 2 fois par semaine </a:t>
          </a:r>
        </a:p>
        <a:p>
          <a:pPr algn="ctr"/>
          <a:r>
            <a:rPr lang="fr-FR" sz="1600" b="1" baseline="0">
              <a:solidFill>
                <a:schemeClr val="accent2"/>
              </a:solidFill>
              <a:latin typeface="Poppins" panose="00000500000000000000" pitchFamily="2" charset="0"/>
              <a:cs typeface="Poppins" panose="00000500000000000000" pitchFamily="2" charset="0"/>
            </a:rPr>
            <a:t>(3 - 4 fois + plus de 5 fois) </a:t>
          </a:r>
          <a:endParaRPr lang="fr-FR" sz="16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13</xdr:col>
      <xdr:colOff>400068</xdr:colOff>
      <xdr:row>6</xdr:row>
      <xdr:rowOff>69864</xdr:rowOff>
    </xdr:from>
    <xdr:to>
      <xdr:col>22</xdr:col>
      <xdr:colOff>428177</xdr:colOff>
      <xdr:row>12</xdr:row>
      <xdr:rowOff>35261</xdr:rowOff>
    </xdr:to>
    <xdr:sp macro="" textlink="">
      <xdr:nvSpPr>
        <xdr:cNvPr id="19" name="文本框 37">
          <a:extLst>
            <a:ext uri="{FF2B5EF4-FFF2-40B4-BE49-F238E27FC236}">
              <a16:creationId xmlns:a16="http://schemas.microsoft.com/office/drawing/2014/main" id="{DCD9486B-D2DE-49E2-AE3A-B0929064E82F}"/>
            </a:ext>
          </a:extLst>
        </xdr:cNvPr>
        <xdr:cNvSpPr txBox="1"/>
      </xdr:nvSpPr>
      <xdr:spPr>
        <a:xfrm>
          <a:off x="9939179" y="1170531"/>
          <a:ext cx="6632109" cy="1066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baseline="0">
              <a:latin typeface="Poppins" panose="00000500000000000000" pitchFamily="2" charset="0"/>
              <a:cs typeface="Poppins" panose="00000500000000000000" pitchFamily="2" charset="0"/>
            </a:rPr>
            <a:t>Travailleurs de bureau</a:t>
          </a:r>
          <a:endParaRPr lang="fr-FR" sz="1600" b="1" baseline="0">
            <a:solidFill>
              <a:schemeClr val="accent2"/>
            </a:solidFill>
          </a:endParaRPr>
        </a:p>
        <a:p>
          <a:pPr algn="ctr"/>
          <a:r>
            <a:rPr lang="fr-FR" sz="1600" b="1" baseline="0">
              <a:solidFill>
                <a:schemeClr val="accent2"/>
              </a:solidFill>
              <a:latin typeface="Poppins" panose="00000500000000000000" pitchFamily="2" charset="0"/>
              <a:cs typeface="Poppins" panose="00000500000000000000" pitchFamily="2" charset="0"/>
            </a:rPr>
            <a:t>Definition : </a:t>
          </a:r>
          <a:r>
            <a:rPr lang="fr-FR" altLang="zh-CN" sz="1600" b="1" baseline="0">
              <a:solidFill>
                <a:schemeClr val="accent2"/>
              </a:solidFill>
              <a:latin typeface="Poppins" panose="00000500000000000000" pitchFamily="2" charset="0"/>
              <a:cs typeface="Poppins" panose="00000500000000000000" pitchFamily="2" charset="0"/>
            </a:rPr>
            <a:t>passer plus de 5 heure en moyen </a:t>
          </a:r>
          <a:r>
            <a:rPr lang="fr-FR" sz="1600" b="1" baseline="0">
              <a:solidFill>
                <a:schemeClr val="accent2"/>
              </a:solidFill>
              <a:latin typeface="Poppins" panose="00000500000000000000" pitchFamily="2" charset="0"/>
              <a:cs typeface="Poppins" panose="00000500000000000000" pitchFamily="2" charset="0"/>
            </a:rPr>
            <a:t>devant un ordinateur par jour</a:t>
          </a:r>
          <a:endParaRPr lang="fr-FR" sz="16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24</xdr:col>
      <xdr:colOff>583645</xdr:colOff>
      <xdr:row>6</xdr:row>
      <xdr:rowOff>48288</xdr:rowOff>
    </xdr:from>
    <xdr:to>
      <xdr:col>32</xdr:col>
      <xdr:colOff>504462</xdr:colOff>
      <xdr:row>12</xdr:row>
      <xdr:rowOff>18362</xdr:rowOff>
    </xdr:to>
    <xdr:sp macro="" textlink="">
      <xdr:nvSpPr>
        <xdr:cNvPr id="20" name="文本框 37">
          <a:extLst>
            <a:ext uri="{FF2B5EF4-FFF2-40B4-BE49-F238E27FC236}">
              <a16:creationId xmlns:a16="http://schemas.microsoft.com/office/drawing/2014/main" id="{BE423006-15E9-4BBC-9514-B097067D1AF5}"/>
            </a:ext>
          </a:extLst>
        </xdr:cNvPr>
        <xdr:cNvSpPr txBox="1"/>
      </xdr:nvSpPr>
      <xdr:spPr>
        <a:xfrm>
          <a:off x="18430970" y="1149975"/>
          <a:ext cx="5869926" cy="1071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baseline="0">
              <a:latin typeface="Poppins" panose="00000500000000000000" pitchFamily="2" charset="0"/>
              <a:cs typeface="Poppins" panose="00000500000000000000" pitchFamily="2" charset="0"/>
            </a:rPr>
            <a:t>Age</a:t>
          </a:r>
          <a:r>
            <a:rPr lang="zh-CN" altLang="en-US" sz="1600" b="1" baseline="0">
              <a:latin typeface="Poppins" panose="00000500000000000000" pitchFamily="2" charset="0"/>
              <a:cs typeface="Poppins" panose="00000500000000000000" pitchFamily="2" charset="0"/>
            </a:rPr>
            <a:t> </a:t>
          </a:r>
          <a:r>
            <a:rPr lang="en-US" altLang="zh-CN" sz="1600" b="1" baseline="0">
              <a:latin typeface="Poppins" panose="00000500000000000000" pitchFamily="2" charset="0"/>
              <a:cs typeface="Poppins" panose="00000500000000000000" pitchFamily="2" charset="0"/>
            </a:rPr>
            <a:t> &gt;  65</a:t>
          </a:r>
          <a:endParaRPr lang="fr-FR" sz="1600" b="1" baseline="0">
            <a:solidFill>
              <a:schemeClr val="accent2"/>
            </a:solidFill>
            <a:latin typeface="Poppins" panose="00000500000000000000" pitchFamily="2" charset="0"/>
            <a:cs typeface="Poppins" panose="00000500000000000000" pitchFamily="2" charset="0"/>
          </a:endParaRPr>
        </a:p>
        <a:p>
          <a:pPr algn="ctr"/>
          <a:r>
            <a:rPr lang="fr-FR" sz="1600" b="1" baseline="0">
              <a:solidFill>
                <a:schemeClr val="accent2"/>
              </a:solidFill>
              <a:latin typeface="Poppins" panose="00000500000000000000" pitchFamily="2" charset="0"/>
              <a:cs typeface="Poppins" panose="00000500000000000000" pitchFamily="2" charset="0"/>
            </a:rPr>
            <a:t>Definition : </a:t>
          </a:r>
          <a:r>
            <a:rPr lang="fr-FR" altLang="zh-CN" sz="1600" b="1" baseline="0">
              <a:solidFill>
                <a:schemeClr val="accent2"/>
              </a:solidFill>
              <a:latin typeface="Poppins" panose="00000500000000000000" pitchFamily="2" charset="0"/>
              <a:cs typeface="Poppins" panose="00000500000000000000" pitchFamily="2" charset="0"/>
            </a:rPr>
            <a:t>passer plus de 5 heure en moyen </a:t>
          </a:r>
          <a:r>
            <a:rPr lang="fr-FR" sz="1600" b="1" baseline="0">
              <a:solidFill>
                <a:schemeClr val="accent2"/>
              </a:solidFill>
              <a:latin typeface="Poppins" panose="00000500000000000000" pitchFamily="2" charset="0"/>
              <a:cs typeface="Poppins" panose="00000500000000000000" pitchFamily="2" charset="0"/>
            </a:rPr>
            <a:t>devant un ordinateur par jour</a:t>
          </a:r>
          <a:endParaRPr lang="fr-FR" sz="16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35</xdr:col>
      <xdr:colOff>111814</xdr:colOff>
      <xdr:row>6</xdr:row>
      <xdr:rowOff>14012</xdr:rowOff>
    </xdr:from>
    <xdr:to>
      <xdr:col>42</xdr:col>
      <xdr:colOff>317148</xdr:colOff>
      <xdr:row>12</xdr:row>
      <xdr:rowOff>42090</xdr:rowOff>
    </xdr:to>
    <xdr:sp macro="" textlink="">
      <xdr:nvSpPr>
        <xdr:cNvPr id="21" name="文本框 37">
          <a:extLst>
            <a:ext uri="{FF2B5EF4-FFF2-40B4-BE49-F238E27FC236}">
              <a16:creationId xmlns:a16="http://schemas.microsoft.com/office/drawing/2014/main" id="{710F632F-0F95-48D3-8292-D78F0A2E8CFB}"/>
            </a:ext>
          </a:extLst>
        </xdr:cNvPr>
        <xdr:cNvSpPr txBox="1"/>
      </xdr:nvSpPr>
      <xdr:spPr>
        <a:xfrm>
          <a:off x="25794036" y="1114679"/>
          <a:ext cx="5341779" cy="11287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baseline="0">
              <a:latin typeface="Poppins" panose="00000500000000000000" pitchFamily="2" charset="0"/>
              <a:cs typeface="Poppins" panose="00000500000000000000" pitchFamily="2" charset="0"/>
            </a:rPr>
            <a:t>Ne connaissent pas de la culture chinoise</a:t>
          </a:r>
          <a:endParaRPr lang="fr-FR" sz="1600" b="1" baseline="0">
            <a:solidFill>
              <a:schemeClr val="accent2"/>
            </a:solidFill>
            <a:latin typeface="Poppins" panose="00000500000000000000" pitchFamily="2" charset="0"/>
            <a:cs typeface="Poppins" panose="00000500000000000000" pitchFamily="2" charset="0"/>
          </a:endParaRPr>
        </a:p>
        <a:p>
          <a:pPr algn="ctr"/>
          <a:r>
            <a:rPr lang="fr-FR" sz="1600" b="1" baseline="0">
              <a:solidFill>
                <a:schemeClr val="accent2"/>
              </a:solidFill>
              <a:latin typeface="Poppins" panose="00000500000000000000" pitchFamily="2" charset="0"/>
              <a:cs typeface="Poppins" panose="00000500000000000000" pitchFamily="2" charset="0"/>
            </a:rPr>
            <a:t>Definition faible + très faible</a:t>
          </a:r>
          <a:endParaRPr lang="fr-FR" sz="1600" b="1">
            <a:solidFill>
              <a:schemeClr val="accent2"/>
            </a:solidFill>
            <a:latin typeface="Poppins" panose="00000500000000000000" pitchFamily="2" charset="0"/>
            <a:cs typeface="Poppins" panose="00000500000000000000" pitchFamily="2" charset="0"/>
          </a:endParaRPr>
        </a:p>
      </xdr:txBody>
    </xdr:sp>
    <xdr:clientData/>
  </xdr:twoCellAnchor>
  <xdr:twoCellAnchor>
    <xdr:from>
      <xdr:col>12</xdr:col>
      <xdr:colOff>338666</xdr:colOff>
      <xdr:row>39</xdr:row>
      <xdr:rowOff>42335</xdr:rowOff>
    </xdr:from>
    <xdr:to>
      <xdr:col>23</xdr:col>
      <xdr:colOff>302963</xdr:colOff>
      <xdr:row>64</xdr:row>
      <xdr:rowOff>98778</xdr:rowOff>
    </xdr:to>
    <xdr:graphicFrame macro="">
      <xdr:nvGraphicFramePr>
        <xdr:cNvPr id="22" name="图表 21">
          <a:extLst>
            <a:ext uri="{FF2B5EF4-FFF2-40B4-BE49-F238E27FC236}">
              <a16:creationId xmlns:a16="http://schemas.microsoft.com/office/drawing/2014/main" id="{DCD88CEA-DB20-4A42-B9D0-724FA4E83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317500</xdr:colOff>
      <xdr:row>64</xdr:row>
      <xdr:rowOff>148167</xdr:rowOff>
    </xdr:from>
    <xdr:to>
      <xdr:col>23</xdr:col>
      <xdr:colOff>293783</xdr:colOff>
      <xdr:row>90</xdr:row>
      <xdr:rowOff>116418</xdr:rowOff>
    </xdr:to>
    <mc:AlternateContent xmlns:mc="http://schemas.openxmlformats.org/markup-compatibility/2006">
      <mc:Choice xmlns:cx2="http://schemas.microsoft.com/office/drawing/2015/10/21/chartex" Requires="cx2">
        <xdr:graphicFrame macro="">
          <xdr:nvGraphicFramePr>
            <xdr:cNvPr id="23" name="图表 22">
              <a:extLst>
                <a:ext uri="{FF2B5EF4-FFF2-40B4-BE49-F238E27FC236}">
                  <a16:creationId xmlns:a16="http://schemas.microsoft.com/office/drawing/2014/main" id="{7DF15237-8058-4B63-A253-7CE2A0121F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223500" y="12340167"/>
              <a:ext cx="9056783" cy="492125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317499</xdr:colOff>
      <xdr:row>91</xdr:row>
      <xdr:rowOff>21165</xdr:rowOff>
    </xdr:from>
    <xdr:to>
      <xdr:col>23</xdr:col>
      <xdr:colOff>349249</xdr:colOff>
      <xdr:row>116</xdr:row>
      <xdr:rowOff>63500</xdr:rowOff>
    </xdr:to>
    <xdr:graphicFrame macro="">
      <xdr:nvGraphicFramePr>
        <xdr:cNvPr id="24" name="图表 23">
          <a:extLst>
            <a:ext uri="{FF2B5EF4-FFF2-40B4-BE49-F238E27FC236}">
              <a16:creationId xmlns:a16="http://schemas.microsoft.com/office/drawing/2014/main" id="{E76DE1DC-9AB0-4398-B20B-044FADA13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602007</xdr:colOff>
      <xdr:row>11</xdr:row>
      <xdr:rowOff>174435</xdr:rowOff>
    </xdr:from>
    <xdr:to>
      <xdr:col>33</xdr:col>
      <xdr:colOff>569205</xdr:colOff>
      <xdr:row>39</xdr:row>
      <xdr:rowOff>9182</xdr:rowOff>
    </xdr:to>
    <xdr:graphicFrame macro="">
      <xdr:nvGraphicFramePr>
        <xdr:cNvPr id="25" name="图表 24">
          <a:extLst>
            <a:ext uri="{FF2B5EF4-FFF2-40B4-BE49-F238E27FC236}">
              <a16:creationId xmlns:a16="http://schemas.microsoft.com/office/drawing/2014/main" id="{F4D6548A-069B-4552-84FF-11DBF9EDF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596746</xdr:colOff>
      <xdr:row>39</xdr:row>
      <xdr:rowOff>55084</xdr:rowOff>
    </xdr:from>
    <xdr:to>
      <xdr:col>33</xdr:col>
      <xdr:colOff>587566</xdr:colOff>
      <xdr:row>64</xdr:row>
      <xdr:rowOff>91808</xdr:rowOff>
    </xdr:to>
    <xdr:graphicFrame macro="">
      <xdr:nvGraphicFramePr>
        <xdr:cNvPr id="26" name="图表 25">
          <a:extLst>
            <a:ext uri="{FF2B5EF4-FFF2-40B4-BE49-F238E27FC236}">
              <a16:creationId xmlns:a16="http://schemas.microsoft.com/office/drawing/2014/main" id="{2BCC6032-F5A4-4E95-8930-CA629F635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560024</xdr:colOff>
      <xdr:row>64</xdr:row>
      <xdr:rowOff>174434</xdr:rowOff>
    </xdr:from>
    <xdr:to>
      <xdr:col>33</xdr:col>
      <xdr:colOff>605928</xdr:colOff>
      <xdr:row>90</xdr:row>
      <xdr:rowOff>100987</xdr:rowOff>
    </xdr:to>
    <mc:AlternateContent xmlns:mc="http://schemas.openxmlformats.org/markup-compatibility/2006">
      <mc:Choice xmlns:cx2="http://schemas.microsoft.com/office/drawing/2015/10/21/chartex" Requires="cx2">
        <xdr:graphicFrame macro="">
          <xdr:nvGraphicFramePr>
            <xdr:cNvPr id="27" name="图表 26">
              <a:extLst>
                <a:ext uri="{FF2B5EF4-FFF2-40B4-BE49-F238E27FC236}">
                  <a16:creationId xmlns:a16="http://schemas.microsoft.com/office/drawing/2014/main" id="{3C842E6C-EBBC-4D61-8D89-E1845E6A88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9546524" y="12366434"/>
              <a:ext cx="8300904" cy="487955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578385</xdr:colOff>
      <xdr:row>91</xdr:row>
      <xdr:rowOff>18361</xdr:rowOff>
    </xdr:from>
    <xdr:to>
      <xdr:col>33</xdr:col>
      <xdr:colOff>560023</xdr:colOff>
      <xdr:row>116</xdr:row>
      <xdr:rowOff>55084</xdr:rowOff>
    </xdr:to>
    <xdr:graphicFrame macro="">
      <xdr:nvGraphicFramePr>
        <xdr:cNvPr id="28" name="图表 27">
          <a:extLst>
            <a:ext uri="{FF2B5EF4-FFF2-40B4-BE49-F238E27FC236}">
              <a16:creationId xmlns:a16="http://schemas.microsoft.com/office/drawing/2014/main" id="{2260ECE8-516C-482B-861A-FD9E2DE36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275422</xdr:colOff>
      <xdr:row>12</xdr:row>
      <xdr:rowOff>18361</xdr:rowOff>
    </xdr:from>
    <xdr:to>
      <xdr:col>43</xdr:col>
      <xdr:colOff>495759</xdr:colOff>
      <xdr:row>38</xdr:row>
      <xdr:rowOff>165252</xdr:rowOff>
    </xdr:to>
    <xdr:graphicFrame macro="">
      <xdr:nvGraphicFramePr>
        <xdr:cNvPr id="29" name="图表 28">
          <a:extLst>
            <a:ext uri="{FF2B5EF4-FFF2-40B4-BE49-F238E27FC236}">
              <a16:creationId xmlns:a16="http://schemas.microsoft.com/office/drawing/2014/main" id="{A2D544F7-EC55-44D6-9067-4874B2BA2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34</xdr:col>
      <xdr:colOff>284602</xdr:colOff>
      <xdr:row>39</xdr:row>
      <xdr:rowOff>73446</xdr:rowOff>
    </xdr:from>
    <xdr:to>
      <xdr:col>43</xdr:col>
      <xdr:colOff>495758</xdr:colOff>
      <xdr:row>64</xdr:row>
      <xdr:rowOff>82627</xdr:rowOff>
    </xdr:to>
    <xdr:graphicFrame macro="">
      <xdr:nvGraphicFramePr>
        <xdr:cNvPr id="30" name="图表 29">
          <a:extLst>
            <a:ext uri="{FF2B5EF4-FFF2-40B4-BE49-F238E27FC236}">
              <a16:creationId xmlns:a16="http://schemas.microsoft.com/office/drawing/2014/main" id="{D7FAEEB8-6547-4D73-95D9-5B9A374D7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34</xdr:col>
      <xdr:colOff>284602</xdr:colOff>
      <xdr:row>65</xdr:row>
      <xdr:rowOff>27541</xdr:rowOff>
    </xdr:from>
    <xdr:to>
      <xdr:col>43</xdr:col>
      <xdr:colOff>468217</xdr:colOff>
      <xdr:row>90</xdr:row>
      <xdr:rowOff>119349</xdr:rowOff>
    </xdr:to>
    <mc:AlternateContent xmlns:mc="http://schemas.openxmlformats.org/markup-compatibility/2006">
      <mc:Choice xmlns:cx2="http://schemas.microsoft.com/office/drawing/2015/10/21/chartex" Requires="cx2">
        <xdr:graphicFrame macro="">
          <xdr:nvGraphicFramePr>
            <xdr:cNvPr id="31" name="图表 30">
              <a:extLst>
                <a:ext uri="{FF2B5EF4-FFF2-40B4-BE49-F238E27FC236}">
                  <a16:creationId xmlns:a16="http://schemas.microsoft.com/office/drawing/2014/main" id="{53014B0D-FCCC-4C7C-9AF6-53805BA3B5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28351602" y="12410041"/>
              <a:ext cx="7613115" cy="485430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34</xdr:col>
      <xdr:colOff>293783</xdr:colOff>
      <xdr:row>91</xdr:row>
      <xdr:rowOff>9180</xdr:rowOff>
    </xdr:from>
    <xdr:to>
      <xdr:col>43</xdr:col>
      <xdr:colOff>523301</xdr:colOff>
      <xdr:row>116</xdr:row>
      <xdr:rowOff>73446</xdr:rowOff>
    </xdr:to>
    <xdr:graphicFrame macro="">
      <xdr:nvGraphicFramePr>
        <xdr:cNvPr id="32" name="图表 31">
          <a:extLst>
            <a:ext uri="{FF2B5EF4-FFF2-40B4-BE49-F238E27FC236}">
              <a16:creationId xmlns:a16="http://schemas.microsoft.com/office/drawing/2014/main" id="{8550B273-1EDE-4B42-834A-938D426C9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205619</xdr:colOff>
      <xdr:row>72</xdr:row>
      <xdr:rowOff>0</xdr:rowOff>
    </xdr:from>
    <xdr:to>
      <xdr:col>44</xdr:col>
      <xdr:colOff>532191</xdr:colOff>
      <xdr:row>73</xdr:row>
      <xdr:rowOff>120952</xdr:rowOff>
    </xdr:to>
    <xdr:sp macro="" textlink="">
      <xdr:nvSpPr>
        <xdr:cNvPr id="33" name="矩形 32">
          <a:extLst>
            <a:ext uri="{FF2B5EF4-FFF2-40B4-BE49-F238E27FC236}">
              <a16:creationId xmlns:a16="http://schemas.microsoft.com/office/drawing/2014/main" id="{5BBCC47F-ED2A-FAC3-4F31-A18F251FA3B9}"/>
            </a:ext>
          </a:extLst>
        </xdr:cNvPr>
        <xdr:cNvSpPr/>
      </xdr:nvSpPr>
      <xdr:spPr>
        <a:xfrm>
          <a:off x="205619" y="13062857"/>
          <a:ext cx="32790191" cy="3023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434341</xdr:colOff>
      <xdr:row>8</xdr:row>
      <xdr:rowOff>3784</xdr:rowOff>
    </xdr:from>
    <xdr:to>
      <xdr:col>10</xdr:col>
      <xdr:colOff>396241</xdr:colOff>
      <xdr:row>14</xdr:row>
      <xdr:rowOff>28169</xdr:rowOff>
    </xdr:to>
    <xdr:pic>
      <xdr:nvPicPr>
        <xdr:cNvPr id="5" name="图片 4" descr="Tableau des réponses au formulaire Forms. Titre de la question : Quels produits à usage local utilisez-vous pour soulager la douleur ?  . Nombre de réponses : 179 réponses.">
          <a:extLst>
            <a:ext uri="{FF2B5EF4-FFF2-40B4-BE49-F238E27FC236}">
              <a16:creationId xmlns:a16="http://schemas.microsoft.com/office/drawing/2014/main" id="{F967B50B-956A-9F58-3F6A-C19A77AB9B43}"/>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949" t="2213" r="-145" b="83591"/>
        <a:stretch/>
      </xdr:blipFill>
      <xdr:spPr bwMode="auto">
        <a:xfrm>
          <a:off x="434341" y="1466824"/>
          <a:ext cx="6057900" cy="11216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22860</xdr:colOff>
      <xdr:row>2</xdr:row>
      <xdr:rowOff>129540</xdr:rowOff>
    </xdr:from>
    <xdr:to>
      <xdr:col>11</xdr:col>
      <xdr:colOff>190500</xdr:colOff>
      <xdr:row>6</xdr:row>
      <xdr:rowOff>28962</xdr:rowOff>
    </xdr:to>
    <xdr:sp macro="" textlink="">
      <xdr:nvSpPr>
        <xdr:cNvPr id="6" name="文本框 2">
          <a:extLst>
            <a:ext uri="{FF2B5EF4-FFF2-40B4-BE49-F238E27FC236}">
              <a16:creationId xmlns:a16="http://schemas.microsoft.com/office/drawing/2014/main" id="{11BE94C5-5519-A743-924D-1DCE77EC0730}"/>
            </a:ext>
          </a:extLst>
        </xdr:cNvPr>
        <xdr:cNvSpPr txBox="1"/>
      </xdr:nvSpPr>
      <xdr:spPr>
        <a:xfrm>
          <a:off x="22860" y="495300"/>
          <a:ext cx="6873240" cy="630942"/>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400" b="1">
              <a:latin typeface="Poppins" panose="00000500000000000000" pitchFamily="2" charset="0"/>
              <a:ea typeface="Calibri" panose="020F0502020204030204" pitchFamily="34" charset="0"/>
              <a:cs typeface="Poppins" panose="00000500000000000000" pitchFamily="2" charset="0"/>
            </a:rPr>
            <a:t>1. Comprendre la </a:t>
          </a:r>
          <a:r>
            <a:rPr lang="fr-FR" altLang="zh-CN" sz="1400" b="1">
              <a:latin typeface="Poppins" panose="00000500000000000000" pitchFamily="2" charset="0"/>
              <a:ea typeface="Calibri" panose="020F0502020204030204" pitchFamily="34" charset="0"/>
              <a:cs typeface="Poppins" panose="00000500000000000000" pitchFamily="2" charset="0"/>
            </a:rPr>
            <a:t>conscience</a:t>
          </a:r>
          <a:r>
            <a:rPr lang="en-US" altLang="zh-CN" sz="1400" b="1">
              <a:latin typeface="Poppins" panose="00000500000000000000" pitchFamily="2" charset="0"/>
              <a:ea typeface="Calibri" panose="020F0502020204030204" pitchFamily="34" charset="0"/>
              <a:cs typeface="Poppins" panose="00000500000000000000" pitchFamily="2" charset="0"/>
            </a:rPr>
            <a:t> du </a:t>
          </a:r>
          <a:r>
            <a:rPr lang="fr-FR" altLang="zh-CN" sz="1400" b="1">
              <a:latin typeface="Poppins" panose="00000500000000000000" pitchFamily="2" charset="0"/>
              <a:ea typeface="Calibri" panose="020F0502020204030204" pitchFamily="34" charset="0"/>
              <a:cs typeface="Poppins" panose="00000500000000000000" pitchFamily="2" charset="0"/>
            </a:rPr>
            <a:t>marché et </a:t>
          </a:r>
        </a:p>
        <a:p>
          <a:pPr algn="ctr"/>
          <a:r>
            <a:rPr lang="fr-FR" altLang="zh-CN" sz="1400" b="1">
              <a:latin typeface="Poppins" panose="00000500000000000000" pitchFamily="2" charset="0"/>
              <a:ea typeface="Calibri" panose="020F0502020204030204" pitchFamily="34" charset="0"/>
              <a:cs typeface="Poppins" panose="00000500000000000000" pitchFamily="2" charset="0"/>
            </a:rPr>
            <a:t>la pénétration du produit BDT</a:t>
          </a:r>
          <a:endParaRPr lang="fr-FR" sz="1400" b="1">
            <a:latin typeface="Poppins" panose="00000500000000000000" pitchFamily="2" charset="0"/>
            <a:ea typeface="Calibri" panose="020F0502020204030204" pitchFamily="34" charset="0"/>
            <a:cs typeface="Poppins" panose="00000500000000000000" pitchFamily="2" charset="0"/>
          </a:endParaRPr>
        </a:p>
      </xdr:txBody>
    </xdr:sp>
    <xdr:clientData/>
  </xdr:twoCellAnchor>
  <xdr:twoCellAnchor editAs="oneCell">
    <xdr:from>
      <xdr:col>1</xdr:col>
      <xdr:colOff>60960</xdr:colOff>
      <xdr:row>16</xdr:row>
      <xdr:rowOff>140909</xdr:rowOff>
    </xdr:from>
    <xdr:to>
      <xdr:col>9</xdr:col>
      <xdr:colOff>457200</xdr:colOff>
      <xdr:row>34</xdr:row>
      <xdr:rowOff>149731</xdr:rowOff>
    </xdr:to>
    <xdr:pic>
      <xdr:nvPicPr>
        <xdr:cNvPr id="7" name="图片 6" descr="Tableau des réponses au formulaire Forms. Titre de la question : Est-ce que vous utilisez les produits du Baume du Tigre ?  &#10;. Nombre de réponses : 179 réponses.">
          <a:extLst>
            <a:ext uri="{FF2B5EF4-FFF2-40B4-BE49-F238E27FC236}">
              <a16:creationId xmlns:a16="http://schemas.microsoft.com/office/drawing/2014/main" id="{ED2A44AD-AB0C-5901-1AF0-FA5CFF54AD89}"/>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448" r="30718" b="573"/>
        <a:stretch/>
      </xdr:blipFill>
      <xdr:spPr bwMode="auto">
        <a:xfrm>
          <a:off x="670560" y="3066989"/>
          <a:ext cx="5273040" cy="33006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28</xdr:row>
      <xdr:rowOff>167640</xdr:rowOff>
    </xdr:from>
    <xdr:to>
      <xdr:col>3</xdr:col>
      <xdr:colOff>243840</xdr:colOff>
      <xdr:row>30</xdr:row>
      <xdr:rowOff>99060</xdr:rowOff>
    </xdr:to>
    <xdr:sp macro="" textlink="">
      <xdr:nvSpPr>
        <xdr:cNvPr id="8" name="文本框 7">
          <a:extLst>
            <a:ext uri="{FF2B5EF4-FFF2-40B4-BE49-F238E27FC236}">
              <a16:creationId xmlns:a16="http://schemas.microsoft.com/office/drawing/2014/main" id="{EABE298B-CEE9-DE0A-60E8-B1256C6B57A3}"/>
            </a:ext>
          </a:extLst>
        </xdr:cNvPr>
        <xdr:cNvSpPr txBox="1"/>
      </xdr:nvSpPr>
      <xdr:spPr>
        <a:xfrm>
          <a:off x="1524000" y="5288280"/>
          <a:ext cx="54864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b="1">
              <a:solidFill>
                <a:schemeClr val="accent1"/>
              </a:solidFill>
              <a:latin typeface="Poppins" panose="00000500000000000000" pitchFamily="2" charset="0"/>
              <a:cs typeface="Poppins" panose="00000500000000000000" pitchFamily="2" charset="0"/>
            </a:rPr>
            <a:t>108</a:t>
          </a:r>
        </a:p>
      </xdr:txBody>
    </xdr:sp>
    <xdr:clientData/>
  </xdr:twoCellAnchor>
  <xdr:twoCellAnchor>
    <xdr:from>
      <xdr:col>6</xdr:col>
      <xdr:colOff>243840</xdr:colOff>
      <xdr:row>22</xdr:row>
      <xdr:rowOff>114300</xdr:rowOff>
    </xdr:from>
    <xdr:to>
      <xdr:col>7</xdr:col>
      <xdr:colOff>182880</xdr:colOff>
      <xdr:row>23</xdr:row>
      <xdr:rowOff>129540</xdr:rowOff>
    </xdr:to>
    <xdr:sp macro="" textlink="">
      <xdr:nvSpPr>
        <xdr:cNvPr id="9" name="文本框 8">
          <a:extLst>
            <a:ext uri="{FF2B5EF4-FFF2-40B4-BE49-F238E27FC236}">
              <a16:creationId xmlns:a16="http://schemas.microsoft.com/office/drawing/2014/main" id="{54D18A52-850E-4320-B134-07324D92D0CF}"/>
            </a:ext>
          </a:extLst>
        </xdr:cNvPr>
        <xdr:cNvSpPr txBox="1"/>
      </xdr:nvSpPr>
      <xdr:spPr>
        <a:xfrm>
          <a:off x="3901440" y="4137660"/>
          <a:ext cx="548640" cy="198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solidFill>
                <a:srgbClr val="FF0000"/>
              </a:solidFill>
            </a:rPr>
            <a:t>71</a:t>
          </a:r>
        </a:p>
      </xdr:txBody>
    </xdr:sp>
    <xdr:clientData/>
  </xdr:twoCellAnchor>
  <xdr:twoCellAnchor>
    <xdr:from>
      <xdr:col>15</xdr:col>
      <xdr:colOff>403860</xdr:colOff>
      <xdr:row>3</xdr:row>
      <xdr:rowOff>81313</xdr:rowOff>
    </xdr:from>
    <xdr:to>
      <xdr:col>24</xdr:col>
      <xdr:colOff>411480</xdr:colOff>
      <xdr:row>5</xdr:row>
      <xdr:rowOff>77190</xdr:rowOff>
    </xdr:to>
    <xdr:sp macro="" textlink="">
      <xdr:nvSpPr>
        <xdr:cNvPr id="10" name="文本框 3">
          <a:extLst>
            <a:ext uri="{FF2B5EF4-FFF2-40B4-BE49-F238E27FC236}">
              <a16:creationId xmlns:a16="http://schemas.microsoft.com/office/drawing/2014/main" id="{AE795BC5-8255-3C63-DA45-EA4C1E695B20}"/>
            </a:ext>
          </a:extLst>
        </xdr:cNvPr>
        <xdr:cNvSpPr txBox="1"/>
      </xdr:nvSpPr>
      <xdr:spPr>
        <a:xfrm>
          <a:off x="9547860" y="629953"/>
          <a:ext cx="5494020" cy="36163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400" b="1">
              <a:latin typeface="Poppins" panose="00000500000000000000" pitchFamily="2" charset="0"/>
              <a:ea typeface="Calibri" panose="020F0502020204030204" pitchFamily="34" charset="0"/>
              <a:cs typeface="Poppins" panose="00000500000000000000" pitchFamily="2" charset="0"/>
            </a:rPr>
            <a:t>2. Painpoints et les points forts perçus par utilisateurs</a:t>
          </a:r>
        </a:p>
      </xdr:txBody>
    </xdr:sp>
    <xdr:clientData/>
  </xdr:twoCellAnchor>
  <xdr:twoCellAnchor editAs="oneCell">
    <xdr:from>
      <xdr:col>12</xdr:col>
      <xdr:colOff>114300</xdr:colOff>
      <xdr:row>7</xdr:row>
      <xdr:rowOff>171424</xdr:rowOff>
    </xdr:from>
    <xdr:to>
      <xdr:col>28</xdr:col>
      <xdr:colOff>449580</xdr:colOff>
      <xdr:row>21</xdr:row>
      <xdr:rowOff>44102</xdr:rowOff>
    </xdr:to>
    <xdr:pic>
      <xdr:nvPicPr>
        <xdr:cNvPr id="11" name="图片 10" descr="Tableau des réponses au formulaire Forms. Titre de la question : Concernant le Baume du Tigre Rouge, pouvez-vous évaluer votre satisfaction selon les attributs du produit sur une échelle de 1 à 5 ?&#10;(1 = pas du tout satisfait, 5 = très satisfait) &#10;. Nombre de réponses : .">
          <a:extLst>
            <a:ext uri="{FF2B5EF4-FFF2-40B4-BE49-F238E27FC236}">
              <a16:creationId xmlns:a16="http://schemas.microsoft.com/office/drawing/2014/main" id="{4CF50A50-B984-FAFE-E5A2-6AAEAE4CB71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500" y="1451584"/>
          <a:ext cx="10088880" cy="2432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586740</xdr:colOff>
      <xdr:row>21</xdr:row>
      <xdr:rowOff>139420</xdr:rowOff>
    </xdr:from>
    <xdr:to>
      <xdr:col>28</xdr:col>
      <xdr:colOff>358140</xdr:colOff>
      <xdr:row>35</xdr:row>
      <xdr:rowOff>23125</xdr:rowOff>
    </xdr:to>
    <xdr:pic>
      <xdr:nvPicPr>
        <xdr:cNvPr id="12" name="图片 11" descr="Tableau des réponses au formulaire Forms. Titre de la question : Pour le Baume du Tigre blanc, pouvez-vous évaluer votre satisfaction en fonction des attributs du produit sur une échelle de 1 à 5 ?&#10;(1 = pas du tout satisfait,  5 = très satisfait) . Nombre de réponses : .">
          <a:extLst>
            <a:ext uri="{FF2B5EF4-FFF2-40B4-BE49-F238E27FC236}">
              <a16:creationId xmlns:a16="http://schemas.microsoft.com/office/drawing/2014/main" id="{DD476C1F-3AEE-0E40-0E56-9CE6070CB43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292340" y="3979900"/>
          <a:ext cx="10134600" cy="244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350520</xdr:colOff>
      <xdr:row>36</xdr:row>
      <xdr:rowOff>160020</xdr:rowOff>
    </xdr:from>
    <xdr:to>
      <xdr:col>7</xdr:col>
      <xdr:colOff>330266</xdr:colOff>
      <xdr:row>51</xdr:row>
      <xdr:rowOff>60960</xdr:rowOff>
    </xdr:to>
    <xdr:pic>
      <xdr:nvPicPr>
        <xdr:cNvPr id="14" name="图片 13">
          <a:extLst>
            <a:ext uri="{FF2B5EF4-FFF2-40B4-BE49-F238E27FC236}">
              <a16:creationId xmlns:a16="http://schemas.microsoft.com/office/drawing/2014/main" id="{2F37E19F-CFD6-AEBD-C7DE-7A8ECD7CC9BB}"/>
            </a:ext>
          </a:extLst>
        </xdr:cNvPr>
        <xdr:cNvPicPr>
          <a:picLocks noChangeAspect="1"/>
        </xdr:cNvPicPr>
      </xdr:nvPicPr>
      <xdr:blipFill>
        <a:blip xmlns:r="http://schemas.openxmlformats.org/officeDocument/2006/relationships" r:embed="rId5"/>
        <a:stretch>
          <a:fillRect/>
        </a:stretch>
      </xdr:blipFill>
      <xdr:spPr>
        <a:xfrm>
          <a:off x="1569720" y="6743700"/>
          <a:ext cx="3027746" cy="2644140"/>
        </a:xfrm>
        <a:prstGeom prst="rect">
          <a:avLst/>
        </a:prstGeom>
      </xdr:spPr>
    </xdr:pic>
    <xdr:clientData/>
  </xdr:twoCellAnchor>
  <xdr:twoCellAnchor>
    <xdr:from>
      <xdr:col>3</xdr:col>
      <xdr:colOff>53340</xdr:colOff>
      <xdr:row>27</xdr:row>
      <xdr:rowOff>160020</xdr:rowOff>
    </xdr:from>
    <xdr:to>
      <xdr:col>3</xdr:col>
      <xdr:colOff>259080</xdr:colOff>
      <xdr:row>44</xdr:row>
      <xdr:rowOff>137160</xdr:rowOff>
    </xdr:to>
    <xdr:cxnSp macro="">
      <xdr:nvCxnSpPr>
        <xdr:cNvPr id="16" name="直接连接符 15">
          <a:extLst>
            <a:ext uri="{FF2B5EF4-FFF2-40B4-BE49-F238E27FC236}">
              <a16:creationId xmlns:a16="http://schemas.microsoft.com/office/drawing/2014/main" id="{CCECA437-F26A-84EA-4C9E-CBF3EFD17C64}"/>
            </a:ext>
          </a:extLst>
        </xdr:cNvPr>
        <xdr:cNvCxnSpPr/>
      </xdr:nvCxnSpPr>
      <xdr:spPr>
        <a:xfrm flipH="1">
          <a:off x="1882140" y="5097780"/>
          <a:ext cx="205740" cy="30861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381000</xdr:colOff>
      <xdr:row>28</xdr:row>
      <xdr:rowOff>22860</xdr:rowOff>
    </xdr:from>
    <xdr:to>
      <xdr:col>7</xdr:col>
      <xdr:colOff>76200</xdr:colOff>
      <xdr:row>44</xdr:row>
      <xdr:rowOff>106680</xdr:rowOff>
    </xdr:to>
    <xdr:cxnSp macro="">
      <xdr:nvCxnSpPr>
        <xdr:cNvPr id="18" name="直接连接符 17">
          <a:extLst>
            <a:ext uri="{FF2B5EF4-FFF2-40B4-BE49-F238E27FC236}">
              <a16:creationId xmlns:a16="http://schemas.microsoft.com/office/drawing/2014/main" id="{3BB7A4BD-E894-49D1-A46D-55A32C1F28BA}"/>
            </a:ext>
          </a:extLst>
        </xdr:cNvPr>
        <xdr:cNvCxnSpPr/>
      </xdr:nvCxnSpPr>
      <xdr:spPr>
        <a:xfrm>
          <a:off x="4038600" y="5143500"/>
          <a:ext cx="304800" cy="30099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12</xdr:col>
      <xdr:colOff>45720</xdr:colOff>
      <xdr:row>36</xdr:row>
      <xdr:rowOff>84392</xdr:rowOff>
    </xdr:from>
    <xdr:to>
      <xdr:col>28</xdr:col>
      <xdr:colOff>350520</xdr:colOff>
      <xdr:row>49</xdr:row>
      <xdr:rowOff>132598</xdr:rowOff>
    </xdr:to>
    <xdr:pic>
      <xdr:nvPicPr>
        <xdr:cNvPr id="25" name="图片 24">
          <a:extLst>
            <a:ext uri="{FF2B5EF4-FFF2-40B4-BE49-F238E27FC236}">
              <a16:creationId xmlns:a16="http://schemas.microsoft.com/office/drawing/2014/main" id="{52FD5055-B93E-E4DF-8333-A4695C286A9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60920" y="6668072"/>
          <a:ext cx="10058400" cy="2425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463089</xdr:colOff>
      <xdr:row>56</xdr:row>
      <xdr:rowOff>106680</xdr:rowOff>
    </xdr:from>
    <xdr:to>
      <xdr:col>10</xdr:col>
      <xdr:colOff>502920</xdr:colOff>
      <xdr:row>72</xdr:row>
      <xdr:rowOff>40348</xdr:rowOff>
    </xdr:to>
    <xdr:pic>
      <xdr:nvPicPr>
        <xdr:cNvPr id="26" name="图片 25" descr="Tableau des réponses au formulaire Forms. Titre de la question : Considérez-vous les produits anti-douleurs à usage local comme indispensable dans votre pharmacie de la maison ? &#10;. Nombre de réponses : 71 réponses.">
          <a:extLst>
            <a:ext uri="{FF2B5EF4-FFF2-40B4-BE49-F238E27FC236}">
              <a16:creationId xmlns:a16="http://schemas.microsoft.com/office/drawing/2014/main" id="{064C5AD8-A282-A056-5E93-62A8253977F4}"/>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r="9043" b="6532"/>
        <a:stretch/>
      </xdr:blipFill>
      <xdr:spPr bwMode="auto">
        <a:xfrm>
          <a:off x="463089" y="10347960"/>
          <a:ext cx="6135831" cy="28597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358140</xdr:colOff>
      <xdr:row>50</xdr:row>
      <xdr:rowOff>99434</xdr:rowOff>
    </xdr:from>
    <xdr:to>
      <xdr:col>25</xdr:col>
      <xdr:colOff>289560</xdr:colOff>
      <xdr:row>73</xdr:row>
      <xdr:rowOff>57421</xdr:rowOff>
    </xdr:to>
    <xdr:pic>
      <xdr:nvPicPr>
        <xdr:cNvPr id="27" name="图片 26" descr="Tableau des réponses au formulaire Forms. Titre de la question : Quelles sont les principales raisons pour vous, de refuser l&amp;apos;utilisation d&amp;apos;un anti-douleur local ?&#10;. Nombre de réponses : 71 réponses.">
          <a:extLst>
            <a:ext uri="{FF2B5EF4-FFF2-40B4-BE49-F238E27FC236}">
              <a16:creationId xmlns:a16="http://schemas.microsoft.com/office/drawing/2014/main" id="{F42B3CDB-EC8B-0C3D-D9F4-F33B59EF743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673340" y="9243434"/>
          <a:ext cx="7856220" cy="4164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31</xdr:col>
      <xdr:colOff>106680</xdr:colOff>
      <xdr:row>3</xdr:row>
      <xdr:rowOff>81313</xdr:rowOff>
    </xdr:from>
    <xdr:to>
      <xdr:col>43</xdr:col>
      <xdr:colOff>220980</xdr:colOff>
      <xdr:row>5</xdr:row>
      <xdr:rowOff>77190</xdr:rowOff>
    </xdr:to>
    <xdr:sp macro="" textlink="">
      <xdr:nvSpPr>
        <xdr:cNvPr id="28" name="文本框 4">
          <a:extLst>
            <a:ext uri="{FF2B5EF4-FFF2-40B4-BE49-F238E27FC236}">
              <a16:creationId xmlns:a16="http://schemas.microsoft.com/office/drawing/2014/main" id="{E608E919-049E-3A18-3B27-CCD579F7EDFA}"/>
            </a:ext>
          </a:extLst>
        </xdr:cNvPr>
        <xdr:cNvSpPr txBox="1"/>
      </xdr:nvSpPr>
      <xdr:spPr>
        <a:xfrm>
          <a:off x="19004280" y="629953"/>
          <a:ext cx="7429500" cy="361637"/>
        </a:xfrm>
        <a:prstGeom prst="rect">
          <a:avLst/>
        </a:prstGeom>
        <a:noFill/>
      </xdr:spPr>
      <xdr:txBody>
        <a:bodyPr wrap="square" rtlCol="0">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400" b="1">
              <a:latin typeface="Poppins" panose="00000500000000000000" pitchFamily="2" charset="0"/>
              <a:ea typeface="Calibri" panose="020F0502020204030204" pitchFamily="34" charset="0"/>
              <a:cs typeface="Poppins" panose="00000500000000000000" pitchFamily="2" charset="0"/>
            </a:rPr>
            <a:t>3. Test sur les USPs du nouveau produit</a:t>
          </a:r>
        </a:p>
      </xdr:txBody>
    </xdr:sp>
    <xdr:clientData/>
  </xdr:twoCellAnchor>
  <xdr:twoCellAnchor editAs="oneCell">
    <xdr:from>
      <xdr:col>30</xdr:col>
      <xdr:colOff>198120</xdr:colOff>
      <xdr:row>8</xdr:row>
      <xdr:rowOff>3784</xdr:rowOff>
    </xdr:from>
    <xdr:to>
      <xdr:col>44</xdr:col>
      <xdr:colOff>144780</xdr:colOff>
      <xdr:row>21</xdr:row>
      <xdr:rowOff>34265</xdr:rowOff>
    </xdr:to>
    <xdr:pic>
      <xdr:nvPicPr>
        <xdr:cNvPr id="29" name="图片 28" descr="Tableau des réponses au formulaire Forms. Titre de la question : Pour un nouveau produit anti-douleur à usage externe, quelles propriétés vous semblent-elles les plus intéressantes ? &#10;. Nombre de réponses : 179 réponses.">
          <a:extLst>
            <a:ext uri="{FF2B5EF4-FFF2-40B4-BE49-F238E27FC236}">
              <a16:creationId xmlns:a16="http://schemas.microsoft.com/office/drawing/2014/main" id="{6919E0A4-4DAA-BF5D-57F8-FC82242337BB}"/>
            </a:ext>
          </a:extLst>
        </xdr:cNvPr>
        <xdr:cNvPicPr>
          <a:picLocks noChangeAspect="1" noChangeArrowheads="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4550" b="49470"/>
        <a:stretch/>
      </xdr:blipFill>
      <xdr:spPr bwMode="auto">
        <a:xfrm>
          <a:off x="18486120" y="1466824"/>
          <a:ext cx="8481060" cy="2407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65649</xdr:colOff>
      <xdr:row>22</xdr:row>
      <xdr:rowOff>152400</xdr:rowOff>
    </xdr:from>
    <xdr:to>
      <xdr:col>44</xdr:col>
      <xdr:colOff>369503</xdr:colOff>
      <xdr:row>34</xdr:row>
      <xdr:rowOff>129540</xdr:rowOff>
    </xdr:to>
    <xdr:pic>
      <xdr:nvPicPr>
        <xdr:cNvPr id="30" name="图片 29" descr="Tableau des réponses au formulaire Forms. Titre de la question : Quel format préférez-vous pour un nouveau produit  anti-douleur à l&amp;apos;usage externe ?  &#10;. Nombre de réponses : 179 réponses.">
          <a:extLst>
            <a:ext uri="{FF2B5EF4-FFF2-40B4-BE49-F238E27FC236}">
              <a16:creationId xmlns:a16="http://schemas.microsoft.com/office/drawing/2014/main" id="{B6E1DAB5-6393-AF4C-027D-C846D6B1CE4C}"/>
            </a:ext>
          </a:extLst>
        </xdr:cNvPr>
        <xdr:cNvPicPr>
          <a:picLocks noChangeAspect="1"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121" t="4910" r="121" b="56657"/>
        <a:stretch/>
      </xdr:blipFill>
      <xdr:spPr bwMode="auto">
        <a:xfrm>
          <a:off x="18353649" y="4175760"/>
          <a:ext cx="8838254" cy="217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169196</xdr:colOff>
      <xdr:row>35</xdr:row>
      <xdr:rowOff>76200</xdr:rowOff>
    </xdr:from>
    <xdr:to>
      <xdr:col>44</xdr:col>
      <xdr:colOff>266700</xdr:colOff>
      <xdr:row>54</xdr:row>
      <xdr:rowOff>167640</xdr:rowOff>
    </xdr:to>
    <xdr:pic>
      <xdr:nvPicPr>
        <xdr:cNvPr id="31" name="图片 30" descr="Tableau des réponses au formulaire Forms. Titre de la question : Quelles sont les situations où vous voudriez le plus utiliser un anti-douleur à usage local ? &#10;. Nombre de réponses : 179 réponses.">
          <a:extLst>
            <a:ext uri="{FF2B5EF4-FFF2-40B4-BE49-F238E27FC236}">
              <a16:creationId xmlns:a16="http://schemas.microsoft.com/office/drawing/2014/main" id="{7371C22C-15DA-CEC7-0C9B-9C4A4F1220E5}"/>
            </a:ext>
          </a:extLst>
        </xdr:cNvPr>
        <xdr:cNvPicPr>
          <a:picLocks noChangeAspect="1" noChangeArrowheads="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3527" b="43231"/>
        <a:stretch/>
      </xdr:blipFill>
      <xdr:spPr bwMode="auto">
        <a:xfrm>
          <a:off x="18457196" y="6477000"/>
          <a:ext cx="8631904" cy="3566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556260</xdr:colOff>
      <xdr:row>55</xdr:row>
      <xdr:rowOff>88108</xdr:rowOff>
    </xdr:from>
    <xdr:to>
      <xdr:col>43</xdr:col>
      <xdr:colOff>194358</xdr:colOff>
      <xdr:row>75</xdr:row>
      <xdr:rowOff>137160</xdr:rowOff>
    </xdr:to>
    <xdr:pic>
      <xdr:nvPicPr>
        <xdr:cNvPr id="32" name="图片 31" descr="Tableau des réponses au formulaire Forms. Titre de la question : Vous préférez un emballage de style traditionnel ou style minimaliste ? Vous pouvez préciser si vous avez d&amp;apos;autres idées.&#10;. Nombre de réponses : 179 réponses.">
          <a:extLst>
            <a:ext uri="{FF2B5EF4-FFF2-40B4-BE49-F238E27FC236}">
              <a16:creationId xmlns:a16="http://schemas.microsoft.com/office/drawing/2014/main" id="{8A828F5D-43C0-01D8-81A9-FA03D0AAC76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8234660" y="10146508"/>
          <a:ext cx="8172498" cy="3706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312420</xdr:colOff>
      <xdr:row>0</xdr:row>
      <xdr:rowOff>0</xdr:rowOff>
    </xdr:from>
    <xdr:to>
      <xdr:col>11</xdr:col>
      <xdr:colOff>312420</xdr:colOff>
      <xdr:row>89</xdr:row>
      <xdr:rowOff>59887</xdr:rowOff>
    </xdr:to>
    <xdr:cxnSp macro="">
      <xdr:nvCxnSpPr>
        <xdr:cNvPr id="34" name="直接连接符 33">
          <a:extLst>
            <a:ext uri="{FF2B5EF4-FFF2-40B4-BE49-F238E27FC236}">
              <a16:creationId xmlns:a16="http://schemas.microsoft.com/office/drawing/2014/main" id="{E5FD3A81-3CFC-874B-54FF-4658F84B5BB9}"/>
            </a:ext>
          </a:extLst>
        </xdr:cNvPr>
        <xdr:cNvCxnSpPr/>
      </xdr:nvCxnSpPr>
      <xdr:spPr>
        <a:xfrm>
          <a:off x="7018020" y="0"/>
          <a:ext cx="0" cy="1633620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29</xdr:col>
      <xdr:colOff>213360</xdr:colOff>
      <xdr:row>0</xdr:row>
      <xdr:rowOff>4347</xdr:rowOff>
    </xdr:from>
    <xdr:to>
      <xdr:col>29</xdr:col>
      <xdr:colOff>213360</xdr:colOff>
      <xdr:row>89</xdr:row>
      <xdr:rowOff>64234</xdr:rowOff>
    </xdr:to>
    <xdr:cxnSp macro="">
      <xdr:nvCxnSpPr>
        <xdr:cNvPr id="35" name="直接连接符 34">
          <a:extLst>
            <a:ext uri="{FF2B5EF4-FFF2-40B4-BE49-F238E27FC236}">
              <a16:creationId xmlns:a16="http://schemas.microsoft.com/office/drawing/2014/main" id="{8867C21C-83A3-44A5-9220-E879205B6F08}"/>
            </a:ext>
          </a:extLst>
        </xdr:cNvPr>
        <xdr:cNvCxnSpPr/>
      </xdr:nvCxnSpPr>
      <xdr:spPr>
        <a:xfrm>
          <a:off x="17891760" y="4347"/>
          <a:ext cx="0" cy="1633620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56</xdr:row>
      <xdr:rowOff>175260</xdr:rowOff>
    </xdr:from>
    <xdr:to>
      <xdr:col>16</xdr:col>
      <xdr:colOff>304800</xdr:colOff>
      <xdr:row>72</xdr:row>
      <xdr:rowOff>175260</xdr:rowOff>
    </xdr:to>
    <xdr:graphicFrame macro="">
      <xdr:nvGraphicFramePr>
        <xdr:cNvPr id="4" name="图表 3">
          <a:extLst>
            <a:ext uri="{FF2B5EF4-FFF2-40B4-BE49-F238E27FC236}">
              <a16:creationId xmlns:a16="http://schemas.microsoft.com/office/drawing/2014/main" id="{A478F160-AF9F-FEB7-D21F-53B49475C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411480</xdr:colOff>
      <xdr:row>56</xdr:row>
      <xdr:rowOff>167640</xdr:rowOff>
    </xdr:from>
    <xdr:to>
      <xdr:col>24</xdr:col>
      <xdr:colOff>106680</xdr:colOff>
      <xdr:row>72</xdr:row>
      <xdr:rowOff>167640</xdr:rowOff>
    </xdr:to>
    <xdr:graphicFrame macro="">
      <xdr:nvGraphicFramePr>
        <xdr:cNvPr id="5" name="图表 4">
          <a:extLst>
            <a:ext uri="{FF2B5EF4-FFF2-40B4-BE49-F238E27FC236}">
              <a16:creationId xmlns:a16="http://schemas.microsoft.com/office/drawing/2014/main" id="{3652B922-EB0F-5BC5-A75C-1887B400A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89</xdr:row>
      <xdr:rowOff>152400</xdr:rowOff>
    </xdr:from>
    <xdr:to>
      <xdr:col>8</xdr:col>
      <xdr:colOff>297180</xdr:colOff>
      <xdr:row>104</xdr:row>
      <xdr:rowOff>152400</xdr:rowOff>
    </xdr:to>
    <xdr:graphicFrame macro="">
      <xdr:nvGraphicFramePr>
        <xdr:cNvPr id="6" name="图表 5">
          <a:extLst>
            <a:ext uri="{FF2B5EF4-FFF2-40B4-BE49-F238E27FC236}">
              <a16:creationId xmlns:a16="http://schemas.microsoft.com/office/drawing/2014/main" id="{86355F03-2304-4FDD-493C-6C9273B64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167640</xdr:colOff>
      <xdr:row>89</xdr:row>
      <xdr:rowOff>167640</xdr:rowOff>
    </xdr:from>
    <xdr:to>
      <xdr:col>16</xdr:col>
      <xdr:colOff>472440</xdr:colOff>
      <xdr:row>104</xdr:row>
      <xdr:rowOff>167640</xdr:rowOff>
    </xdr:to>
    <xdr:graphicFrame macro="">
      <xdr:nvGraphicFramePr>
        <xdr:cNvPr id="7" name="图表 6">
          <a:extLst>
            <a:ext uri="{FF2B5EF4-FFF2-40B4-BE49-F238E27FC236}">
              <a16:creationId xmlns:a16="http://schemas.microsoft.com/office/drawing/2014/main" id="{A322BBCF-9C84-6972-74CD-7AA934491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426720</xdr:colOff>
      <xdr:row>73</xdr:row>
      <xdr:rowOff>7620</xdr:rowOff>
    </xdr:from>
    <xdr:to>
      <xdr:col>19</xdr:col>
      <xdr:colOff>121920</xdr:colOff>
      <xdr:row>88</xdr:row>
      <xdr:rowOff>7620</xdr:rowOff>
    </xdr:to>
    <mc:AlternateContent xmlns:mc="http://schemas.openxmlformats.org/markup-compatibility/2006">
      <mc:Choice xmlns:cx1="http://schemas.microsoft.com/office/drawing/2015/9/8/chartex" Requires="cx1">
        <xdr:graphicFrame macro="">
          <xdr:nvGraphicFramePr>
            <xdr:cNvPr id="8" name="图表 7">
              <a:extLst>
                <a:ext uri="{FF2B5EF4-FFF2-40B4-BE49-F238E27FC236}">
                  <a16:creationId xmlns:a16="http://schemas.microsoft.com/office/drawing/2014/main" id="{E5AD72D0-BCDA-643F-84E7-49FBA865FF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830820" y="14066520"/>
              <a:ext cx="5080000" cy="2857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449580</xdr:colOff>
      <xdr:row>56</xdr:row>
      <xdr:rowOff>15240</xdr:rowOff>
    </xdr:from>
    <xdr:to>
      <xdr:col>34</xdr:col>
      <xdr:colOff>144780</xdr:colOff>
      <xdr:row>72</xdr:row>
      <xdr:rowOff>15240</xdr:rowOff>
    </xdr:to>
    <xdr:graphicFrame macro="">
      <xdr:nvGraphicFramePr>
        <xdr:cNvPr id="9" name="图表 8">
          <a:extLst>
            <a:ext uri="{FF2B5EF4-FFF2-40B4-BE49-F238E27FC236}">
              <a16:creationId xmlns:a16="http://schemas.microsoft.com/office/drawing/2014/main" id="{61D8F597-077E-2297-C297-EFF553A59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563880</xdr:colOff>
      <xdr:row>89</xdr:row>
      <xdr:rowOff>160020</xdr:rowOff>
    </xdr:from>
    <xdr:to>
      <xdr:col>24</xdr:col>
      <xdr:colOff>259080</xdr:colOff>
      <xdr:row>104</xdr:row>
      <xdr:rowOff>160020</xdr:rowOff>
    </xdr:to>
    <xdr:graphicFrame macro="">
      <xdr:nvGraphicFramePr>
        <xdr:cNvPr id="10" name="图表 9">
          <a:extLst>
            <a:ext uri="{FF2B5EF4-FFF2-40B4-BE49-F238E27FC236}">
              <a16:creationId xmlns:a16="http://schemas.microsoft.com/office/drawing/2014/main" id="{92F517AF-22F3-DD29-2E2D-482E605CE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571500</xdr:colOff>
      <xdr:row>57</xdr:row>
      <xdr:rowOff>60960</xdr:rowOff>
    </xdr:from>
    <xdr:to>
      <xdr:col>39</xdr:col>
      <xdr:colOff>678180</xdr:colOff>
      <xdr:row>73</xdr:row>
      <xdr:rowOff>121920</xdr:rowOff>
    </xdr:to>
    <xdr:graphicFrame macro="">
      <xdr:nvGraphicFramePr>
        <xdr:cNvPr id="2" name="图表 1">
          <a:extLst>
            <a:ext uri="{FF2B5EF4-FFF2-40B4-BE49-F238E27FC236}">
              <a16:creationId xmlns:a16="http://schemas.microsoft.com/office/drawing/2014/main" id="{E6C147CD-0324-37F9-20AD-728FEA6E2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83820</xdr:colOff>
      <xdr:row>63</xdr:row>
      <xdr:rowOff>38100</xdr:rowOff>
    </xdr:from>
    <xdr:to>
      <xdr:col>44</xdr:col>
      <xdr:colOff>2362200</xdr:colOff>
      <xdr:row>78</xdr:row>
      <xdr:rowOff>38100</xdr:rowOff>
    </xdr:to>
    <xdr:graphicFrame macro="">
      <xdr:nvGraphicFramePr>
        <xdr:cNvPr id="3" name="图表 2">
          <a:extLst>
            <a:ext uri="{FF2B5EF4-FFF2-40B4-BE49-F238E27FC236}">
              <a16:creationId xmlns:a16="http://schemas.microsoft.com/office/drawing/2014/main" id="{6B7AB6BC-5481-8FFC-023F-530FF9A5D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2590800</xdr:colOff>
      <xdr:row>61</xdr:row>
      <xdr:rowOff>114300</xdr:rowOff>
    </xdr:from>
    <xdr:to>
      <xdr:col>48</xdr:col>
      <xdr:colOff>1013460</xdr:colOff>
      <xdr:row>76</xdr:row>
      <xdr:rowOff>114300</xdr:rowOff>
    </xdr:to>
    <mc:AlternateContent xmlns:mc="http://schemas.openxmlformats.org/markup-compatibility/2006">
      <mc:Choice xmlns:cx2="http://schemas.microsoft.com/office/drawing/2015/10/21/chartex" Requires="cx2">
        <xdr:graphicFrame macro="">
          <xdr:nvGraphicFramePr>
            <xdr:cNvPr id="11" name="图表 10">
              <a:extLst>
                <a:ext uri="{FF2B5EF4-FFF2-40B4-BE49-F238E27FC236}">
                  <a16:creationId xmlns:a16="http://schemas.microsoft.com/office/drawing/2014/main" id="{41DB8AB8-AABC-93C2-10E4-A49FC84951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1752500" y="11887200"/>
              <a:ext cx="5267960" cy="2857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64</xdr:col>
      <xdr:colOff>320040</xdr:colOff>
      <xdr:row>55</xdr:row>
      <xdr:rowOff>53340</xdr:rowOff>
    </xdr:from>
    <xdr:to>
      <xdr:col>66</xdr:col>
      <xdr:colOff>2072640</xdr:colOff>
      <xdr:row>71</xdr:row>
      <xdr:rowOff>53340</xdr:rowOff>
    </xdr:to>
    <xdr:graphicFrame macro="">
      <xdr:nvGraphicFramePr>
        <xdr:cNvPr id="12" name="图表 11">
          <a:extLst>
            <a:ext uri="{FF2B5EF4-FFF2-40B4-BE49-F238E27FC236}">
              <a16:creationId xmlns:a16="http://schemas.microsoft.com/office/drawing/2014/main" id="{22484314-28AC-2457-5EE5-CC483BDBA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2540</xdr:colOff>
      <xdr:row>95</xdr:row>
      <xdr:rowOff>60960</xdr:rowOff>
    </xdr:from>
    <xdr:to>
      <xdr:col>8</xdr:col>
      <xdr:colOff>307340</xdr:colOff>
      <xdr:row>110</xdr:row>
      <xdr:rowOff>60960</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52006061-4AB7-01A2-BE1A-975A22FB19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5640" y="18158460"/>
              <a:ext cx="5016500" cy="2857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607060</xdr:colOff>
      <xdr:row>89</xdr:row>
      <xdr:rowOff>160020</xdr:rowOff>
    </xdr:from>
    <xdr:to>
      <xdr:col>19</xdr:col>
      <xdr:colOff>86360</xdr:colOff>
      <xdr:row>104</xdr:row>
      <xdr:rowOff>38100</xdr:rowOff>
    </xdr:to>
    <xdr:graphicFrame macro="">
      <xdr:nvGraphicFramePr>
        <xdr:cNvPr id="4" name="图表 3">
          <a:extLst>
            <a:ext uri="{FF2B5EF4-FFF2-40B4-BE49-F238E27FC236}">
              <a16:creationId xmlns:a16="http://schemas.microsoft.com/office/drawing/2014/main" id="{8F3953AD-E49E-EF86-6140-914BAE969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434340</xdr:colOff>
      <xdr:row>105</xdr:row>
      <xdr:rowOff>152400</xdr:rowOff>
    </xdr:from>
    <xdr:to>
      <xdr:col>21</xdr:col>
      <xdr:colOff>121920</xdr:colOff>
      <xdr:row>117</xdr:row>
      <xdr:rowOff>38100</xdr:rowOff>
    </xdr:to>
    <xdr:graphicFrame macro="">
      <xdr:nvGraphicFramePr>
        <xdr:cNvPr id="5" name="图表 4">
          <a:extLst>
            <a:ext uri="{FF2B5EF4-FFF2-40B4-BE49-F238E27FC236}">
              <a16:creationId xmlns:a16="http://schemas.microsoft.com/office/drawing/2014/main" id="{84B38D57-EB16-D98A-7886-73E0CA2C1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563880</xdr:colOff>
      <xdr:row>68</xdr:row>
      <xdr:rowOff>106680</xdr:rowOff>
    </xdr:from>
    <xdr:to>
      <xdr:col>21</xdr:col>
      <xdr:colOff>60960</xdr:colOff>
      <xdr:row>85</xdr:row>
      <xdr:rowOff>45720</xdr:rowOff>
    </xdr:to>
    <xdr:graphicFrame macro="">
      <xdr:nvGraphicFramePr>
        <xdr:cNvPr id="6" name="图表 5">
          <a:extLst>
            <a:ext uri="{FF2B5EF4-FFF2-40B4-BE49-F238E27FC236}">
              <a16:creationId xmlns:a16="http://schemas.microsoft.com/office/drawing/2014/main" id="{A77DF36D-3981-D9B5-E8DB-C27621A5D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304800</xdr:colOff>
      <xdr:row>68</xdr:row>
      <xdr:rowOff>91440</xdr:rowOff>
    </xdr:from>
    <xdr:to>
      <xdr:col>29</xdr:col>
      <xdr:colOff>449580</xdr:colOff>
      <xdr:row>85</xdr:row>
      <xdr:rowOff>83820</xdr:rowOff>
    </xdr:to>
    <xdr:graphicFrame macro="">
      <xdr:nvGraphicFramePr>
        <xdr:cNvPr id="7" name="图表 6">
          <a:extLst>
            <a:ext uri="{FF2B5EF4-FFF2-40B4-BE49-F238E27FC236}">
              <a16:creationId xmlns:a16="http://schemas.microsoft.com/office/drawing/2014/main" id="{70577238-B2DB-EE30-C982-926F6A01B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245534</xdr:colOff>
      <xdr:row>105</xdr:row>
      <xdr:rowOff>169333</xdr:rowOff>
    </xdr:from>
    <xdr:to>
      <xdr:col>16</xdr:col>
      <xdr:colOff>194734</xdr:colOff>
      <xdr:row>117</xdr:row>
      <xdr:rowOff>42333</xdr:rowOff>
    </xdr:to>
    <xdr:graphicFrame macro="">
      <xdr:nvGraphicFramePr>
        <xdr:cNvPr id="2" name="Chart 1">
          <a:extLst>
            <a:ext uri="{FF2B5EF4-FFF2-40B4-BE49-F238E27FC236}">
              <a16:creationId xmlns:a16="http://schemas.microsoft.com/office/drawing/2014/main" id="{84095C0B-D876-CB24-B413-79E59F1F6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551832</xdr:colOff>
      <xdr:row>68</xdr:row>
      <xdr:rowOff>156894</xdr:rowOff>
    </xdr:from>
    <xdr:to>
      <xdr:col>38</xdr:col>
      <xdr:colOff>280973</xdr:colOff>
      <xdr:row>84</xdr:row>
      <xdr:rowOff>78671</xdr:rowOff>
    </xdr:to>
    <xdr:graphicFrame macro="">
      <xdr:nvGraphicFramePr>
        <xdr:cNvPr id="8" name="Chart 7">
          <a:extLst>
            <a:ext uri="{FF2B5EF4-FFF2-40B4-BE49-F238E27FC236}">
              <a16:creationId xmlns:a16="http://schemas.microsoft.com/office/drawing/2014/main" id="{4017C77A-ECFB-28DC-BB9A-F88048453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38</xdr:col>
      <xdr:colOff>957557</xdr:colOff>
      <xdr:row>74</xdr:row>
      <xdr:rowOff>132170</xdr:rowOff>
    </xdr:from>
    <xdr:to>
      <xdr:col>41</xdr:col>
      <xdr:colOff>377628</xdr:colOff>
      <xdr:row>89</xdr:row>
      <xdr:rowOff>144308</xdr:rowOff>
    </xdr:to>
    <xdr:graphicFrame macro="">
      <xdr:nvGraphicFramePr>
        <xdr:cNvPr id="9" name="图表 8">
          <a:extLst>
            <a:ext uri="{FF2B5EF4-FFF2-40B4-BE49-F238E27FC236}">
              <a16:creationId xmlns:a16="http://schemas.microsoft.com/office/drawing/2014/main" id="{B4272E55-2087-75B5-A863-A5335E1AA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182071</xdr:colOff>
      <xdr:row>64</xdr:row>
      <xdr:rowOff>91710</xdr:rowOff>
    </xdr:from>
    <xdr:to>
      <xdr:col>52</xdr:col>
      <xdr:colOff>714797</xdr:colOff>
      <xdr:row>79</xdr:row>
      <xdr:rowOff>103848</xdr:rowOff>
    </xdr:to>
    <xdr:graphicFrame macro="">
      <xdr:nvGraphicFramePr>
        <xdr:cNvPr id="10" name="图表 9">
          <a:extLst>
            <a:ext uri="{FF2B5EF4-FFF2-40B4-BE49-F238E27FC236}">
              <a16:creationId xmlns:a16="http://schemas.microsoft.com/office/drawing/2014/main" id="{73975909-003A-E97F-CE09-FE2F6F293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55</xdr:col>
      <xdr:colOff>694565</xdr:colOff>
      <xdr:row>73</xdr:row>
      <xdr:rowOff>159143</xdr:rowOff>
    </xdr:from>
    <xdr:to>
      <xdr:col>56</xdr:col>
      <xdr:colOff>2130902</xdr:colOff>
      <xdr:row>93</xdr:row>
      <xdr:rowOff>101151</xdr:rowOff>
    </xdr:to>
    <mc:AlternateContent xmlns:mc="http://schemas.openxmlformats.org/markup-compatibility/2006">
      <mc:Choice xmlns:cx2="http://schemas.microsoft.com/office/drawing/2015/10/21/chartex" Requires="cx2">
        <xdr:graphicFrame macro="">
          <xdr:nvGraphicFramePr>
            <xdr:cNvPr id="11" name="图表 10">
              <a:extLst>
                <a:ext uri="{FF2B5EF4-FFF2-40B4-BE49-F238E27FC236}">
                  <a16:creationId xmlns:a16="http://schemas.microsoft.com/office/drawing/2014/main" id="{C15DFC90-5479-3BF8-9478-A5F51BE73E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60765565" y="14065643"/>
              <a:ext cx="5792437" cy="375200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69</xdr:col>
      <xdr:colOff>438318</xdr:colOff>
      <xdr:row>61</xdr:row>
      <xdr:rowOff>111941</xdr:rowOff>
    </xdr:from>
    <xdr:to>
      <xdr:col>74</xdr:col>
      <xdr:colOff>1571203</xdr:colOff>
      <xdr:row>76</xdr:row>
      <xdr:rowOff>124079</xdr:rowOff>
    </xdr:to>
    <xdr:graphicFrame macro="">
      <xdr:nvGraphicFramePr>
        <xdr:cNvPr id="12" name="图表 11">
          <a:extLst>
            <a:ext uri="{FF2B5EF4-FFF2-40B4-BE49-F238E27FC236}">
              <a16:creationId xmlns:a16="http://schemas.microsoft.com/office/drawing/2014/main" id="{D01775C7-B128-4C41-40F5-BB9DA08F3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350520</xdr:colOff>
      <xdr:row>58</xdr:row>
      <xdr:rowOff>152400</xdr:rowOff>
    </xdr:from>
    <xdr:to>
      <xdr:col>16</xdr:col>
      <xdr:colOff>45720</xdr:colOff>
      <xdr:row>73</xdr:row>
      <xdr:rowOff>152400</xdr:rowOff>
    </xdr:to>
    <xdr:graphicFrame macro="">
      <xdr:nvGraphicFramePr>
        <xdr:cNvPr id="2" name="图表 1">
          <a:extLst>
            <a:ext uri="{FF2B5EF4-FFF2-40B4-BE49-F238E27FC236}">
              <a16:creationId xmlns:a16="http://schemas.microsoft.com/office/drawing/2014/main" id="{DCEF66D1-A1F1-D93B-7169-A3ACF9441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381000</xdr:colOff>
      <xdr:row>58</xdr:row>
      <xdr:rowOff>129540</xdr:rowOff>
    </xdr:from>
    <xdr:to>
      <xdr:col>24</xdr:col>
      <xdr:colOff>76200</xdr:colOff>
      <xdr:row>73</xdr:row>
      <xdr:rowOff>129540</xdr:rowOff>
    </xdr:to>
    <xdr:graphicFrame macro="">
      <xdr:nvGraphicFramePr>
        <xdr:cNvPr id="3" name="图表 2">
          <a:extLst>
            <a:ext uri="{FF2B5EF4-FFF2-40B4-BE49-F238E27FC236}">
              <a16:creationId xmlns:a16="http://schemas.microsoft.com/office/drawing/2014/main" id="{3B0C914A-E2AA-45B1-F456-5D38017CF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91440</xdr:colOff>
      <xdr:row>59</xdr:row>
      <xdr:rowOff>53340</xdr:rowOff>
    </xdr:from>
    <xdr:to>
      <xdr:col>32</xdr:col>
      <xdr:colOff>396240</xdr:colOff>
      <xdr:row>74</xdr:row>
      <xdr:rowOff>53340</xdr:rowOff>
    </xdr:to>
    <xdr:graphicFrame macro="">
      <xdr:nvGraphicFramePr>
        <xdr:cNvPr id="4" name="图表 3">
          <a:extLst>
            <a:ext uri="{FF2B5EF4-FFF2-40B4-BE49-F238E27FC236}">
              <a16:creationId xmlns:a16="http://schemas.microsoft.com/office/drawing/2014/main" id="{C47C3151-77DA-65C1-E979-AB911AA61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311150</xdr:colOff>
      <xdr:row>73</xdr:row>
      <xdr:rowOff>82550</xdr:rowOff>
    </xdr:from>
    <xdr:to>
      <xdr:col>5</xdr:col>
      <xdr:colOff>584200</xdr:colOff>
      <xdr:row>91</xdr:row>
      <xdr:rowOff>101600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D01FE00-D140-AAB7-1E81-6334ACB543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84250" y="13989050"/>
              <a:ext cx="5251450" cy="34480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685800</xdr:colOff>
      <xdr:row>80</xdr:row>
      <xdr:rowOff>165100</xdr:rowOff>
    </xdr:from>
    <xdr:to>
      <xdr:col>2</xdr:col>
      <xdr:colOff>1155700</xdr:colOff>
      <xdr:row>82</xdr:row>
      <xdr:rowOff>114300</xdr:rowOff>
    </xdr:to>
    <xdr:sp macro="" textlink="">
      <xdr:nvSpPr>
        <xdr:cNvPr id="6" name="TextBox 5">
          <a:extLst>
            <a:ext uri="{FF2B5EF4-FFF2-40B4-BE49-F238E27FC236}">
              <a16:creationId xmlns:a16="http://schemas.microsoft.com/office/drawing/2014/main" id="{DCEFD72A-2553-72A8-1306-9865710D1B62}"/>
            </a:ext>
          </a:extLst>
        </xdr:cNvPr>
        <xdr:cNvSpPr txBox="1"/>
      </xdr:nvSpPr>
      <xdr:spPr>
        <a:xfrm>
          <a:off x="2032000" y="15405100"/>
          <a:ext cx="4699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33</a:t>
          </a:r>
          <a:endParaRPr lang="en-GB" sz="1100" b="1">
            <a:solidFill>
              <a:schemeClr val="bg1"/>
            </a:solidFill>
            <a:latin typeface="Poppins" pitchFamily="2" charset="77"/>
            <a:cs typeface="Poppins" pitchFamily="2" charset="77"/>
          </a:endParaRPr>
        </a:p>
      </xdr:txBody>
    </xdr:sp>
    <xdr:clientData/>
  </xdr:twoCellAnchor>
  <xdr:twoCellAnchor>
    <xdr:from>
      <xdr:col>3</xdr:col>
      <xdr:colOff>2540</xdr:colOff>
      <xdr:row>80</xdr:row>
      <xdr:rowOff>152400</xdr:rowOff>
    </xdr:from>
    <xdr:to>
      <xdr:col>4</xdr:col>
      <xdr:colOff>76200</xdr:colOff>
      <xdr:row>82</xdr:row>
      <xdr:rowOff>114300</xdr:rowOff>
    </xdr:to>
    <xdr:sp macro="" textlink="">
      <xdr:nvSpPr>
        <xdr:cNvPr id="7" name="TextBox 6">
          <a:extLst>
            <a:ext uri="{FF2B5EF4-FFF2-40B4-BE49-F238E27FC236}">
              <a16:creationId xmlns:a16="http://schemas.microsoft.com/office/drawing/2014/main" id="{2126786A-CA6A-F541-927D-86FF6C52FA02}"/>
            </a:ext>
          </a:extLst>
        </xdr:cNvPr>
        <xdr:cNvSpPr txBox="1"/>
      </xdr:nvSpPr>
      <xdr:spPr>
        <a:xfrm>
          <a:off x="3865880" y="14782800"/>
          <a:ext cx="6756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16</a:t>
          </a:r>
          <a:endParaRPr lang="en-GB" sz="1100" b="1">
            <a:solidFill>
              <a:schemeClr val="bg1"/>
            </a:solidFill>
            <a:latin typeface="Poppins" pitchFamily="2" charset="77"/>
            <a:cs typeface="Poppins" pitchFamily="2" charset="77"/>
          </a:endParaRPr>
        </a:p>
      </xdr:txBody>
    </xdr:sp>
    <xdr:clientData/>
  </xdr:twoCellAnchor>
  <xdr:twoCellAnchor>
    <xdr:from>
      <xdr:col>4</xdr:col>
      <xdr:colOff>533400</xdr:colOff>
      <xdr:row>80</xdr:row>
      <xdr:rowOff>152400</xdr:rowOff>
    </xdr:from>
    <xdr:to>
      <xdr:col>5</xdr:col>
      <xdr:colOff>330200</xdr:colOff>
      <xdr:row>82</xdr:row>
      <xdr:rowOff>101600</xdr:rowOff>
    </xdr:to>
    <xdr:sp macro="" textlink="">
      <xdr:nvSpPr>
        <xdr:cNvPr id="8" name="TextBox 7">
          <a:extLst>
            <a:ext uri="{FF2B5EF4-FFF2-40B4-BE49-F238E27FC236}">
              <a16:creationId xmlns:a16="http://schemas.microsoft.com/office/drawing/2014/main" id="{79D4C255-3BFD-0C46-9A3E-F00AAE3AAE42}"/>
            </a:ext>
          </a:extLst>
        </xdr:cNvPr>
        <xdr:cNvSpPr txBox="1"/>
      </xdr:nvSpPr>
      <xdr:spPr>
        <a:xfrm>
          <a:off x="5511800" y="15392400"/>
          <a:ext cx="4699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9</a:t>
          </a:r>
          <a:endParaRPr lang="en-GB" sz="1100" b="1">
            <a:solidFill>
              <a:schemeClr val="bg1"/>
            </a:solidFill>
            <a:latin typeface="Poppins" pitchFamily="2" charset="77"/>
            <a:cs typeface="Poppins" pitchFamily="2" charset="77"/>
          </a:endParaRPr>
        </a:p>
      </xdr:txBody>
    </xdr:sp>
    <xdr:clientData/>
  </xdr:twoCellAnchor>
  <xdr:twoCellAnchor>
    <xdr:from>
      <xdr:col>3</xdr:col>
      <xdr:colOff>520700</xdr:colOff>
      <xdr:row>88</xdr:row>
      <xdr:rowOff>139700</xdr:rowOff>
    </xdr:from>
    <xdr:to>
      <xdr:col>4</xdr:col>
      <xdr:colOff>317500</xdr:colOff>
      <xdr:row>90</xdr:row>
      <xdr:rowOff>88900</xdr:rowOff>
    </xdr:to>
    <xdr:sp macro="" textlink="">
      <xdr:nvSpPr>
        <xdr:cNvPr id="9" name="TextBox 8">
          <a:extLst>
            <a:ext uri="{FF2B5EF4-FFF2-40B4-BE49-F238E27FC236}">
              <a16:creationId xmlns:a16="http://schemas.microsoft.com/office/drawing/2014/main" id="{B2854FE7-7198-BB48-BFEE-FBBAD18308D0}"/>
            </a:ext>
          </a:extLst>
        </xdr:cNvPr>
        <xdr:cNvSpPr txBox="1"/>
      </xdr:nvSpPr>
      <xdr:spPr>
        <a:xfrm>
          <a:off x="4826000" y="16903700"/>
          <a:ext cx="4699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bg1"/>
              </a:solidFill>
              <a:latin typeface="Poppins" pitchFamily="2" charset="77"/>
              <a:cs typeface="Poppins" pitchFamily="2" charset="77"/>
            </a:rPr>
            <a:t>7</a:t>
          </a:r>
          <a:endParaRPr lang="en-GB" sz="1100" b="1">
            <a:solidFill>
              <a:schemeClr val="bg1"/>
            </a:solidFill>
            <a:latin typeface="Poppins" pitchFamily="2" charset="77"/>
            <a:cs typeface="Poppins" pitchFamily="2" charset="77"/>
          </a:endParaRPr>
        </a:p>
      </xdr:txBody>
    </xdr:sp>
    <xdr:clientData/>
  </xdr:twoCellAnchor>
  <xdr:twoCellAnchor>
    <xdr:from>
      <xdr:col>2</xdr:col>
      <xdr:colOff>44450</xdr:colOff>
      <xdr:row>94</xdr:row>
      <xdr:rowOff>120650</xdr:rowOff>
    </xdr:from>
    <xdr:to>
      <xdr:col>5</xdr:col>
      <xdr:colOff>311150</xdr:colOff>
      <xdr:row>109</xdr:row>
      <xdr:rowOff>6350</xdr:rowOff>
    </xdr:to>
    <xdr:graphicFrame macro="">
      <xdr:nvGraphicFramePr>
        <xdr:cNvPr id="10" name="Chart 9">
          <a:extLst>
            <a:ext uri="{FF2B5EF4-FFF2-40B4-BE49-F238E27FC236}">
              <a16:creationId xmlns:a16="http://schemas.microsoft.com/office/drawing/2014/main" id="{706C2010-C415-4C56-2B80-8A205AD60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527050</xdr:colOff>
      <xdr:row>78</xdr:row>
      <xdr:rowOff>184150</xdr:rowOff>
    </xdr:from>
    <xdr:to>
      <xdr:col>13</xdr:col>
      <xdr:colOff>387350</xdr:colOff>
      <xdr:row>93</xdr:row>
      <xdr:rowOff>69850</xdr:rowOff>
    </xdr:to>
    <xdr:graphicFrame macro="">
      <xdr:nvGraphicFramePr>
        <xdr:cNvPr id="11" name="Chart 10">
          <a:extLst>
            <a:ext uri="{FF2B5EF4-FFF2-40B4-BE49-F238E27FC236}">
              <a16:creationId xmlns:a16="http://schemas.microsoft.com/office/drawing/2014/main" id="{B6074154-3632-35E9-B9F3-117B0FBDF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539750</xdr:colOff>
      <xdr:row>95</xdr:row>
      <xdr:rowOff>44450</xdr:rowOff>
    </xdr:from>
    <xdr:to>
      <xdr:col>13</xdr:col>
      <xdr:colOff>400050</xdr:colOff>
      <xdr:row>109</xdr:row>
      <xdr:rowOff>120650</xdr:rowOff>
    </xdr:to>
    <xdr:graphicFrame macro="">
      <xdr:nvGraphicFramePr>
        <xdr:cNvPr id="12" name="Chart 11">
          <a:extLst>
            <a:ext uri="{FF2B5EF4-FFF2-40B4-BE49-F238E27FC236}">
              <a16:creationId xmlns:a16="http://schemas.microsoft.com/office/drawing/2014/main" id="{EC6EC52A-5850-1F3B-AB66-7826042EF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59</xdr:col>
      <xdr:colOff>556260</xdr:colOff>
      <xdr:row>69</xdr:row>
      <xdr:rowOff>60960</xdr:rowOff>
    </xdr:from>
    <xdr:to>
      <xdr:col>67</xdr:col>
      <xdr:colOff>312420</xdr:colOff>
      <xdr:row>84</xdr:row>
      <xdr:rowOff>60960</xdr:rowOff>
    </xdr:to>
    <xdr:graphicFrame macro="">
      <xdr:nvGraphicFramePr>
        <xdr:cNvPr id="13" name="图表 12">
          <a:extLst>
            <a:ext uri="{FF2B5EF4-FFF2-40B4-BE49-F238E27FC236}">
              <a16:creationId xmlns:a16="http://schemas.microsoft.com/office/drawing/2014/main" id="{D11DA64D-CE25-A22C-8EE0-EF5E1C15E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327660</xdr:colOff>
      <xdr:row>68</xdr:row>
      <xdr:rowOff>121920</xdr:rowOff>
    </xdr:from>
    <xdr:to>
      <xdr:col>42</xdr:col>
      <xdr:colOff>38100</xdr:colOff>
      <xdr:row>83</xdr:row>
      <xdr:rowOff>121920</xdr:rowOff>
    </xdr:to>
    <xdr:graphicFrame macro="">
      <xdr:nvGraphicFramePr>
        <xdr:cNvPr id="14" name="图表 13">
          <a:extLst>
            <a:ext uri="{FF2B5EF4-FFF2-40B4-BE49-F238E27FC236}">
              <a16:creationId xmlns:a16="http://schemas.microsoft.com/office/drawing/2014/main" id="{19AC6E2D-9876-3023-BA5D-49474B395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42</xdr:col>
      <xdr:colOff>175260</xdr:colOff>
      <xdr:row>68</xdr:row>
      <xdr:rowOff>53340</xdr:rowOff>
    </xdr:from>
    <xdr:to>
      <xdr:col>49</xdr:col>
      <xdr:colOff>510540</xdr:colOff>
      <xdr:row>83</xdr:row>
      <xdr:rowOff>53340</xdr:rowOff>
    </xdr:to>
    <xdr:graphicFrame macro="">
      <xdr:nvGraphicFramePr>
        <xdr:cNvPr id="15" name="图表 14">
          <a:extLst>
            <a:ext uri="{FF2B5EF4-FFF2-40B4-BE49-F238E27FC236}">
              <a16:creationId xmlns:a16="http://schemas.microsoft.com/office/drawing/2014/main" id="{AA79DE50-72C9-916E-9A20-8C4A1A80A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53</xdr:col>
      <xdr:colOff>1562100</xdr:colOff>
      <xdr:row>67</xdr:row>
      <xdr:rowOff>121920</xdr:rowOff>
    </xdr:from>
    <xdr:to>
      <xdr:col>55</xdr:col>
      <xdr:colOff>1905000</xdr:colOff>
      <xdr:row>82</xdr:row>
      <xdr:rowOff>121920</xdr:rowOff>
    </xdr:to>
    <mc:AlternateContent xmlns:mc="http://schemas.openxmlformats.org/markup-compatibility/2006">
      <mc:Choice xmlns:cx2="http://schemas.microsoft.com/office/drawing/2015/10/21/chartex" Requires="cx2">
        <xdr:graphicFrame macro="">
          <xdr:nvGraphicFramePr>
            <xdr:cNvPr id="16" name="图表 15">
              <a:extLst>
                <a:ext uri="{FF2B5EF4-FFF2-40B4-BE49-F238E27FC236}">
                  <a16:creationId xmlns:a16="http://schemas.microsoft.com/office/drawing/2014/main" id="{6DADEFB8-51DF-4A08-F90F-6407C216EE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42303700" y="12885420"/>
              <a:ext cx="5041900" cy="2857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2EB4-AA24-49CE-A951-2A39BFF5C76C}">
  <sheetPr>
    <tabColor theme="4"/>
  </sheetPr>
  <dimension ref="A1"/>
  <sheetViews>
    <sheetView workbookViewId="0">
      <selection activeCell="Y6" sqref="Y6"/>
    </sheetView>
  </sheetViews>
  <sheetFormatPr baseColWidth="10" defaultColWidth="8.83203125" defaultRowHeight="15" x14ac:dyDescent="0.2"/>
  <cols>
    <col min="1" max="16384" width="8.83203125" style="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22275-CBA2-4FDD-8F03-17948574F815}">
  <sheetPr>
    <tabColor theme="5" tint="0.79998168889431442"/>
  </sheetPr>
  <dimension ref="A1:BU82"/>
  <sheetViews>
    <sheetView topLeftCell="BK1" workbookViewId="0">
      <selection activeCell="BV1" sqref="BV1:BV1048576"/>
    </sheetView>
  </sheetViews>
  <sheetFormatPr baseColWidth="10" defaultColWidth="8.83203125" defaultRowHeight="15" x14ac:dyDescent="0.2"/>
  <cols>
    <col min="3" max="3" width="38.83203125" customWidth="1"/>
    <col min="37" max="45" width="8.83203125" customWidth="1"/>
    <col min="52" max="52" width="18.5" customWidth="1"/>
    <col min="53" max="53" width="35.6640625" customWidth="1"/>
    <col min="54" max="54" width="25" customWidth="1"/>
    <col min="55" max="55" width="36.6640625" customWidth="1"/>
    <col min="56" max="56" width="29.5" customWidth="1"/>
    <col min="72" max="72" width="24.5" customWidth="1"/>
  </cols>
  <sheetData>
    <row r="1" spans="1:7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T1" t="s">
        <v>37</v>
      </c>
      <c r="BA1" t="s">
        <v>38</v>
      </c>
      <c r="BO1" t="s">
        <v>39</v>
      </c>
      <c r="BP1" t="s">
        <v>40</v>
      </c>
      <c r="BQ1" t="s">
        <v>41</v>
      </c>
      <c r="BR1" t="s">
        <v>42</v>
      </c>
      <c r="BS1" t="s">
        <v>43</v>
      </c>
      <c r="BT1" t="s">
        <v>44</v>
      </c>
      <c r="BU1" t="s">
        <v>45</v>
      </c>
    </row>
    <row r="2" spans="1:73" x14ac:dyDescent="0.2">
      <c r="A2" t="s">
        <v>658</v>
      </c>
      <c r="B2" t="s">
        <v>48</v>
      </c>
      <c r="C2" t="s">
        <v>65</v>
      </c>
      <c r="D2" t="s">
        <v>51</v>
      </c>
      <c r="E2">
        <v>5</v>
      </c>
      <c r="F2">
        <v>3</v>
      </c>
      <c r="G2">
        <v>3</v>
      </c>
      <c r="H2">
        <v>5</v>
      </c>
      <c r="I2">
        <v>5</v>
      </c>
      <c r="J2">
        <v>5</v>
      </c>
      <c r="K2">
        <v>5</v>
      </c>
      <c r="L2">
        <v>5</v>
      </c>
      <c r="M2">
        <v>5</v>
      </c>
      <c r="W2" t="s">
        <v>51</v>
      </c>
      <c r="AK2" t="s">
        <v>1624</v>
      </c>
      <c r="AL2" t="s">
        <v>260</v>
      </c>
      <c r="AM2" t="s">
        <v>1623</v>
      </c>
      <c r="AT2" t="s">
        <v>121</v>
      </c>
      <c r="BA2" t="s">
        <v>117</v>
      </c>
      <c r="BB2" t="s">
        <v>1644</v>
      </c>
      <c r="BO2" t="s">
        <v>70</v>
      </c>
      <c r="BP2" t="s">
        <v>399</v>
      </c>
      <c r="BQ2" t="s">
        <v>58</v>
      </c>
      <c r="BR2" t="s">
        <v>112</v>
      </c>
      <c r="BS2" t="s">
        <v>60</v>
      </c>
      <c r="BT2" t="s">
        <v>61</v>
      </c>
    </row>
    <row r="3" spans="1:73" x14ac:dyDescent="0.2">
      <c r="A3" t="s">
        <v>692</v>
      </c>
      <c r="B3" t="s">
        <v>48</v>
      </c>
      <c r="C3" t="s">
        <v>50</v>
      </c>
      <c r="D3" t="s">
        <v>51</v>
      </c>
      <c r="E3">
        <v>2</v>
      </c>
      <c r="F3">
        <v>2</v>
      </c>
      <c r="G3">
        <v>1</v>
      </c>
      <c r="H3">
        <v>2</v>
      </c>
      <c r="I3">
        <v>3</v>
      </c>
      <c r="J3">
        <v>1</v>
      </c>
      <c r="K3">
        <v>1</v>
      </c>
      <c r="L3">
        <v>2</v>
      </c>
      <c r="M3">
        <v>2</v>
      </c>
      <c r="N3">
        <v>3</v>
      </c>
      <c r="O3">
        <v>2</v>
      </c>
      <c r="P3">
        <v>1</v>
      </c>
      <c r="Q3">
        <v>2</v>
      </c>
      <c r="R3">
        <v>3</v>
      </c>
      <c r="S3">
        <v>2</v>
      </c>
      <c r="T3">
        <v>1</v>
      </c>
      <c r="U3">
        <v>2</v>
      </c>
      <c r="V3">
        <v>2</v>
      </c>
      <c r="W3" t="s">
        <v>51</v>
      </c>
      <c r="X3" t="s">
        <v>693</v>
      </c>
      <c r="AK3" t="s">
        <v>87</v>
      </c>
      <c r="AL3" t="s">
        <v>1624</v>
      </c>
      <c r="AM3" t="s">
        <v>260</v>
      </c>
      <c r="AN3" t="s">
        <v>492</v>
      </c>
      <c r="AO3" t="s">
        <v>603</v>
      </c>
      <c r="AT3" t="s">
        <v>79</v>
      </c>
      <c r="AU3" t="s">
        <v>54</v>
      </c>
      <c r="BA3" t="s">
        <v>117</v>
      </c>
      <c r="BB3" t="s">
        <v>1640</v>
      </c>
      <c r="BO3" t="s">
        <v>70</v>
      </c>
      <c r="BP3" t="s">
        <v>425</v>
      </c>
      <c r="BQ3" t="s">
        <v>160</v>
      </c>
      <c r="BR3" t="s">
        <v>112</v>
      </c>
      <c r="BS3" t="s">
        <v>74</v>
      </c>
      <c r="BT3" t="s">
        <v>82</v>
      </c>
      <c r="BU3" t="s">
        <v>694</v>
      </c>
    </row>
    <row r="4" spans="1:73" x14ac:dyDescent="0.2">
      <c r="A4" t="s">
        <v>401</v>
      </c>
      <c r="B4" t="s">
        <v>48</v>
      </c>
      <c r="C4" t="s">
        <v>402</v>
      </c>
      <c r="D4" t="s">
        <v>48</v>
      </c>
      <c r="Z4">
        <v>5</v>
      </c>
      <c r="AA4">
        <v>5</v>
      </c>
      <c r="AB4">
        <v>5</v>
      </c>
      <c r="AC4">
        <v>2</v>
      </c>
      <c r="AD4">
        <v>2</v>
      </c>
      <c r="AE4">
        <v>2</v>
      </c>
      <c r="AF4">
        <v>3</v>
      </c>
      <c r="AG4">
        <v>4</v>
      </c>
      <c r="AH4">
        <v>4</v>
      </c>
      <c r="AI4" t="s">
        <v>403</v>
      </c>
      <c r="AJ4" t="s">
        <v>48</v>
      </c>
      <c r="AK4" t="s">
        <v>719</v>
      </c>
      <c r="AL4" t="s">
        <v>260</v>
      </c>
      <c r="AM4" t="s">
        <v>492</v>
      </c>
      <c r="AN4" t="s">
        <v>603</v>
      </c>
      <c r="AT4" t="s">
        <v>121</v>
      </c>
      <c r="BA4" t="s">
        <v>1639</v>
      </c>
      <c r="BB4" t="s">
        <v>117</v>
      </c>
      <c r="BC4" t="s">
        <v>1633</v>
      </c>
      <c r="BD4" t="s">
        <v>1640</v>
      </c>
      <c r="BE4" t="s">
        <v>1641</v>
      </c>
      <c r="BO4" t="s">
        <v>110</v>
      </c>
      <c r="BP4" t="s">
        <v>399</v>
      </c>
      <c r="BQ4" t="s">
        <v>72</v>
      </c>
      <c r="BR4" t="s">
        <v>112</v>
      </c>
      <c r="BS4" t="s">
        <v>74</v>
      </c>
      <c r="BT4" t="s">
        <v>82</v>
      </c>
      <c r="BU4" t="s">
        <v>406</v>
      </c>
    </row>
    <row r="5" spans="1:73" x14ac:dyDescent="0.2">
      <c r="A5" t="s">
        <v>408</v>
      </c>
      <c r="B5" t="s">
        <v>48</v>
      </c>
      <c r="C5" t="s">
        <v>64</v>
      </c>
      <c r="D5" t="s">
        <v>48</v>
      </c>
      <c r="Z5">
        <v>5</v>
      </c>
      <c r="AA5">
        <v>3</v>
      </c>
      <c r="AB5">
        <v>3</v>
      </c>
      <c r="AC5">
        <v>5</v>
      </c>
      <c r="AD5">
        <v>4</v>
      </c>
      <c r="AE5">
        <v>3</v>
      </c>
      <c r="AF5">
        <v>4</v>
      </c>
      <c r="AG5">
        <v>5</v>
      </c>
      <c r="AH5">
        <v>5</v>
      </c>
      <c r="AI5" t="s">
        <v>409</v>
      </c>
      <c r="AJ5" t="s">
        <v>51</v>
      </c>
      <c r="AK5" t="s">
        <v>719</v>
      </c>
      <c r="AL5" t="s">
        <v>260</v>
      </c>
      <c r="AM5" t="s">
        <v>492</v>
      </c>
      <c r="AT5" t="s">
        <v>410</v>
      </c>
      <c r="BA5" t="s">
        <v>1642</v>
      </c>
      <c r="BB5" t="s">
        <v>1639</v>
      </c>
      <c r="BC5" t="s">
        <v>117</v>
      </c>
      <c r="BO5" t="s">
        <v>56</v>
      </c>
      <c r="BP5" t="s">
        <v>399</v>
      </c>
      <c r="BQ5" t="s">
        <v>58</v>
      </c>
      <c r="BR5" t="s">
        <v>112</v>
      </c>
      <c r="BS5" t="s">
        <v>60</v>
      </c>
      <c r="BT5" t="s">
        <v>61</v>
      </c>
    </row>
    <row r="6" spans="1:73" x14ac:dyDescent="0.2">
      <c r="A6" t="s">
        <v>106</v>
      </c>
      <c r="B6" t="s">
        <v>48</v>
      </c>
      <c r="C6" t="s">
        <v>417</v>
      </c>
      <c r="D6" t="s">
        <v>51</v>
      </c>
      <c r="E6">
        <v>3</v>
      </c>
      <c r="F6">
        <v>2</v>
      </c>
      <c r="G6">
        <v>1</v>
      </c>
      <c r="H6">
        <v>2</v>
      </c>
      <c r="I6">
        <v>2</v>
      </c>
      <c r="J6">
        <v>2</v>
      </c>
      <c r="K6">
        <v>1</v>
      </c>
      <c r="L6">
        <v>2</v>
      </c>
      <c r="M6">
        <v>2</v>
      </c>
      <c r="N6">
        <v>2</v>
      </c>
      <c r="O6">
        <v>3</v>
      </c>
      <c r="P6">
        <v>1</v>
      </c>
      <c r="Q6">
        <v>2</v>
      </c>
      <c r="R6">
        <v>2</v>
      </c>
      <c r="S6">
        <v>3</v>
      </c>
      <c r="T6">
        <v>1</v>
      </c>
      <c r="U6">
        <v>2</v>
      </c>
      <c r="V6">
        <v>2</v>
      </c>
      <c r="W6" t="s">
        <v>51</v>
      </c>
      <c r="X6" t="s">
        <v>107</v>
      </c>
      <c r="AK6" t="s">
        <v>87</v>
      </c>
      <c r="AL6" t="s">
        <v>1624</v>
      </c>
      <c r="AM6" t="s">
        <v>603</v>
      </c>
      <c r="AT6" t="s">
        <v>54</v>
      </c>
      <c r="BA6" t="s">
        <v>1639</v>
      </c>
      <c r="BB6" t="s">
        <v>1637</v>
      </c>
      <c r="BO6" t="s">
        <v>110</v>
      </c>
      <c r="BP6" t="s">
        <v>71</v>
      </c>
      <c r="BQ6" t="s">
        <v>111</v>
      </c>
      <c r="BR6" t="s">
        <v>112</v>
      </c>
      <c r="BS6" t="s">
        <v>74</v>
      </c>
      <c r="BT6" t="s">
        <v>61</v>
      </c>
      <c r="BU6" t="s">
        <v>113</v>
      </c>
    </row>
    <row r="7" spans="1:73" x14ac:dyDescent="0.2">
      <c r="A7" t="s">
        <v>770</v>
      </c>
      <c r="B7" t="s">
        <v>48</v>
      </c>
      <c r="C7" t="s">
        <v>50</v>
      </c>
      <c r="D7" t="s">
        <v>51</v>
      </c>
      <c r="E7">
        <v>4</v>
      </c>
      <c r="F7">
        <v>3</v>
      </c>
      <c r="G7">
        <v>4</v>
      </c>
      <c r="H7">
        <v>4</v>
      </c>
      <c r="I7">
        <v>4</v>
      </c>
      <c r="J7">
        <v>4</v>
      </c>
      <c r="K7">
        <v>3</v>
      </c>
      <c r="L7">
        <v>4</v>
      </c>
      <c r="M7">
        <v>4</v>
      </c>
      <c r="N7">
        <v>4</v>
      </c>
      <c r="O7">
        <v>4</v>
      </c>
      <c r="P7">
        <v>4</v>
      </c>
      <c r="Q7">
        <v>4</v>
      </c>
      <c r="R7">
        <v>4</v>
      </c>
      <c r="S7">
        <v>4</v>
      </c>
      <c r="T7">
        <v>3</v>
      </c>
      <c r="U7">
        <v>4</v>
      </c>
      <c r="V7">
        <v>4</v>
      </c>
      <c r="W7" t="s">
        <v>51</v>
      </c>
      <c r="X7" t="s">
        <v>771</v>
      </c>
      <c r="AK7" t="s">
        <v>1624</v>
      </c>
      <c r="AL7" t="s">
        <v>260</v>
      </c>
      <c r="AM7" t="s">
        <v>603</v>
      </c>
      <c r="AT7" t="s">
        <v>54</v>
      </c>
      <c r="BA7" t="s">
        <v>1639</v>
      </c>
      <c r="BB7" t="s">
        <v>117</v>
      </c>
      <c r="BC7" t="s">
        <v>1640</v>
      </c>
      <c r="BO7" t="s">
        <v>81</v>
      </c>
      <c r="BP7" t="s">
        <v>399</v>
      </c>
      <c r="BQ7" t="s">
        <v>111</v>
      </c>
      <c r="BR7" t="s">
        <v>112</v>
      </c>
      <c r="BS7" t="s">
        <v>60</v>
      </c>
      <c r="BT7" t="s">
        <v>61</v>
      </c>
      <c r="BU7" t="s">
        <v>773</v>
      </c>
    </row>
    <row r="8" spans="1:73" x14ac:dyDescent="0.2">
      <c r="A8" t="s">
        <v>114</v>
      </c>
      <c r="B8" t="s">
        <v>48</v>
      </c>
      <c r="C8" t="s">
        <v>395</v>
      </c>
      <c r="D8" t="s">
        <v>51</v>
      </c>
      <c r="E8">
        <v>2</v>
      </c>
      <c r="F8">
        <v>2</v>
      </c>
      <c r="G8">
        <v>1</v>
      </c>
      <c r="H8">
        <v>2</v>
      </c>
      <c r="I8">
        <v>2</v>
      </c>
      <c r="J8">
        <v>2</v>
      </c>
      <c r="K8">
        <v>2</v>
      </c>
      <c r="L8">
        <v>2</v>
      </c>
      <c r="M8">
        <v>2</v>
      </c>
      <c r="N8">
        <v>1</v>
      </c>
      <c r="O8">
        <v>2</v>
      </c>
      <c r="P8">
        <v>2</v>
      </c>
      <c r="Q8">
        <v>2</v>
      </c>
      <c r="R8">
        <v>2</v>
      </c>
      <c r="S8">
        <v>2</v>
      </c>
      <c r="T8">
        <v>2</v>
      </c>
      <c r="U8">
        <v>2</v>
      </c>
      <c r="V8">
        <v>2</v>
      </c>
      <c r="W8" t="s">
        <v>51</v>
      </c>
      <c r="X8" t="s">
        <v>115</v>
      </c>
      <c r="AK8" t="s">
        <v>1624</v>
      </c>
      <c r="AL8" t="s">
        <v>260</v>
      </c>
      <c r="AM8" t="s">
        <v>492</v>
      </c>
      <c r="AN8" t="s">
        <v>603</v>
      </c>
      <c r="AT8" t="s">
        <v>79</v>
      </c>
      <c r="BA8" t="s">
        <v>117</v>
      </c>
      <c r="BO8" t="s">
        <v>81</v>
      </c>
      <c r="BP8" t="s">
        <v>71</v>
      </c>
      <c r="BQ8" t="s">
        <v>58</v>
      </c>
      <c r="BR8" t="s">
        <v>112</v>
      </c>
      <c r="BS8" t="s">
        <v>60</v>
      </c>
      <c r="BT8" t="s">
        <v>82</v>
      </c>
      <c r="BU8" t="s">
        <v>118</v>
      </c>
    </row>
    <row r="9" spans="1:73" x14ac:dyDescent="0.2">
      <c r="A9" t="s">
        <v>839</v>
      </c>
      <c r="B9" t="s">
        <v>48</v>
      </c>
      <c r="C9" t="s">
        <v>49</v>
      </c>
      <c r="D9" t="s">
        <v>51</v>
      </c>
      <c r="E9">
        <v>4</v>
      </c>
      <c r="F9">
        <v>3</v>
      </c>
      <c r="G9">
        <v>3</v>
      </c>
      <c r="H9">
        <v>4</v>
      </c>
      <c r="I9">
        <v>4</v>
      </c>
      <c r="J9">
        <v>3</v>
      </c>
      <c r="K9">
        <v>2</v>
      </c>
      <c r="L9">
        <v>2</v>
      </c>
      <c r="M9">
        <v>4</v>
      </c>
      <c r="N9">
        <v>4</v>
      </c>
      <c r="O9">
        <v>3</v>
      </c>
      <c r="P9">
        <v>3</v>
      </c>
      <c r="Q9">
        <v>4</v>
      </c>
      <c r="R9">
        <v>4</v>
      </c>
      <c r="S9">
        <v>3</v>
      </c>
      <c r="T9">
        <v>2</v>
      </c>
      <c r="U9">
        <v>4</v>
      </c>
      <c r="V9">
        <v>4</v>
      </c>
      <c r="W9" t="s">
        <v>51</v>
      </c>
      <c r="AK9" t="s">
        <v>1624</v>
      </c>
      <c r="AL9" t="s">
        <v>260</v>
      </c>
      <c r="AM9" t="s">
        <v>492</v>
      </c>
      <c r="AN9" t="s">
        <v>1623</v>
      </c>
      <c r="AT9" t="s">
        <v>121</v>
      </c>
      <c r="BA9" t="s">
        <v>1639</v>
      </c>
      <c r="BB9" t="s">
        <v>1633</v>
      </c>
      <c r="BC9" t="s">
        <v>1640</v>
      </c>
      <c r="BD9" t="s">
        <v>1641</v>
      </c>
      <c r="BO9" t="s">
        <v>98</v>
      </c>
      <c r="BP9" t="s">
        <v>399</v>
      </c>
      <c r="BQ9" t="s">
        <v>72</v>
      </c>
      <c r="BR9" t="s">
        <v>112</v>
      </c>
      <c r="BS9" t="s">
        <v>74</v>
      </c>
      <c r="BT9" t="s">
        <v>61</v>
      </c>
      <c r="BU9" t="s">
        <v>842</v>
      </c>
    </row>
    <row r="10" spans="1:73" x14ac:dyDescent="0.2">
      <c r="A10" t="s">
        <v>455</v>
      </c>
      <c r="B10" t="s">
        <v>48</v>
      </c>
      <c r="C10" t="s">
        <v>50</v>
      </c>
      <c r="D10" t="s">
        <v>51</v>
      </c>
      <c r="E10">
        <v>2</v>
      </c>
      <c r="F10">
        <v>2</v>
      </c>
      <c r="G10">
        <v>2</v>
      </c>
      <c r="H10">
        <v>2</v>
      </c>
      <c r="I10">
        <v>2</v>
      </c>
      <c r="J10">
        <v>2</v>
      </c>
      <c r="K10">
        <v>2</v>
      </c>
      <c r="L10">
        <v>2</v>
      </c>
      <c r="M10">
        <v>2</v>
      </c>
      <c r="N10">
        <v>2</v>
      </c>
      <c r="O10">
        <v>3</v>
      </c>
      <c r="P10">
        <v>3</v>
      </c>
      <c r="Q10">
        <v>3</v>
      </c>
      <c r="R10">
        <v>3</v>
      </c>
      <c r="S10">
        <v>2</v>
      </c>
      <c r="T10">
        <v>2</v>
      </c>
      <c r="U10">
        <v>2</v>
      </c>
      <c r="V10">
        <v>2</v>
      </c>
      <c r="W10" t="s">
        <v>51</v>
      </c>
      <c r="X10" t="s">
        <v>456</v>
      </c>
      <c r="AK10" t="s">
        <v>1624</v>
      </c>
      <c r="AL10" t="s">
        <v>492</v>
      </c>
      <c r="AM10" t="s">
        <v>603</v>
      </c>
      <c r="AN10" t="s">
        <v>1623</v>
      </c>
      <c r="AT10" t="s">
        <v>54</v>
      </c>
      <c r="AU10" t="s">
        <v>121</v>
      </c>
      <c r="BA10" t="s">
        <v>1642</v>
      </c>
      <c r="BB10" t="s">
        <v>1639</v>
      </c>
      <c r="BC10" t="s">
        <v>117</v>
      </c>
      <c r="BD10" t="s">
        <v>1640</v>
      </c>
      <c r="BO10" t="s">
        <v>56</v>
      </c>
      <c r="BP10" t="s">
        <v>425</v>
      </c>
      <c r="BQ10" t="s">
        <v>58</v>
      </c>
      <c r="BR10" t="s">
        <v>112</v>
      </c>
      <c r="BS10" t="s">
        <v>60</v>
      </c>
      <c r="BT10" t="s">
        <v>61</v>
      </c>
      <c r="BU10" t="s">
        <v>458</v>
      </c>
    </row>
    <row r="11" spans="1:73" x14ac:dyDescent="0.2">
      <c r="A11" t="s">
        <v>144</v>
      </c>
      <c r="B11" t="s">
        <v>48</v>
      </c>
      <c r="C11" t="s">
        <v>50</v>
      </c>
      <c r="D11" t="s">
        <v>48</v>
      </c>
      <c r="Z11">
        <v>5</v>
      </c>
      <c r="AA11">
        <v>4</v>
      </c>
      <c r="AB11">
        <v>4</v>
      </c>
      <c r="AC11">
        <v>5</v>
      </c>
      <c r="AD11">
        <v>4</v>
      </c>
      <c r="AE11">
        <v>3</v>
      </c>
      <c r="AF11">
        <v>4</v>
      </c>
      <c r="AG11">
        <v>5</v>
      </c>
      <c r="AH11">
        <v>4</v>
      </c>
      <c r="AI11" t="s">
        <v>145</v>
      </c>
      <c r="AJ11" t="s">
        <v>51</v>
      </c>
      <c r="AK11" t="s">
        <v>87</v>
      </c>
      <c r="AL11" t="s">
        <v>1624</v>
      </c>
      <c r="AM11" t="s">
        <v>492</v>
      </c>
      <c r="AT11" t="s">
        <v>79</v>
      </c>
      <c r="BA11" t="s">
        <v>1639</v>
      </c>
      <c r="BB11" t="s">
        <v>1646</v>
      </c>
      <c r="BC11" t="s">
        <v>1635</v>
      </c>
      <c r="BD11" t="s">
        <v>1636</v>
      </c>
      <c r="BO11" t="s">
        <v>98</v>
      </c>
      <c r="BP11" t="s">
        <v>71</v>
      </c>
      <c r="BQ11" t="s">
        <v>72</v>
      </c>
      <c r="BR11" t="s">
        <v>112</v>
      </c>
      <c r="BS11" t="s">
        <v>60</v>
      </c>
      <c r="BT11" t="s">
        <v>82</v>
      </c>
      <c r="BU11" t="s">
        <v>148</v>
      </c>
    </row>
    <row r="12" spans="1:73" x14ac:dyDescent="0.2">
      <c r="A12" t="s">
        <v>884</v>
      </c>
      <c r="B12" t="s">
        <v>48</v>
      </c>
      <c r="C12" t="s">
        <v>395</v>
      </c>
      <c r="D12" t="s">
        <v>48</v>
      </c>
      <c r="Z12">
        <v>4</v>
      </c>
      <c r="AA12">
        <v>4</v>
      </c>
      <c r="AB12">
        <v>2</v>
      </c>
      <c r="AC12">
        <v>4</v>
      </c>
      <c r="AD12">
        <v>4</v>
      </c>
      <c r="AE12">
        <v>4</v>
      </c>
      <c r="AF12">
        <v>4</v>
      </c>
      <c r="AG12">
        <v>4</v>
      </c>
      <c r="AH12">
        <v>4</v>
      </c>
      <c r="AI12" t="s">
        <v>885</v>
      </c>
      <c r="AJ12" t="s">
        <v>51</v>
      </c>
      <c r="AK12" t="s">
        <v>87</v>
      </c>
      <c r="AL12" t="s">
        <v>260</v>
      </c>
      <c r="AM12" t="s">
        <v>492</v>
      </c>
      <c r="AN12" t="s">
        <v>603</v>
      </c>
      <c r="AT12" t="s">
        <v>121</v>
      </c>
      <c r="BA12" t="s">
        <v>117</v>
      </c>
      <c r="BB12" t="s">
        <v>1644</v>
      </c>
      <c r="BC12" t="s">
        <v>1635</v>
      </c>
      <c r="BD12" t="s">
        <v>1636</v>
      </c>
      <c r="BE12" t="s">
        <v>1640</v>
      </c>
      <c r="BF12" t="s">
        <v>1641</v>
      </c>
      <c r="BO12" t="s">
        <v>98</v>
      </c>
      <c r="BP12" t="s">
        <v>425</v>
      </c>
      <c r="BQ12" t="s">
        <v>72</v>
      </c>
      <c r="BR12" t="s">
        <v>112</v>
      </c>
      <c r="BS12" t="s">
        <v>60</v>
      </c>
      <c r="BT12" t="s">
        <v>61</v>
      </c>
      <c r="BU12" t="s">
        <v>887</v>
      </c>
    </row>
    <row r="13" spans="1:73" x14ac:dyDescent="0.2">
      <c r="A13" t="s">
        <v>899</v>
      </c>
      <c r="B13" t="s">
        <v>48</v>
      </c>
      <c r="C13" t="s">
        <v>623</v>
      </c>
      <c r="D13" t="s">
        <v>51</v>
      </c>
      <c r="E13">
        <v>4</v>
      </c>
      <c r="F13">
        <v>2</v>
      </c>
      <c r="G13">
        <v>3</v>
      </c>
      <c r="H13">
        <v>4</v>
      </c>
      <c r="I13">
        <v>4</v>
      </c>
      <c r="J13">
        <v>2</v>
      </c>
      <c r="K13">
        <v>3</v>
      </c>
      <c r="L13">
        <v>3</v>
      </c>
      <c r="M13">
        <v>3</v>
      </c>
      <c r="N13">
        <v>3</v>
      </c>
      <c r="O13">
        <v>2</v>
      </c>
      <c r="P13">
        <v>2</v>
      </c>
      <c r="Q13">
        <v>3</v>
      </c>
      <c r="R13">
        <v>3</v>
      </c>
      <c r="S13">
        <v>3</v>
      </c>
      <c r="T13">
        <v>2</v>
      </c>
      <c r="U13">
        <v>3</v>
      </c>
      <c r="V13">
        <v>3</v>
      </c>
      <c r="W13" t="s">
        <v>51</v>
      </c>
      <c r="X13" t="s">
        <v>900</v>
      </c>
      <c r="AK13" t="s">
        <v>87</v>
      </c>
      <c r="AL13" t="s">
        <v>1624</v>
      </c>
      <c r="AM13" t="s">
        <v>492</v>
      </c>
      <c r="AN13" t="s">
        <v>603</v>
      </c>
      <c r="AT13" t="s">
        <v>79</v>
      </c>
      <c r="BA13" t="s">
        <v>1639</v>
      </c>
      <c r="BB13" t="s">
        <v>117</v>
      </c>
      <c r="BC13" t="s">
        <v>1633</v>
      </c>
      <c r="BD13" t="s">
        <v>1644</v>
      </c>
      <c r="BO13" t="s">
        <v>70</v>
      </c>
      <c r="BP13" t="s">
        <v>425</v>
      </c>
      <c r="BQ13" t="s">
        <v>72</v>
      </c>
      <c r="BR13" t="s">
        <v>112</v>
      </c>
      <c r="BS13" t="s">
        <v>60</v>
      </c>
      <c r="BT13" t="s">
        <v>82</v>
      </c>
      <c r="BU13" t="s">
        <v>901</v>
      </c>
    </row>
    <row r="14" spans="1:73" x14ac:dyDescent="0.2">
      <c r="A14" t="s">
        <v>930</v>
      </c>
      <c r="B14" t="s">
        <v>48</v>
      </c>
      <c r="C14" t="s">
        <v>931</v>
      </c>
      <c r="D14" t="s">
        <v>51</v>
      </c>
      <c r="E14">
        <v>2</v>
      </c>
      <c r="F14">
        <v>3</v>
      </c>
      <c r="G14">
        <v>3</v>
      </c>
      <c r="H14">
        <v>3</v>
      </c>
      <c r="I14">
        <v>3</v>
      </c>
      <c r="J14">
        <v>3</v>
      </c>
      <c r="K14">
        <v>3</v>
      </c>
      <c r="L14">
        <v>3</v>
      </c>
      <c r="M14">
        <v>3</v>
      </c>
      <c r="N14">
        <v>2</v>
      </c>
      <c r="O14">
        <v>2</v>
      </c>
      <c r="P14">
        <v>2</v>
      </c>
      <c r="Q14">
        <v>3</v>
      </c>
      <c r="R14">
        <v>3</v>
      </c>
      <c r="S14">
        <v>3</v>
      </c>
      <c r="T14">
        <v>3</v>
      </c>
      <c r="U14">
        <v>3</v>
      </c>
      <c r="V14">
        <v>3</v>
      </c>
      <c r="W14" t="s">
        <v>48</v>
      </c>
      <c r="Y14" t="s">
        <v>932</v>
      </c>
      <c r="AK14" t="s">
        <v>933</v>
      </c>
      <c r="AT14" t="s">
        <v>79</v>
      </c>
      <c r="BA14" t="s">
        <v>1643</v>
      </c>
      <c r="BB14" t="s">
        <v>117</v>
      </c>
      <c r="BC14" t="s">
        <v>1640</v>
      </c>
      <c r="BO14" t="s">
        <v>98</v>
      </c>
      <c r="BP14" t="s">
        <v>399</v>
      </c>
      <c r="BQ14" t="s">
        <v>160</v>
      </c>
      <c r="BR14" t="s">
        <v>112</v>
      </c>
      <c r="BS14" t="s">
        <v>74</v>
      </c>
      <c r="BT14" t="s">
        <v>61</v>
      </c>
      <c r="BU14" t="s">
        <v>935</v>
      </c>
    </row>
    <row r="15" spans="1:73" x14ac:dyDescent="0.2">
      <c r="A15" t="s">
        <v>943</v>
      </c>
      <c r="B15" t="s">
        <v>48</v>
      </c>
      <c r="C15" t="s">
        <v>50</v>
      </c>
      <c r="D15" t="s">
        <v>51</v>
      </c>
      <c r="E15">
        <v>4</v>
      </c>
      <c r="F15">
        <v>2</v>
      </c>
      <c r="G15">
        <v>3</v>
      </c>
      <c r="H15">
        <v>3</v>
      </c>
      <c r="I15">
        <v>3</v>
      </c>
      <c r="J15">
        <v>4</v>
      </c>
      <c r="K15">
        <v>4</v>
      </c>
      <c r="L15">
        <v>4</v>
      </c>
      <c r="M15">
        <v>3</v>
      </c>
      <c r="N15">
        <v>4</v>
      </c>
      <c r="O15">
        <v>4</v>
      </c>
      <c r="P15">
        <v>4</v>
      </c>
      <c r="Q15">
        <v>4</v>
      </c>
      <c r="R15">
        <v>3</v>
      </c>
      <c r="S15">
        <v>5</v>
      </c>
      <c r="T15">
        <v>4</v>
      </c>
      <c r="U15">
        <v>4</v>
      </c>
      <c r="V15">
        <v>4</v>
      </c>
      <c r="W15" t="s">
        <v>51</v>
      </c>
      <c r="X15" t="s">
        <v>944</v>
      </c>
      <c r="AK15" t="s">
        <v>87</v>
      </c>
      <c r="AL15" t="s">
        <v>260</v>
      </c>
      <c r="AM15" t="s">
        <v>492</v>
      </c>
      <c r="AN15" t="s">
        <v>1623</v>
      </c>
      <c r="AT15" t="s">
        <v>54</v>
      </c>
      <c r="BA15" t="s">
        <v>1639</v>
      </c>
      <c r="BB15" t="s">
        <v>117</v>
      </c>
      <c r="BC15" t="s">
        <v>1644</v>
      </c>
      <c r="BD15" t="s">
        <v>1635</v>
      </c>
      <c r="BE15" t="s">
        <v>1640</v>
      </c>
      <c r="BO15" t="s">
        <v>70</v>
      </c>
      <c r="BP15" t="s">
        <v>399</v>
      </c>
      <c r="BQ15" t="s">
        <v>160</v>
      </c>
      <c r="BR15" t="s">
        <v>112</v>
      </c>
      <c r="BS15" t="s">
        <v>60</v>
      </c>
      <c r="BT15" t="s">
        <v>61</v>
      </c>
      <c r="BU15" t="s">
        <v>946</v>
      </c>
    </row>
    <row r="16" spans="1:73" x14ac:dyDescent="0.2">
      <c r="A16" t="s">
        <v>952</v>
      </c>
      <c r="B16" t="s">
        <v>48</v>
      </c>
      <c r="C16" t="s">
        <v>50</v>
      </c>
      <c r="D16" t="s">
        <v>51</v>
      </c>
      <c r="E16">
        <v>3</v>
      </c>
      <c r="F16">
        <v>2</v>
      </c>
      <c r="G16">
        <v>4</v>
      </c>
      <c r="H16">
        <v>4</v>
      </c>
      <c r="I16">
        <v>3</v>
      </c>
      <c r="J16">
        <v>2</v>
      </c>
      <c r="K16">
        <v>3</v>
      </c>
      <c r="L16">
        <v>3</v>
      </c>
      <c r="M16">
        <v>4</v>
      </c>
      <c r="W16" t="s">
        <v>51</v>
      </c>
      <c r="X16" t="s">
        <v>953</v>
      </c>
      <c r="AK16" t="s">
        <v>1624</v>
      </c>
      <c r="AL16" t="s">
        <v>260</v>
      </c>
      <c r="AM16" t="s">
        <v>492</v>
      </c>
      <c r="AN16" t="s">
        <v>1623</v>
      </c>
      <c r="AT16" t="s">
        <v>54</v>
      </c>
      <c r="BA16" t="s">
        <v>1639</v>
      </c>
      <c r="BB16" t="s">
        <v>117</v>
      </c>
      <c r="BC16" t="s">
        <v>1644</v>
      </c>
      <c r="BD16" t="s">
        <v>1635</v>
      </c>
      <c r="BE16" t="s">
        <v>1640</v>
      </c>
      <c r="BF16" t="s">
        <v>1638</v>
      </c>
      <c r="BO16" t="s">
        <v>70</v>
      </c>
      <c r="BP16" t="s">
        <v>425</v>
      </c>
      <c r="BQ16" t="s">
        <v>111</v>
      </c>
      <c r="BR16" t="s">
        <v>112</v>
      </c>
      <c r="BS16" t="s">
        <v>74</v>
      </c>
      <c r="BT16" t="s">
        <v>61</v>
      </c>
      <c r="BU16" t="s">
        <v>955</v>
      </c>
    </row>
    <row r="17" spans="1:73" x14ac:dyDescent="0.2">
      <c r="A17" t="s">
        <v>956</v>
      </c>
      <c r="B17" t="s">
        <v>48</v>
      </c>
      <c r="C17" t="s">
        <v>395</v>
      </c>
      <c r="D17" t="s">
        <v>51</v>
      </c>
      <c r="E17">
        <v>4</v>
      </c>
      <c r="F17">
        <v>5</v>
      </c>
      <c r="G17">
        <v>5</v>
      </c>
      <c r="H17">
        <v>5</v>
      </c>
      <c r="I17">
        <v>4</v>
      </c>
      <c r="J17">
        <v>4</v>
      </c>
      <c r="K17">
        <v>4</v>
      </c>
      <c r="L17">
        <v>4</v>
      </c>
      <c r="M17">
        <v>4</v>
      </c>
      <c r="N17">
        <v>4</v>
      </c>
      <c r="O17">
        <v>5</v>
      </c>
      <c r="P17">
        <v>5</v>
      </c>
      <c r="Q17">
        <v>5</v>
      </c>
      <c r="R17">
        <v>4</v>
      </c>
      <c r="S17">
        <v>4</v>
      </c>
      <c r="T17">
        <v>4</v>
      </c>
      <c r="U17">
        <v>4</v>
      </c>
      <c r="V17">
        <v>4</v>
      </c>
      <c r="W17" t="s">
        <v>51</v>
      </c>
      <c r="X17" t="s">
        <v>66</v>
      </c>
      <c r="AK17" t="s">
        <v>87</v>
      </c>
      <c r="AL17" t="s">
        <v>260</v>
      </c>
      <c r="AM17" t="s">
        <v>492</v>
      </c>
      <c r="AN17" t="s">
        <v>603</v>
      </c>
      <c r="AO17" t="s">
        <v>1623</v>
      </c>
      <c r="AT17" t="s">
        <v>96</v>
      </c>
      <c r="AU17" t="s">
        <v>54</v>
      </c>
      <c r="BA17" t="s">
        <v>117</v>
      </c>
      <c r="BB17" t="s">
        <v>1633</v>
      </c>
      <c r="BC17" t="s">
        <v>1635</v>
      </c>
      <c r="BD17" t="s">
        <v>1636</v>
      </c>
      <c r="BE17" t="s">
        <v>1673</v>
      </c>
      <c r="BO17" t="s">
        <v>70</v>
      </c>
      <c r="BP17" t="s">
        <v>399</v>
      </c>
      <c r="BQ17" t="s">
        <v>160</v>
      </c>
      <c r="BR17" t="s">
        <v>112</v>
      </c>
      <c r="BS17" t="s">
        <v>958</v>
      </c>
      <c r="BT17" t="s">
        <v>61</v>
      </c>
      <c r="BU17" t="s">
        <v>959</v>
      </c>
    </row>
    <row r="18" spans="1:73" x14ac:dyDescent="0.2">
      <c r="A18" t="s">
        <v>169</v>
      </c>
      <c r="B18" t="s">
        <v>48</v>
      </c>
      <c r="C18" t="s">
        <v>64</v>
      </c>
      <c r="D18" t="s">
        <v>48</v>
      </c>
      <c r="Z18">
        <v>3</v>
      </c>
      <c r="AA18">
        <v>3</v>
      </c>
      <c r="AB18">
        <v>3</v>
      </c>
      <c r="AC18">
        <v>3</v>
      </c>
      <c r="AD18">
        <v>3</v>
      </c>
      <c r="AE18">
        <v>3</v>
      </c>
      <c r="AF18">
        <v>3</v>
      </c>
      <c r="AG18">
        <v>2</v>
      </c>
      <c r="AH18">
        <v>3</v>
      </c>
      <c r="AI18" t="s">
        <v>170</v>
      </c>
      <c r="AJ18" t="s">
        <v>51</v>
      </c>
      <c r="AK18" t="s">
        <v>87</v>
      </c>
      <c r="AL18" t="s">
        <v>719</v>
      </c>
      <c r="AM18" t="s">
        <v>260</v>
      </c>
      <c r="AN18" t="s">
        <v>492</v>
      </c>
      <c r="AO18" t="s">
        <v>603</v>
      </c>
      <c r="AP18" t="s">
        <v>1623</v>
      </c>
      <c r="AT18" t="s">
        <v>121</v>
      </c>
      <c r="BA18" t="s">
        <v>1643</v>
      </c>
      <c r="BB18" t="s">
        <v>1642</v>
      </c>
      <c r="BC18" t="s">
        <v>1639</v>
      </c>
      <c r="BD18" t="s">
        <v>117</v>
      </c>
      <c r="BO18" t="s">
        <v>81</v>
      </c>
      <c r="BP18" t="s">
        <v>71</v>
      </c>
      <c r="BQ18" t="s">
        <v>72</v>
      </c>
      <c r="BR18" t="s">
        <v>112</v>
      </c>
      <c r="BS18" t="s">
        <v>60</v>
      </c>
      <c r="BT18" t="s">
        <v>61</v>
      </c>
    </row>
    <row r="19" spans="1:73" x14ac:dyDescent="0.2">
      <c r="A19" t="s">
        <v>1003</v>
      </c>
      <c r="B19" t="s">
        <v>48</v>
      </c>
      <c r="C19" t="s">
        <v>1004</v>
      </c>
      <c r="D19" t="s">
        <v>51</v>
      </c>
      <c r="E19">
        <v>3</v>
      </c>
      <c r="F19">
        <v>3</v>
      </c>
      <c r="G19">
        <v>4</v>
      </c>
      <c r="H19">
        <v>4</v>
      </c>
      <c r="I19">
        <v>3</v>
      </c>
      <c r="J19">
        <v>3</v>
      </c>
      <c r="K19">
        <v>3</v>
      </c>
      <c r="L19">
        <v>3</v>
      </c>
      <c r="M19">
        <v>3</v>
      </c>
      <c r="W19" t="s">
        <v>48</v>
      </c>
      <c r="Y19" t="s">
        <v>1005</v>
      </c>
      <c r="AK19" t="s">
        <v>87</v>
      </c>
      <c r="AL19" t="s">
        <v>1624</v>
      </c>
      <c r="AM19" t="s">
        <v>260</v>
      </c>
      <c r="AN19" t="s">
        <v>492</v>
      </c>
      <c r="AO19" t="s">
        <v>603</v>
      </c>
      <c r="AP19" t="s">
        <v>1623</v>
      </c>
      <c r="AT19" t="s">
        <v>79</v>
      </c>
      <c r="AU19" t="s">
        <v>54</v>
      </c>
      <c r="BA19" t="s">
        <v>117</v>
      </c>
      <c r="BB19" t="s">
        <v>1644</v>
      </c>
      <c r="BO19" t="s">
        <v>70</v>
      </c>
      <c r="BP19" t="s">
        <v>399</v>
      </c>
      <c r="BQ19" t="s">
        <v>72</v>
      </c>
      <c r="BR19" t="s">
        <v>112</v>
      </c>
      <c r="BS19" t="s">
        <v>60</v>
      </c>
      <c r="BT19" t="s">
        <v>82</v>
      </c>
    </row>
    <row r="20" spans="1:73" x14ac:dyDescent="0.2">
      <c r="A20" t="s">
        <v>469</v>
      </c>
      <c r="B20" t="s">
        <v>48</v>
      </c>
      <c r="C20" t="s">
        <v>470</v>
      </c>
      <c r="D20" t="s">
        <v>51</v>
      </c>
      <c r="E20">
        <v>3</v>
      </c>
      <c r="F20">
        <v>4</v>
      </c>
      <c r="G20">
        <v>4</v>
      </c>
      <c r="H20">
        <v>3</v>
      </c>
      <c r="I20">
        <v>4</v>
      </c>
      <c r="J20">
        <v>2</v>
      </c>
      <c r="K20">
        <v>3</v>
      </c>
      <c r="L20">
        <v>3</v>
      </c>
      <c r="M20">
        <v>3</v>
      </c>
      <c r="W20" t="s">
        <v>51</v>
      </c>
      <c r="X20" t="s">
        <v>471</v>
      </c>
      <c r="AK20" t="s">
        <v>1624</v>
      </c>
      <c r="AL20" t="s">
        <v>260</v>
      </c>
      <c r="AM20" t="s">
        <v>492</v>
      </c>
      <c r="AN20" t="s">
        <v>603</v>
      </c>
      <c r="AT20" t="s">
        <v>54</v>
      </c>
      <c r="BA20" t="s">
        <v>1639</v>
      </c>
      <c r="BB20" t="s">
        <v>117</v>
      </c>
      <c r="BC20" t="s">
        <v>1633</v>
      </c>
      <c r="BD20" t="s">
        <v>1638</v>
      </c>
      <c r="BE20" t="s">
        <v>1641</v>
      </c>
      <c r="BO20" t="s">
        <v>56</v>
      </c>
      <c r="BP20" t="s">
        <v>399</v>
      </c>
      <c r="BQ20" t="s">
        <v>160</v>
      </c>
      <c r="BR20" t="s">
        <v>112</v>
      </c>
      <c r="BS20" t="s">
        <v>60</v>
      </c>
      <c r="BT20" t="s">
        <v>61</v>
      </c>
      <c r="BU20" t="s">
        <v>473</v>
      </c>
    </row>
    <row r="21" spans="1:73" x14ac:dyDescent="0.2">
      <c r="A21" t="s">
        <v>177</v>
      </c>
      <c r="B21" t="s">
        <v>48</v>
      </c>
      <c r="C21" t="s">
        <v>623</v>
      </c>
      <c r="D21" t="s">
        <v>51</v>
      </c>
      <c r="E21">
        <v>2</v>
      </c>
      <c r="F21">
        <v>3</v>
      </c>
      <c r="G21">
        <v>3</v>
      </c>
      <c r="H21">
        <v>1</v>
      </c>
      <c r="I21">
        <v>2</v>
      </c>
      <c r="J21">
        <v>1</v>
      </c>
      <c r="K21">
        <v>1</v>
      </c>
      <c r="L21">
        <v>1</v>
      </c>
      <c r="M21">
        <v>1</v>
      </c>
      <c r="N21">
        <v>2</v>
      </c>
      <c r="O21">
        <v>3</v>
      </c>
      <c r="P21">
        <v>3</v>
      </c>
      <c r="Q21">
        <v>1</v>
      </c>
      <c r="R21">
        <v>3</v>
      </c>
      <c r="S21">
        <v>1</v>
      </c>
      <c r="T21">
        <v>1</v>
      </c>
      <c r="U21">
        <v>1</v>
      </c>
      <c r="V21">
        <v>1</v>
      </c>
      <c r="W21" t="s">
        <v>51</v>
      </c>
      <c r="X21" t="s">
        <v>178</v>
      </c>
      <c r="AK21" t="s">
        <v>1624</v>
      </c>
      <c r="AL21" t="s">
        <v>260</v>
      </c>
      <c r="AT21" t="s">
        <v>96</v>
      </c>
      <c r="AU21" t="s">
        <v>54</v>
      </c>
      <c r="BA21" t="s">
        <v>1639</v>
      </c>
      <c r="BB21" t="s">
        <v>117</v>
      </c>
      <c r="BC21" t="s">
        <v>1644</v>
      </c>
      <c r="BD21" t="s">
        <v>1637</v>
      </c>
      <c r="BE21" t="s">
        <v>1638</v>
      </c>
      <c r="BO21" t="s">
        <v>98</v>
      </c>
      <c r="BP21" t="s">
        <v>71</v>
      </c>
      <c r="BQ21" t="s">
        <v>58</v>
      </c>
      <c r="BR21" t="s">
        <v>112</v>
      </c>
      <c r="BS21" t="s">
        <v>60</v>
      </c>
      <c r="BT21" t="s">
        <v>61</v>
      </c>
      <c r="BU21" t="s">
        <v>182</v>
      </c>
    </row>
    <row r="22" spans="1:73" x14ac:dyDescent="0.2">
      <c r="A22" t="s">
        <v>474</v>
      </c>
      <c r="B22" t="s">
        <v>48</v>
      </c>
      <c r="C22" t="s">
        <v>475</v>
      </c>
      <c r="D22" t="s">
        <v>48</v>
      </c>
      <c r="Z22">
        <v>5</v>
      </c>
      <c r="AA22">
        <v>5</v>
      </c>
      <c r="AB22">
        <v>5</v>
      </c>
      <c r="AC22">
        <v>5</v>
      </c>
      <c r="AD22">
        <v>5</v>
      </c>
      <c r="AE22">
        <v>4</v>
      </c>
      <c r="AF22">
        <v>4</v>
      </c>
      <c r="AG22">
        <v>5</v>
      </c>
      <c r="AH22">
        <v>5</v>
      </c>
      <c r="AI22" t="s">
        <v>476</v>
      </c>
      <c r="AJ22" t="s">
        <v>51</v>
      </c>
      <c r="AK22" t="s">
        <v>260</v>
      </c>
      <c r="AL22" t="s">
        <v>492</v>
      </c>
      <c r="AM22" t="s">
        <v>603</v>
      </c>
      <c r="AN22" t="s">
        <v>1623</v>
      </c>
      <c r="AT22" t="s">
        <v>54</v>
      </c>
      <c r="BA22" t="s">
        <v>117</v>
      </c>
      <c r="BB22" t="s">
        <v>1636</v>
      </c>
      <c r="BO22" t="s">
        <v>56</v>
      </c>
      <c r="BP22" t="s">
        <v>425</v>
      </c>
      <c r="BQ22" t="s">
        <v>72</v>
      </c>
      <c r="BR22" t="s">
        <v>112</v>
      </c>
      <c r="BS22" t="s">
        <v>60</v>
      </c>
      <c r="BT22" t="s">
        <v>82</v>
      </c>
      <c r="BU22" t="s">
        <v>478</v>
      </c>
    </row>
    <row r="23" spans="1:73" x14ac:dyDescent="0.2">
      <c r="A23" t="s">
        <v>1021</v>
      </c>
      <c r="B23" t="s">
        <v>48</v>
      </c>
      <c r="C23" t="s">
        <v>439</v>
      </c>
      <c r="D23" t="s">
        <v>48</v>
      </c>
      <c r="Z23">
        <v>3</v>
      </c>
      <c r="AA23">
        <v>3</v>
      </c>
      <c r="AB23">
        <v>3</v>
      </c>
      <c r="AC23">
        <v>3</v>
      </c>
      <c r="AD23">
        <v>3</v>
      </c>
      <c r="AE23">
        <v>3</v>
      </c>
      <c r="AF23">
        <v>3</v>
      </c>
      <c r="AG23">
        <v>3</v>
      </c>
      <c r="AH23">
        <v>3</v>
      </c>
      <c r="AI23" t="s">
        <v>265</v>
      </c>
      <c r="AJ23" t="s">
        <v>51</v>
      </c>
      <c r="AK23" t="s">
        <v>87</v>
      </c>
      <c r="AL23" t="s">
        <v>1624</v>
      </c>
      <c r="AM23" t="s">
        <v>260</v>
      </c>
      <c r="AN23" t="s">
        <v>492</v>
      </c>
      <c r="AO23" t="s">
        <v>1623</v>
      </c>
      <c r="AT23" t="s">
        <v>54</v>
      </c>
      <c r="BA23" t="s">
        <v>1639</v>
      </c>
      <c r="BB23" t="s">
        <v>117</v>
      </c>
      <c r="BC23" t="s">
        <v>1633</v>
      </c>
      <c r="BD23" t="s">
        <v>1644</v>
      </c>
      <c r="BE23" t="s">
        <v>1635</v>
      </c>
      <c r="BF23" t="s">
        <v>1641</v>
      </c>
      <c r="BO23" t="s">
        <v>70</v>
      </c>
      <c r="BP23" t="s">
        <v>425</v>
      </c>
      <c r="BQ23" t="s">
        <v>58</v>
      </c>
      <c r="BR23" t="s">
        <v>112</v>
      </c>
      <c r="BS23" t="s">
        <v>74</v>
      </c>
      <c r="BT23" t="s">
        <v>61</v>
      </c>
      <c r="BU23" t="s">
        <v>1023</v>
      </c>
    </row>
    <row r="24" spans="1:73" x14ac:dyDescent="0.2">
      <c r="A24" t="s">
        <v>1045</v>
      </c>
      <c r="B24" t="s">
        <v>48</v>
      </c>
      <c r="C24" t="s">
        <v>439</v>
      </c>
      <c r="D24" t="s">
        <v>51</v>
      </c>
      <c r="E24">
        <v>3</v>
      </c>
      <c r="F24">
        <v>3</v>
      </c>
      <c r="G24">
        <v>4</v>
      </c>
      <c r="H24">
        <v>4</v>
      </c>
      <c r="I24">
        <v>4</v>
      </c>
      <c r="J24">
        <v>4</v>
      </c>
      <c r="K24">
        <v>5</v>
      </c>
      <c r="L24">
        <v>5</v>
      </c>
      <c r="M24">
        <v>5</v>
      </c>
      <c r="N24">
        <v>4</v>
      </c>
      <c r="O24">
        <v>4</v>
      </c>
      <c r="P24">
        <v>4</v>
      </c>
      <c r="Q24">
        <v>4</v>
      </c>
      <c r="R24">
        <v>4</v>
      </c>
      <c r="S24">
        <v>4</v>
      </c>
      <c r="T24">
        <v>5</v>
      </c>
      <c r="U24">
        <v>4</v>
      </c>
      <c r="W24" t="s">
        <v>51</v>
      </c>
      <c r="X24" t="s">
        <v>1046</v>
      </c>
      <c r="AK24" t="s">
        <v>87</v>
      </c>
      <c r="AL24" t="s">
        <v>1624</v>
      </c>
      <c r="AM24" t="s">
        <v>260</v>
      </c>
      <c r="AN24" t="s">
        <v>492</v>
      </c>
      <c r="AO24" t="s">
        <v>603</v>
      </c>
      <c r="AT24" t="s">
        <v>79</v>
      </c>
      <c r="BA24" t="s">
        <v>1639</v>
      </c>
      <c r="BB24" t="s">
        <v>117</v>
      </c>
      <c r="BC24" t="s">
        <v>1644</v>
      </c>
      <c r="BO24" t="s">
        <v>70</v>
      </c>
      <c r="BP24" t="s">
        <v>399</v>
      </c>
      <c r="BQ24" t="s">
        <v>111</v>
      </c>
      <c r="BR24" t="s">
        <v>112</v>
      </c>
      <c r="BS24" t="s">
        <v>60</v>
      </c>
      <c r="BT24" t="s">
        <v>61</v>
      </c>
      <c r="BU24" t="s">
        <v>1047</v>
      </c>
    </row>
    <row r="25" spans="1:73" x14ac:dyDescent="0.2">
      <c r="A25" t="s">
        <v>1048</v>
      </c>
      <c r="B25" t="s">
        <v>48</v>
      </c>
      <c r="C25" t="s">
        <v>395</v>
      </c>
      <c r="D25" t="s">
        <v>51</v>
      </c>
      <c r="E25">
        <v>5</v>
      </c>
      <c r="F25">
        <v>5</v>
      </c>
      <c r="G25">
        <v>5</v>
      </c>
      <c r="H25">
        <v>5</v>
      </c>
      <c r="I25">
        <v>5</v>
      </c>
      <c r="J25">
        <v>5</v>
      </c>
      <c r="K25">
        <v>5</v>
      </c>
      <c r="L25">
        <v>5</v>
      </c>
      <c r="M25">
        <v>5</v>
      </c>
      <c r="N25">
        <v>5</v>
      </c>
      <c r="Q25">
        <v>5</v>
      </c>
      <c r="U25">
        <v>5</v>
      </c>
      <c r="W25" t="s">
        <v>51</v>
      </c>
      <c r="X25" t="s">
        <v>1049</v>
      </c>
      <c r="AK25" t="s">
        <v>260</v>
      </c>
      <c r="AL25" t="s">
        <v>492</v>
      </c>
      <c r="AT25" t="s">
        <v>121</v>
      </c>
      <c r="BA25" t="s">
        <v>1639</v>
      </c>
      <c r="BB25" t="s">
        <v>117</v>
      </c>
      <c r="BC25" t="s">
        <v>1644</v>
      </c>
      <c r="BD25" t="s">
        <v>1640</v>
      </c>
      <c r="BO25" t="s">
        <v>81</v>
      </c>
      <c r="BP25" t="s">
        <v>399</v>
      </c>
      <c r="BQ25" t="s">
        <v>58</v>
      </c>
      <c r="BR25" t="s">
        <v>112</v>
      </c>
      <c r="BS25" t="s">
        <v>60</v>
      </c>
      <c r="BT25" t="s">
        <v>82</v>
      </c>
      <c r="BU25" t="s">
        <v>1050</v>
      </c>
    </row>
    <row r="26" spans="1:73" x14ac:dyDescent="0.2">
      <c r="A26" t="s">
        <v>480</v>
      </c>
      <c r="B26" t="s">
        <v>48</v>
      </c>
      <c r="C26" t="s">
        <v>395</v>
      </c>
      <c r="D26" t="s">
        <v>51</v>
      </c>
      <c r="E26">
        <v>3</v>
      </c>
      <c r="F26">
        <v>3</v>
      </c>
      <c r="G26">
        <v>4</v>
      </c>
      <c r="H26">
        <v>3</v>
      </c>
      <c r="I26">
        <v>4</v>
      </c>
      <c r="J26">
        <v>5</v>
      </c>
      <c r="K26">
        <v>3</v>
      </c>
      <c r="L26">
        <v>3</v>
      </c>
      <c r="M26">
        <v>2</v>
      </c>
      <c r="N26">
        <v>4</v>
      </c>
      <c r="O26">
        <v>3</v>
      </c>
      <c r="P26">
        <v>4</v>
      </c>
      <c r="Q26">
        <v>3</v>
      </c>
      <c r="R26">
        <v>4</v>
      </c>
      <c r="S26">
        <v>4</v>
      </c>
      <c r="T26">
        <v>3</v>
      </c>
      <c r="U26">
        <v>3</v>
      </c>
      <c r="V26">
        <v>2</v>
      </c>
      <c r="W26" t="s">
        <v>51</v>
      </c>
      <c r="X26" t="s">
        <v>481</v>
      </c>
      <c r="AK26" t="s">
        <v>87</v>
      </c>
      <c r="AL26" t="s">
        <v>1624</v>
      </c>
      <c r="AM26" t="s">
        <v>719</v>
      </c>
      <c r="AN26" t="s">
        <v>260</v>
      </c>
      <c r="AO26" t="s">
        <v>603</v>
      </c>
      <c r="AT26" t="s">
        <v>79</v>
      </c>
      <c r="AU26" t="s">
        <v>54</v>
      </c>
      <c r="BA26" t="s">
        <v>1643</v>
      </c>
      <c r="BB26" t="s">
        <v>1642</v>
      </c>
      <c r="BC26" t="s">
        <v>1639</v>
      </c>
      <c r="BD26" t="s">
        <v>117</v>
      </c>
      <c r="BE26" t="s">
        <v>1644</v>
      </c>
      <c r="BF26" t="s">
        <v>1635</v>
      </c>
      <c r="BG26" t="s">
        <v>1636</v>
      </c>
      <c r="BH26" t="s">
        <v>1637</v>
      </c>
      <c r="BI26" t="s">
        <v>1640</v>
      </c>
      <c r="BJ26" t="s">
        <v>1641</v>
      </c>
      <c r="BO26" t="s">
        <v>56</v>
      </c>
      <c r="BP26" t="s">
        <v>399</v>
      </c>
      <c r="BQ26" t="s">
        <v>160</v>
      </c>
      <c r="BR26" t="s">
        <v>112</v>
      </c>
      <c r="BS26" t="s">
        <v>60</v>
      </c>
      <c r="BT26" t="s">
        <v>61</v>
      </c>
      <c r="BU26" t="s">
        <v>483</v>
      </c>
    </row>
    <row r="27" spans="1:73" x14ac:dyDescent="0.2">
      <c r="A27" t="s">
        <v>213</v>
      </c>
      <c r="B27" t="s">
        <v>48</v>
      </c>
      <c r="C27" t="s">
        <v>395</v>
      </c>
      <c r="D27" t="s">
        <v>51</v>
      </c>
      <c r="E27">
        <v>4</v>
      </c>
      <c r="F27">
        <v>2</v>
      </c>
      <c r="G27">
        <v>4</v>
      </c>
      <c r="H27">
        <v>4</v>
      </c>
      <c r="I27">
        <v>4</v>
      </c>
      <c r="J27">
        <v>4</v>
      </c>
      <c r="K27">
        <v>4</v>
      </c>
      <c r="L27">
        <v>4</v>
      </c>
      <c r="M27">
        <v>3</v>
      </c>
      <c r="N27">
        <v>4</v>
      </c>
      <c r="O27">
        <v>3</v>
      </c>
      <c r="P27">
        <v>4</v>
      </c>
      <c r="Q27">
        <v>4</v>
      </c>
      <c r="R27">
        <v>4</v>
      </c>
      <c r="S27">
        <v>4</v>
      </c>
      <c r="T27">
        <v>4</v>
      </c>
      <c r="U27">
        <v>4</v>
      </c>
      <c r="V27">
        <v>4</v>
      </c>
      <c r="W27" t="s">
        <v>51</v>
      </c>
      <c r="X27" t="s">
        <v>214</v>
      </c>
      <c r="AK27" t="s">
        <v>87</v>
      </c>
      <c r="AL27" t="s">
        <v>719</v>
      </c>
      <c r="AM27" t="s">
        <v>260</v>
      </c>
      <c r="AN27" t="s">
        <v>1623</v>
      </c>
      <c r="AT27" t="s">
        <v>79</v>
      </c>
      <c r="AU27" t="s">
        <v>54</v>
      </c>
      <c r="BA27" t="s">
        <v>117</v>
      </c>
      <c r="BB27" t="s">
        <v>1633</v>
      </c>
      <c r="BC27" t="s">
        <v>1638</v>
      </c>
      <c r="BO27" t="s">
        <v>70</v>
      </c>
      <c r="BP27" t="s">
        <v>57</v>
      </c>
      <c r="BQ27" t="s">
        <v>111</v>
      </c>
      <c r="BR27" t="s">
        <v>112</v>
      </c>
      <c r="BS27" t="s">
        <v>60</v>
      </c>
      <c r="BT27" t="s">
        <v>82</v>
      </c>
      <c r="BU27" t="s">
        <v>217</v>
      </c>
    </row>
    <row r="28" spans="1:73" x14ac:dyDescent="0.2">
      <c r="A28" t="s">
        <v>1104</v>
      </c>
      <c r="B28" t="s">
        <v>48</v>
      </c>
      <c r="C28" t="s">
        <v>1105</v>
      </c>
      <c r="D28" t="s">
        <v>48</v>
      </c>
      <c r="Z28">
        <v>3</v>
      </c>
      <c r="AA28">
        <v>3</v>
      </c>
      <c r="AB28">
        <v>5</v>
      </c>
      <c r="AC28">
        <v>5</v>
      </c>
      <c r="AD28">
        <v>2</v>
      </c>
      <c r="AE28">
        <v>3</v>
      </c>
      <c r="AF28">
        <v>3</v>
      </c>
      <c r="AG28">
        <v>3</v>
      </c>
      <c r="AH28">
        <v>3</v>
      </c>
      <c r="AI28" t="s">
        <v>265</v>
      </c>
      <c r="AJ28" t="s">
        <v>51</v>
      </c>
      <c r="AK28" t="s">
        <v>1624</v>
      </c>
      <c r="AL28" t="s">
        <v>492</v>
      </c>
      <c r="AM28" t="s">
        <v>603</v>
      </c>
      <c r="AT28" t="s">
        <v>96</v>
      </c>
      <c r="BA28" t="s">
        <v>117</v>
      </c>
      <c r="BB28" t="s">
        <v>1637</v>
      </c>
      <c r="BC28" t="s">
        <v>1638</v>
      </c>
      <c r="BO28" t="s">
        <v>70</v>
      </c>
      <c r="BP28" t="s">
        <v>425</v>
      </c>
      <c r="BQ28" t="s">
        <v>58</v>
      </c>
      <c r="BR28" t="s">
        <v>112</v>
      </c>
      <c r="BS28" t="s">
        <v>60</v>
      </c>
      <c r="BT28" t="s">
        <v>1107</v>
      </c>
      <c r="BU28" t="s">
        <v>1108</v>
      </c>
    </row>
    <row r="29" spans="1:73" x14ac:dyDescent="0.2">
      <c r="A29" t="s">
        <v>1116</v>
      </c>
      <c r="B29" t="s">
        <v>48</v>
      </c>
      <c r="C29" t="s">
        <v>50</v>
      </c>
      <c r="D29" t="s">
        <v>51</v>
      </c>
      <c r="E29">
        <v>2</v>
      </c>
      <c r="F29">
        <v>3</v>
      </c>
      <c r="G29">
        <v>3</v>
      </c>
      <c r="H29">
        <v>2</v>
      </c>
      <c r="I29">
        <v>2</v>
      </c>
      <c r="J29">
        <v>2</v>
      </c>
      <c r="K29">
        <v>2</v>
      </c>
      <c r="L29">
        <v>2</v>
      </c>
      <c r="M29">
        <v>2</v>
      </c>
      <c r="N29">
        <v>2</v>
      </c>
      <c r="O29">
        <v>2</v>
      </c>
      <c r="P29">
        <v>2</v>
      </c>
      <c r="Q29">
        <v>2</v>
      </c>
      <c r="R29">
        <v>2</v>
      </c>
      <c r="S29">
        <v>2</v>
      </c>
      <c r="T29">
        <v>2</v>
      </c>
      <c r="U29">
        <v>2</v>
      </c>
      <c r="V29">
        <v>2</v>
      </c>
      <c r="W29" t="s">
        <v>51</v>
      </c>
      <c r="X29" t="s">
        <v>1117</v>
      </c>
      <c r="AK29" t="s">
        <v>1624</v>
      </c>
      <c r="AL29" t="s">
        <v>492</v>
      </c>
      <c r="AM29" t="s">
        <v>1623</v>
      </c>
      <c r="AT29" t="s">
        <v>121</v>
      </c>
      <c r="BA29" t="s">
        <v>117</v>
      </c>
      <c r="BB29" t="s">
        <v>1640</v>
      </c>
      <c r="BC29" t="s">
        <v>1641</v>
      </c>
      <c r="BO29" t="s">
        <v>70</v>
      </c>
      <c r="BP29" t="s">
        <v>399</v>
      </c>
      <c r="BQ29" t="s">
        <v>58</v>
      </c>
      <c r="BR29" t="s">
        <v>112</v>
      </c>
      <c r="BS29" t="s">
        <v>74</v>
      </c>
      <c r="BT29" t="s">
        <v>82</v>
      </c>
      <c r="BU29" t="s">
        <v>1120</v>
      </c>
    </row>
    <row r="30" spans="1:73" x14ac:dyDescent="0.2">
      <c r="A30" t="s">
        <v>1130</v>
      </c>
      <c r="B30" t="s">
        <v>48</v>
      </c>
      <c r="C30" t="s">
        <v>64</v>
      </c>
      <c r="D30" t="s">
        <v>48</v>
      </c>
      <c r="Z30">
        <v>5</v>
      </c>
      <c r="AA30">
        <v>3</v>
      </c>
      <c r="AB30">
        <v>3</v>
      </c>
      <c r="AC30">
        <v>5</v>
      </c>
      <c r="AD30">
        <v>3</v>
      </c>
      <c r="AE30">
        <v>3</v>
      </c>
      <c r="AF30">
        <v>4</v>
      </c>
      <c r="AG30">
        <v>4</v>
      </c>
      <c r="AH30">
        <v>4</v>
      </c>
      <c r="AI30" t="s">
        <v>223</v>
      </c>
      <c r="AJ30" t="s">
        <v>51</v>
      </c>
      <c r="AK30" t="s">
        <v>87</v>
      </c>
      <c r="AL30" t="s">
        <v>260</v>
      </c>
      <c r="AM30" t="s">
        <v>492</v>
      </c>
      <c r="AN30" t="s">
        <v>603</v>
      </c>
      <c r="AT30" t="s">
        <v>79</v>
      </c>
      <c r="BA30" t="s">
        <v>1639</v>
      </c>
      <c r="BB30" t="s">
        <v>117</v>
      </c>
      <c r="BC30" t="s">
        <v>1640</v>
      </c>
      <c r="BO30" t="s">
        <v>70</v>
      </c>
      <c r="BP30" t="s">
        <v>425</v>
      </c>
      <c r="BQ30" t="s">
        <v>58</v>
      </c>
      <c r="BR30" t="s">
        <v>112</v>
      </c>
      <c r="BS30" t="s">
        <v>60</v>
      </c>
      <c r="BT30" t="s">
        <v>61</v>
      </c>
      <c r="BU30" t="s">
        <v>1131</v>
      </c>
    </row>
    <row r="31" spans="1:73" x14ac:dyDescent="0.2">
      <c r="A31" t="s">
        <v>1176</v>
      </c>
      <c r="B31" t="s">
        <v>48</v>
      </c>
      <c r="C31" t="s">
        <v>1177</v>
      </c>
      <c r="D31" t="s">
        <v>51</v>
      </c>
      <c r="E31">
        <v>3</v>
      </c>
      <c r="F31">
        <v>5</v>
      </c>
      <c r="G31">
        <v>4</v>
      </c>
      <c r="H31">
        <v>5</v>
      </c>
      <c r="I31">
        <v>4</v>
      </c>
      <c r="J31">
        <v>4</v>
      </c>
      <c r="K31">
        <v>4</v>
      </c>
      <c r="L31">
        <v>4</v>
      </c>
      <c r="M31">
        <v>4</v>
      </c>
      <c r="N31">
        <v>4</v>
      </c>
      <c r="O31">
        <v>4</v>
      </c>
      <c r="P31">
        <v>4</v>
      </c>
      <c r="Q31">
        <v>4</v>
      </c>
      <c r="R31">
        <v>4</v>
      </c>
      <c r="S31">
        <v>4</v>
      </c>
      <c r="T31">
        <v>4</v>
      </c>
      <c r="U31">
        <v>4</v>
      </c>
      <c r="V31">
        <v>4</v>
      </c>
      <c r="W31" t="s">
        <v>48</v>
      </c>
      <c r="Y31" t="s">
        <v>1178</v>
      </c>
      <c r="AK31" t="s">
        <v>492</v>
      </c>
      <c r="AL31" t="s">
        <v>603</v>
      </c>
      <c r="AT31" t="s">
        <v>54</v>
      </c>
      <c r="BA31" t="s">
        <v>117</v>
      </c>
      <c r="BB31" t="s">
        <v>1644</v>
      </c>
      <c r="BC31" t="s">
        <v>1640</v>
      </c>
      <c r="BD31" t="s">
        <v>1638</v>
      </c>
      <c r="BO31" t="s">
        <v>70</v>
      </c>
      <c r="BP31" t="s">
        <v>425</v>
      </c>
      <c r="BQ31" t="s">
        <v>160</v>
      </c>
      <c r="BR31" t="s">
        <v>112</v>
      </c>
      <c r="BS31" t="s">
        <v>60</v>
      </c>
      <c r="BT31" t="s">
        <v>82</v>
      </c>
    </row>
    <row r="32" spans="1:73" x14ac:dyDescent="0.2">
      <c r="A32" t="s">
        <v>511</v>
      </c>
      <c r="B32" t="s">
        <v>48</v>
      </c>
      <c r="C32" t="s">
        <v>395</v>
      </c>
      <c r="D32" t="s">
        <v>51</v>
      </c>
      <c r="E32">
        <v>3</v>
      </c>
      <c r="F32">
        <v>4</v>
      </c>
      <c r="G32">
        <v>4</v>
      </c>
      <c r="H32">
        <v>3</v>
      </c>
      <c r="I32">
        <v>2</v>
      </c>
      <c r="J32">
        <v>2</v>
      </c>
      <c r="K32">
        <v>3</v>
      </c>
      <c r="L32">
        <v>2</v>
      </c>
      <c r="M32">
        <v>2</v>
      </c>
      <c r="N32">
        <v>3</v>
      </c>
      <c r="O32">
        <v>3</v>
      </c>
      <c r="P32">
        <v>3</v>
      </c>
      <c r="Q32">
        <v>3</v>
      </c>
      <c r="R32">
        <v>2</v>
      </c>
      <c r="S32">
        <v>1</v>
      </c>
      <c r="T32">
        <v>3</v>
      </c>
      <c r="U32">
        <v>2</v>
      </c>
      <c r="V32">
        <v>3</v>
      </c>
      <c r="W32" t="s">
        <v>51</v>
      </c>
      <c r="X32" t="s">
        <v>512</v>
      </c>
      <c r="AK32" t="s">
        <v>1624</v>
      </c>
      <c r="AL32" t="s">
        <v>719</v>
      </c>
      <c r="AM32" t="s">
        <v>260</v>
      </c>
      <c r="AN32" t="s">
        <v>492</v>
      </c>
      <c r="AO32" t="s">
        <v>603</v>
      </c>
      <c r="AT32" t="s">
        <v>79</v>
      </c>
      <c r="AU32" t="s">
        <v>54</v>
      </c>
      <c r="BA32" t="s">
        <v>1642</v>
      </c>
      <c r="BB32" t="s">
        <v>1639</v>
      </c>
      <c r="BC32" t="s">
        <v>117</v>
      </c>
      <c r="BD32" t="s">
        <v>1644</v>
      </c>
      <c r="BE32" t="s">
        <v>1637</v>
      </c>
      <c r="BF32" t="s">
        <v>1640</v>
      </c>
      <c r="BO32" t="s">
        <v>56</v>
      </c>
      <c r="BP32" t="s">
        <v>399</v>
      </c>
      <c r="BQ32" t="s">
        <v>72</v>
      </c>
      <c r="BR32" t="s">
        <v>112</v>
      </c>
      <c r="BS32" t="s">
        <v>74</v>
      </c>
      <c r="BT32" t="s">
        <v>61</v>
      </c>
      <c r="BU32" t="s">
        <v>515</v>
      </c>
    </row>
    <row r="33" spans="1:73" x14ac:dyDescent="0.2">
      <c r="A33" t="s">
        <v>1208</v>
      </c>
      <c r="B33" t="s">
        <v>48</v>
      </c>
      <c r="C33" t="s">
        <v>439</v>
      </c>
      <c r="D33" t="s">
        <v>51</v>
      </c>
      <c r="E33">
        <v>5</v>
      </c>
      <c r="F33">
        <v>5</v>
      </c>
      <c r="G33">
        <v>5</v>
      </c>
      <c r="H33">
        <v>5</v>
      </c>
      <c r="I33">
        <v>5</v>
      </c>
      <c r="J33">
        <v>5</v>
      </c>
      <c r="K33">
        <v>5</v>
      </c>
      <c r="L33">
        <v>5</v>
      </c>
      <c r="M33">
        <v>5</v>
      </c>
      <c r="N33">
        <v>5</v>
      </c>
      <c r="O33">
        <v>5</v>
      </c>
      <c r="P33">
        <v>5</v>
      </c>
      <c r="Q33">
        <v>5</v>
      </c>
      <c r="R33">
        <v>5</v>
      </c>
      <c r="S33">
        <v>5</v>
      </c>
      <c r="T33">
        <v>5</v>
      </c>
      <c r="U33">
        <v>5</v>
      </c>
      <c r="V33">
        <v>5</v>
      </c>
      <c r="W33" t="s">
        <v>51</v>
      </c>
      <c r="X33" t="s">
        <v>1209</v>
      </c>
      <c r="AK33" t="s">
        <v>87</v>
      </c>
      <c r="AL33" t="s">
        <v>1624</v>
      </c>
      <c r="AM33" t="s">
        <v>260</v>
      </c>
      <c r="AN33" t="s">
        <v>492</v>
      </c>
      <c r="AO33" t="s">
        <v>603</v>
      </c>
      <c r="AP33" t="s">
        <v>1623</v>
      </c>
      <c r="AT33" t="s">
        <v>79</v>
      </c>
      <c r="AU33" t="s">
        <v>54</v>
      </c>
      <c r="BA33" t="s">
        <v>1639</v>
      </c>
      <c r="BB33" t="s">
        <v>117</v>
      </c>
      <c r="BC33" t="s">
        <v>1644</v>
      </c>
      <c r="BD33" t="s">
        <v>1635</v>
      </c>
      <c r="BE33" t="s">
        <v>1637</v>
      </c>
      <c r="BF33" t="s">
        <v>1641</v>
      </c>
      <c r="BO33" t="s">
        <v>98</v>
      </c>
      <c r="BP33" t="s">
        <v>399</v>
      </c>
      <c r="BQ33" t="s">
        <v>58</v>
      </c>
      <c r="BR33" t="s">
        <v>112</v>
      </c>
      <c r="BS33" t="s">
        <v>1211</v>
      </c>
      <c r="BT33" t="s">
        <v>61</v>
      </c>
      <c r="BU33" t="s">
        <v>1212</v>
      </c>
    </row>
    <row r="34" spans="1:73" x14ac:dyDescent="0.2">
      <c r="A34" t="s">
        <v>1228</v>
      </c>
      <c r="B34" t="s">
        <v>48</v>
      </c>
      <c r="C34" t="s">
        <v>50</v>
      </c>
      <c r="D34" t="s">
        <v>48</v>
      </c>
      <c r="Z34">
        <v>5</v>
      </c>
      <c r="AA34">
        <v>4</v>
      </c>
      <c r="AB34">
        <v>4</v>
      </c>
      <c r="AC34">
        <v>5</v>
      </c>
      <c r="AD34">
        <v>4</v>
      </c>
      <c r="AE34">
        <v>3</v>
      </c>
      <c r="AF34">
        <v>5</v>
      </c>
      <c r="AG34">
        <v>5</v>
      </c>
      <c r="AH34">
        <v>5</v>
      </c>
      <c r="AI34" t="s">
        <v>265</v>
      </c>
      <c r="AJ34" t="s">
        <v>51</v>
      </c>
      <c r="AK34" t="s">
        <v>1624</v>
      </c>
      <c r="AL34" t="s">
        <v>492</v>
      </c>
      <c r="AM34" t="s">
        <v>1623</v>
      </c>
      <c r="AT34" t="s">
        <v>79</v>
      </c>
      <c r="AU34" t="s">
        <v>121</v>
      </c>
      <c r="BA34" t="s">
        <v>117</v>
      </c>
      <c r="BB34" t="s">
        <v>1644</v>
      </c>
      <c r="BC34" t="s">
        <v>1637</v>
      </c>
      <c r="BO34" t="s">
        <v>70</v>
      </c>
      <c r="BP34" t="s">
        <v>399</v>
      </c>
      <c r="BQ34" t="s">
        <v>72</v>
      </c>
      <c r="BR34" t="s">
        <v>112</v>
      </c>
      <c r="BS34" t="s">
        <v>60</v>
      </c>
      <c r="BT34" t="s">
        <v>82</v>
      </c>
    </row>
    <row r="35" spans="1:73" x14ac:dyDescent="0.2">
      <c r="A35" t="s">
        <v>1241</v>
      </c>
      <c r="B35" t="s">
        <v>48</v>
      </c>
      <c r="C35" t="s">
        <v>1242</v>
      </c>
      <c r="D35" t="s">
        <v>48</v>
      </c>
      <c r="Z35">
        <v>5</v>
      </c>
      <c r="AA35">
        <v>4</v>
      </c>
      <c r="AB35">
        <v>4</v>
      </c>
      <c r="AC35">
        <v>5</v>
      </c>
      <c r="AD35">
        <v>1</v>
      </c>
      <c r="AE35">
        <v>1</v>
      </c>
      <c r="AF35">
        <v>5</v>
      </c>
      <c r="AG35">
        <v>5</v>
      </c>
      <c r="AH35">
        <v>5</v>
      </c>
      <c r="AI35" t="s">
        <v>273</v>
      </c>
      <c r="AJ35" t="s">
        <v>48</v>
      </c>
      <c r="AK35" t="s">
        <v>260</v>
      </c>
      <c r="AL35" t="s">
        <v>492</v>
      </c>
      <c r="AM35" t="s">
        <v>603</v>
      </c>
      <c r="AT35" t="s">
        <v>1243</v>
      </c>
      <c r="BA35" t="s">
        <v>1639</v>
      </c>
      <c r="BB35" t="s">
        <v>117</v>
      </c>
      <c r="BC35" t="s">
        <v>1644</v>
      </c>
      <c r="BO35" t="s">
        <v>70</v>
      </c>
      <c r="BP35" t="s">
        <v>399</v>
      </c>
      <c r="BQ35" t="s">
        <v>72</v>
      </c>
      <c r="BR35" t="s">
        <v>112</v>
      </c>
      <c r="BS35" t="s">
        <v>60</v>
      </c>
      <c r="BT35" t="s">
        <v>82</v>
      </c>
      <c r="BU35" t="s">
        <v>1244</v>
      </c>
    </row>
    <row r="36" spans="1:73" x14ac:dyDescent="0.2">
      <c r="A36" t="s">
        <v>517</v>
      </c>
      <c r="B36" t="s">
        <v>48</v>
      </c>
      <c r="C36" t="s">
        <v>502</v>
      </c>
      <c r="D36" t="s">
        <v>51</v>
      </c>
      <c r="E36">
        <v>4</v>
      </c>
      <c r="F36">
        <v>4</v>
      </c>
      <c r="G36">
        <v>5</v>
      </c>
      <c r="H36">
        <v>5</v>
      </c>
      <c r="I36">
        <v>5</v>
      </c>
      <c r="J36">
        <v>5</v>
      </c>
      <c r="K36">
        <v>4</v>
      </c>
      <c r="L36">
        <v>4</v>
      </c>
      <c r="M36">
        <v>4</v>
      </c>
      <c r="N36">
        <v>5</v>
      </c>
      <c r="O36">
        <v>5</v>
      </c>
      <c r="P36">
        <v>5</v>
      </c>
      <c r="Q36">
        <v>5</v>
      </c>
      <c r="R36">
        <v>5</v>
      </c>
      <c r="S36">
        <v>5</v>
      </c>
      <c r="T36">
        <v>4</v>
      </c>
      <c r="U36">
        <v>4</v>
      </c>
      <c r="V36">
        <v>4</v>
      </c>
      <c r="W36" t="s">
        <v>51</v>
      </c>
      <c r="X36" t="s">
        <v>518</v>
      </c>
      <c r="AK36" t="s">
        <v>87</v>
      </c>
      <c r="AL36" t="s">
        <v>260</v>
      </c>
      <c r="AM36" t="s">
        <v>492</v>
      </c>
      <c r="AN36" t="s">
        <v>603</v>
      </c>
      <c r="AO36" t="s">
        <v>1623</v>
      </c>
      <c r="AP36" t="s">
        <v>1627</v>
      </c>
      <c r="AT36" t="s">
        <v>96</v>
      </c>
      <c r="AU36" t="s">
        <v>79</v>
      </c>
      <c r="AV36" t="s">
        <v>1631</v>
      </c>
      <c r="BA36" t="s">
        <v>1639</v>
      </c>
      <c r="BB36" t="s">
        <v>117</v>
      </c>
      <c r="BC36" t="s">
        <v>1644</v>
      </c>
      <c r="BD36" t="s">
        <v>1635</v>
      </c>
      <c r="BE36" t="s">
        <v>1636</v>
      </c>
      <c r="BF36" t="s">
        <v>1637</v>
      </c>
      <c r="BG36" t="s">
        <v>1640</v>
      </c>
      <c r="BH36" t="s">
        <v>1638</v>
      </c>
      <c r="BI36" t="s">
        <v>1641</v>
      </c>
      <c r="BO36" t="s">
        <v>56</v>
      </c>
      <c r="BP36" t="s">
        <v>399</v>
      </c>
      <c r="BQ36" t="s">
        <v>160</v>
      </c>
      <c r="BR36" t="s">
        <v>112</v>
      </c>
      <c r="BS36" t="s">
        <v>60</v>
      </c>
      <c r="BT36" t="s">
        <v>82</v>
      </c>
      <c r="BU36" t="s">
        <v>522</v>
      </c>
    </row>
    <row r="37" spans="1:73" x14ac:dyDescent="0.2">
      <c r="A37" t="s">
        <v>523</v>
      </c>
      <c r="B37" t="s">
        <v>48</v>
      </c>
      <c r="C37" t="s">
        <v>64</v>
      </c>
      <c r="D37" t="s">
        <v>51</v>
      </c>
      <c r="E37">
        <v>2</v>
      </c>
      <c r="F37">
        <v>3</v>
      </c>
      <c r="G37">
        <v>2</v>
      </c>
      <c r="H37">
        <v>3</v>
      </c>
      <c r="I37">
        <v>3</v>
      </c>
      <c r="J37">
        <v>2</v>
      </c>
      <c r="K37">
        <v>2</v>
      </c>
      <c r="L37">
        <v>2</v>
      </c>
      <c r="M37">
        <v>2</v>
      </c>
      <c r="N37">
        <v>3</v>
      </c>
      <c r="O37">
        <v>2</v>
      </c>
      <c r="P37">
        <v>2</v>
      </c>
      <c r="Q37">
        <v>3</v>
      </c>
      <c r="R37">
        <v>3</v>
      </c>
      <c r="S37">
        <v>2</v>
      </c>
      <c r="T37">
        <v>2</v>
      </c>
      <c r="U37">
        <v>2</v>
      </c>
      <c r="V37">
        <v>2</v>
      </c>
      <c r="W37" t="s">
        <v>48</v>
      </c>
      <c r="Y37" t="s">
        <v>524</v>
      </c>
      <c r="AK37" t="s">
        <v>87</v>
      </c>
      <c r="AL37" t="s">
        <v>492</v>
      </c>
      <c r="AM37" t="s">
        <v>603</v>
      </c>
      <c r="AT37" t="s">
        <v>79</v>
      </c>
      <c r="AU37" t="s">
        <v>54</v>
      </c>
      <c r="BA37" t="s">
        <v>1639</v>
      </c>
      <c r="BB37" t="s">
        <v>117</v>
      </c>
      <c r="BC37" t="s">
        <v>1644</v>
      </c>
      <c r="BD37" t="s">
        <v>1634</v>
      </c>
      <c r="BE37" t="s">
        <v>1637</v>
      </c>
      <c r="BF37" t="s">
        <v>1641</v>
      </c>
      <c r="BO37" t="s">
        <v>56</v>
      </c>
      <c r="BP37" t="s">
        <v>399</v>
      </c>
      <c r="BQ37" t="s">
        <v>160</v>
      </c>
      <c r="BR37" t="s">
        <v>112</v>
      </c>
      <c r="BS37" t="s">
        <v>60</v>
      </c>
      <c r="BT37" t="s">
        <v>61</v>
      </c>
      <c r="BU37" t="s">
        <v>527</v>
      </c>
    </row>
    <row r="38" spans="1:73" x14ac:dyDescent="0.2">
      <c r="A38" t="s">
        <v>1278</v>
      </c>
      <c r="B38" t="s">
        <v>48</v>
      </c>
      <c r="C38" t="s">
        <v>1279</v>
      </c>
      <c r="D38" t="s">
        <v>48</v>
      </c>
      <c r="Z38">
        <v>3</v>
      </c>
      <c r="AA38">
        <v>1</v>
      </c>
      <c r="AB38">
        <v>2</v>
      </c>
      <c r="AC38">
        <v>4</v>
      </c>
      <c r="AD38">
        <v>4</v>
      </c>
      <c r="AE38">
        <v>1</v>
      </c>
      <c r="AF38">
        <v>4</v>
      </c>
      <c r="AG38">
        <v>4</v>
      </c>
      <c r="AH38">
        <v>4</v>
      </c>
      <c r="AI38" t="s">
        <v>265</v>
      </c>
      <c r="AJ38" t="s">
        <v>51</v>
      </c>
      <c r="AK38" t="s">
        <v>1624</v>
      </c>
      <c r="AL38" t="s">
        <v>492</v>
      </c>
      <c r="AM38" t="s">
        <v>1623</v>
      </c>
      <c r="AT38" t="s">
        <v>121</v>
      </c>
      <c r="BA38" t="s">
        <v>117</v>
      </c>
      <c r="BB38" t="s">
        <v>1640</v>
      </c>
      <c r="BO38" t="s">
        <v>81</v>
      </c>
      <c r="BP38" t="s">
        <v>399</v>
      </c>
      <c r="BQ38" t="s">
        <v>72</v>
      </c>
      <c r="BR38" t="s">
        <v>112</v>
      </c>
      <c r="BS38" t="s">
        <v>74</v>
      </c>
      <c r="BT38" t="s">
        <v>82</v>
      </c>
      <c r="BU38" t="s">
        <v>1280</v>
      </c>
    </row>
    <row r="39" spans="1:73" x14ac:dyDescent="0.2">
      <c r="A39" t="s">
        <v>1284</v>
      </c>
      <c r="B39" t="s">
        <v>48</v>
      </c>
      <c r="C39" t="s">
        <v>1285</v>
      </c>
      <c r="D39" t="s">
        <v>51</v>
      </c>
      <c r="E39">
        <v>3</v>
      </c>
      <c r="F39">
        <v>3</v>
      </c>
      <c r="G39">
        <v>3</v>
      </c>
      <c r="H39">
        <v>3</v>
      </c>
      <c r="I39">
        <v>3</v>
      </c>
      <c r="J39">
        <v>3</v>
      </c>
      <c r="K39">
        <v>2</v>
      </c>
      <c r="L39">
        <v>3</v>
      </c>
      <c r="M39">
        <v>3</v>
      </c>
      <c r="N39">
        <v>4</v>
      </c>
      <c r="O39">
        <v>4</v>
      </c>
      <c r="P39">
        <v>4</v>
      </c>
      <c r="Q39">
        <v>4</v>
      </c>
      <c r="R39">
        <v>4</v>
      </c>
      <c r="S39">
        <v>4</v>
      </c>
      <c r="T39">
        <v>2</v>
      </c>
      <c r="U39">
        <v>4</v>
      </c>
      <c r="V39">
        <v>4</v>
      </c>
      <c r="W39" t="s">
        <v>51</v>
      </c>
      <c r="X39" t="s">
        <v>1286</v>
      </c>
      <c r="AK39" t="s">
        <v>87</v>
      </c>
      <c r="AL39" t="s">
        <v>260</v>
      </c>
      <c r="AM39" t="s">
        <v>492</v>
      </c>
      <c r="AN39" t="s">
        <v>603</v>
      </c>
      <c r="AT39" t="s">
        <v>96</v>
      </c>
      <c r="AU39" t="s">
        <v>79</v>
      </c>
      <c r="AV39" t="s">
        <v>121</v>
      </c>
      <c r="BA39" t="s">
        <v>117</v>
      </c>
      <c r="BB39" t="s">
        <v>1644</v>
      </c>
      <c r="BC39" t="s">
        <v>1635</v>
      </c>
      <c r="BD39" t="s">
        <v>1636</v>
      </c>
      <c r="BE39" t="s">
        <v>1637</v>
      </c>
      <c r="BF39" t="s">
        <v>1638</v>
      </c>
      <c r="BO39" t="s">
        <v>98</v>
      </c>
      <c r="BP39" t="s">
        <v>399</v>
      </c>
      <c r="BQ39" t="s">
        <v>160</v>
      </c>
      <c r="BR39" t="s">
        <v>112</v>
      </c>
      <c r="BS39" t="s">
        <v>432</v>
      </c>
      <c r="BT39" t="s">
        <v>82</v>
      </c>
      <c r="BU39" t="s">
        <v>1289</v>
      </c>
    </row>
    <row r="40" spans="1:73" x14ac:dyDescent="0.2">
      <c r="A40" t="s">
        <v>532</v>
      </c>
      <c r="B40" t="s">
        <v>48</v>
      </c>
      <c r="C40" t="s">
        <v>50</v>
      </c>
      <c r="D40" t="s">
        <v>51</v>
      </c>
      <c r="E40">
        <v>4</v>
      </c>
      <c r="F40">
        <v>4</v>
      </c>
      <c r="G40">
        <v>4</v>
      </c>
      <c r="H40">
        <v>3</v>
      </c>
      <c r="I40">
        <v>3</v>
      </c>
      <c r="J40">
        <v>2</v>
      </c>
      <c r="K40">
        <v>3</v>
      </c>
      <c r="L40">
        <v>3</v>
      </c>
      <c r="M40">
        <v>3</v>
      </c>
      <c r="N40">
        <v>4</v>
      </c>
      <c r="O40">
        <v>4</v>
      </c>
      <c r="P40">
        <v>3</v>
      </c>
      <c r="Q40">
        <v>3</v>
      </c>
      <c r="R40">
        <v>3</v>
      </c>
      <c r="S40">
        <v>2</v>
      </c>
      <c r="T40">
        <v>3</v>
      </c>
      <c r="U40">
        <v>3</v>
      </c>
      <c r="V40">
        <v>3</v>
      </c>
      <c r="W40" t="s">
        <v>51</v>
      </c>
      <c r="X40" t="s">
        <v>533</v>
      </c>
      <c r="AK40" t="s">
        <v>260</v>
      </c>
      <c r="AL40" t="s">
        <v>492</v>
      </c>
      <c r="AM40" t="s">
        <v>1623</v>
      </c>
      <c r="AT40" t="s">
        <v>79</v>
      </c>
      <c r="BA40" t="s">
        <v>1643</v>
      </c>
      <c r="BB40" t="s">
        <v>1642</v>
      </c>
      <c r="BC40" t="s">
        <v>1639</v>
      </c>
      <c r="BD40" t="s">
        <v>117</v>
      </c>
      <c r="BE40" t="s">
        <v>1635</v>
      </c>
      <c r="BF40" t="s">
        <v>1636</v>
      </c>
      <c r="BG40" t="s">
        <v>1640</v>
      </c>
      <c r="BH40" t="s">
        <v>1641</v>
      </c>
      <c r="BO40" t="s">
        <v>56</v>
      </c>
      <c r="BP40" t="s">
        <v>399</v>
      </c>
      <c r="BQ40" t="s">
        <v>160</v>
      </c>
      <c r="BR40" t="s">
        <v>112</v>
      </c>
      <c r="BS40" t="s">
        <v>60</v>
      </c>
      <c r="BT40" t="s">
        <v>61</v>
      </c>
      <c r="BU40" t="s">
        <v>536</v>
      </c>
    </row>
    <row r="41" spans="1:73" x14ac:dyDescent="0.2">
      <c r="A41" t="s">
        <v>1297</v>
      </c>
      <c r="B41" t="s">
        <v>48</v>
      </c>
      <c r="C41" t="s">
        <v>50</v>
      </c>
      <c r="D41" t="s">
        <v>51</v>
      </c>
      <c r="E41">
        <v>4</v>
      </c>
      <c r="F41">
        <v>3</v>
      </c>
      <c r="G41">
        <v>3</v>
      </c>
      <c r="H41">
        <v>4</v>
      </c>
      <c r="I41">
        <v>4</v>
      </c>
      <c r="J41">
        <v>4</v>
      </c>
      <c r="K41">
        <v>3</v>
      </c>
      <c r="L41">
        <v>4</v>
      </c>
      <c r="M41">
        <v>4</v>
      </c>
      <c r="W41" t="s">
        <v>51</v>
      </c>
      <c r="X41" t="s">
        <v>1298</v>
      </c>
      <c r="AK41" t="s">
        <v>87</v>
      </c>
      <c r="AL41" t="s">
        <v>260</v>
      </c>
      <c r="AM41" t="s">
        <v>492</v>
      </c>
      <c r="AN41" t="s">
        <v>603</v>
      </c>
      <c r="AO41" t="s">
        <v>1623</v>
      </c>
      <c r="AT41" t="s">
        <v>79</v>
      </c>
      <c r="AU41" t="s">
        <v>121</v>
      </c>
      <c r="BA41" t="s">
        <v>1639</v>
      </c>
      <c r="BB41" t="s">
        <v>117</v>
      </c>
      <c r="BC41" t="s">
        <v>1640</v>
      </c>
      <c r="BO41" t="s">
        <v>70</v>
      </c>
      <c r="BP41" t="s">
        <v>425</v>
      </c>
      <c r="BQ41" t="s">
        <v>160</v>
      </c>
      <c r="BR41" t="s">
        <v>112</v>
      </c>
      <c r="BS41" t="s">
        <v>60</v>
      </c>
      <c r="BT41" t="s">
        <v>82</v>
      </c>
    </row>
    <row r="42" spans="1:73" x14ac:dyDescent="0.2">
      <c r="A42" t="s">
        <v>1299</v>
      </c>
      <c r="B42" t="s">
        <v>48</v>
      </c>
      <c r="C42" t="s">
        <v>50</v>
      </c>
      <c r="D42" t="s">
        <v>48</v>
      </c>
      <c r="Z42">
        <v>2</v>
      </c>
      <c r="AA42">
        <v>2</v>
      </c>
      <c r="AB42">
        <v>2</v>
      </c>
      <c r="AC42">
        <v>3</v>
      </c>
      <c r="AD42">
        <v>3</v>
      </c>
      <c r="AE42">
        <v>3</v>
      </c>
      <c r="AF42">
        <v>3</v>
      </c>
      <c r="AG42">
        <v>3</v>
      </c>
      <c r="AH42">
        <v>3</v>
      </c>
      <c r="AI42" t="s">
        <v>102</v>
      </c>
      <c r="AJ42" t="s">
        <v>51</v>
      </c>
      <c r="AK42" t="s">
        <v>1624</v>
      </c>
      <c r="AL42" t="s">
        <v>260</v>
      </c>
      <c r="AM42" t="s">
        <v>492</v>
      </c>
      <c r="AN42" t="s">
        <v>603</v>
      </c>
      <c r="AT42" t="s">
        <v>96</v>
      </c>
      <c r="AU42" t="s">
        <v>79</v>
      </c>
      <c r="AV42" t="s">
        <v>54</v>
      </c>
      <c r="BA42" t="s">
        <v>1642</v>
      </c>
      <c r="BB42" t="s">
        <v>1639</v>
      </c>
      <c r="BC42" t="s">
        <v>117</v>
      </c>
      <c r="BD42" t="s">
        <v>1633</v>
      </c>
      <c r="BE42" t="s">
        <v>1644</v>
      </c>
      <c r="BF42" t="s">
        <v>1635</v>
      </c>
      <c r="BG42" t="s">
        <v>1637</v>
      </c>
      <c r="BH42" t="s">
        <v>1640</v>
      </c>
      <c r="BO42" t="s">
        <v>70</v>
      </c>
      <c r="BP42" t="s">
        <v>425</v>
      </c>
      <c r="BQ42" t="s">
        <v>160</v>
      </c>
      <c r="BR42" t="s">
        <v>112</v>
      </c>
      <c r="BS42" t="s">
        <v>60</v>
      </c>
      <c r="BT42" t="s">
        <v>82</v>
      </c>
      <c r="BU42" t="s">
        <v>1301</v>
      </c>
    </row>
    <row r="43" spans="1:73" x14ac:dyDescent="0.2">
      <c r="A43" t="s">
        <v>1312</v>
      </c>
      <c r="B43" t="s">
        <v>48</v>
      </c>
      <c r="C43" t="s">
        <v>1313</v>
      </c>
      <c r="D43" t="s">
        <v>48</v>
      </c>
      <c r="Z43">
        <v>5</v>
      </c>
      <c r="AA43">
        <v>2</v>
      </c>
      <c r="AB43">
        <v>1</v>
      </c>
      <c r="AC43">
        <v>5</v>
      </c>
      <c r="AD43">
        <v>3</v>
      </c>
      <c r="AE43">
        <v>3</v>
      </c>
      <c r="AF43">
        <v>5</v>
      </c>
      <c r="AG43">
        <v>4</v>
      </c>
      <c r="AH43">
        <v>5</v>
      </c>
      <c r="AI43" t="s">
        <v>265</v>
      </c>
      <c r="AJ43" t="s">
        <v>48</v>
      </c>
      <c r="AK43" t="s">
        <v>260</v>
      </c>
      <c r="AL43" t="s">
        <v>492</v>
      </c>
      <c r="AT43" t="s">
        <v>79</v>
      </c>
      <c r="BA43" t="s">
        <v>1639</v>
      </c>
      <c r="BB43" t="s">
        <v>1636</v>
      </c>
      <c r="BC43" t="s">
        <v>1640</v>
      </c>
      <c r="BD43" t="s">
        <v>1641</v>
      </c>
      <c r="BO43" t="s">
        <v>70</v>
      </c>
      <c r="BP43" t="s">
        <v>399</v>
      </c>
      <c r="BQ43" t="s">
        <v>72</v>
      </c>
      <c r="BR43" t="s">
        <v>112</v>
      </c>
      <c r="BS43" t="s">
        <v>60</v>
      </c>
      <c r="BT43" t="s">
        <v>61</v>
      </c>
      <c r="BU43" t="s">
        <v>1315</v>
      </c>
    </row>
    <row r="44" spans="1:73" x14ac:dyDescent="0.2">
      <c r="A44" t="s">
        <v>1350</v>
      </c>
      <c r="B44" t="s">
        <v>48</v>
      </c>
      <c r="C44" t="s">
        <v>395</v>
      </c>
      <c r="D44" t="s">
        <v>51</v>
      </c>
      <c r="E44">
        <v>5</v>
      </c>
      <c r="F44">
        <v>5</v>
      </c>
      <c r="G44">
        <v>3</v>
      </c>
      <c r="H44">
        <v>5</v>
      </c>
      <c r="I44">
        <v>5</v>
      </c>
      <c r="J44">
        <v>5</v>
      </c>
      <c r="K44">
        <v>3</v>
      </c>
      <c r="L44">
        <v>3</v>
      </c>
      <c r="M44">
        <v>4</v>
      </c>
      <c r="N44">
        <v>5</v>
      </c>
      <c r="O44">
        <v>5</v>
      </c>
      <c r="P44">
        <v>5</v>
      </c>
      <c r="Q44">
        <v>5</v>
      </c>
      <c r="R44">
        <v>3</v>
      </c>
      <c r="S44">
        <v>5</v>
      </c>
      <c r="T44">
        <v>5</v>
      </c>
      <c r="U44">
        <v>3</v>
      </c>
      <c r="V44">
        <v>3</v>
      </c>
      <c r="W44" t="s">
        <v>51</v>
      </c>
      <c r="X44" t="s">
        <v>1351</v>
      </c>
      <c r="AK44" t="s">
        <v>87</v>
      </c>
      <c r="AL44" t="s">
        <v>260</v>
      </c>
      <c r="AM44" t="s">
        <v>492</v>
      </c>
      <c r="AN44" t="s">
        <v>603</v>
      </c>
      <c r="AT44" t="s">
        <v>54</v>
      </c>
      <c r="BA44" t="s">
        <v>1639</v>
      </c>
      <c r="BB44" t="s">
        <v>117</v>
      </c>
      <c r="BO44" t="s">
        <v>70</v>
      </c>
      <c r="BP44" t="s">
        <v>399</v>
      </c>
      <c r="BQ44" t="s">
        <v>58</v>
      </c>
      <c r="BR44" t="s">
        <v>112</v>
      </c>
      <c r="BS44" t="s">
        <v>60</v>
      </c>
      <c r="BT44" t="s">
        <v>61</v>
      </c>
      <c r="BU44" t="s">
        <v>1280</v>
      </c>
    </row>
    <row r="45" spans="1:73" x14ac:dyDescent="0.2">
      <c r="A45" t="s">
        <v>558</v>
      </c>
      <c r="B45" t="s">
        <v>48</v>
      </c>
      <c r="C45" t="s">
        <v>559</v>
      </c>
      <c r="D45" t="s">
        <v>51</v>
      </c>
      <c r="E45">
        <v>4</v>
      </c>
      <c r="F45">
        <v>5</v>
      </c>
      <c r="G45">
        <v>5</v>
      </c>
      <c r="H45">
        <v>5</v>
      </c>
      <c r="I45">
        <v>5</v>
      </c>
      <c r="J45">
        <v>5</v>
      </c>
      <c r="K45">
        <v>3</v>
      </c>
      <c r="L45">
        <v>5</v>
      </c>
      <c r="M45">
        <v>5</v>
      </c>
      <c r="N45">
        <v>4</v>
      </c>
      <c r="O45">
        <v>5</v>
      </c>
      <c r="P45">
        <v>5</v>
      </c>
      <c r="Q45">
        <v>5</v>
      </c>
      <c r="R45">
        <v>5</v>
      </c>
      <c r="S45">
        <v>5</v>
      </c>
      <c r="T45">
        <v>3</v>
      </c>
      <c r="U45">
        <v>5</v>
      </c>
      <c r="V45">
        <v>5</v>
      </c>
      <c r="W45" t="s">
        <v>51</v>
      </c>
      <c r="X45" t="s">
        <v>560</v>
      </c>
      <c r="AK45" t="s">
        <v>87</v>
      </c>
      <c r="AL45" t="s">
        <v>260</v>
      </c>
      <c r="AM45" t="s">
        <v>492</v>
      </c>
      <c r="AN45" t="s">
        <v>603</v>
      </c>
      <c r="AT45" t="s">
        <v>54</v>
      </c>
      <c r="BA45" t="s">
        <v>117</v>
      </c>
      <c r="BB45" t="s">
        <v>1644</v>
      </c>
      <c r="BO45" t="s">
        <v>56</v>
      </c>
      <c r="BP45" t="s">
        <v>399</v>
      </c>
      <c r="BQ45" t="s">
        <v>160</v>
      </c>
      <c r="BR45" t="s">
        <v>112</v>
      </c>
      <c r="BS45" t="s">
        <v>60</v>
      </c>
      <c r="BT45" t="s">
        <v>61</v>
      </c>
      <c r="BU45" t="s">
        <v>561</v>
      </c>
    </row>
    <row r="46" spans="1:73" x14ac:dyDescent="0.2">
      <c r="A46" t="s">
        <v>1421</v>
      </c>
      <c r="B46" t="s">
        <v>48</v>
      </c>
      <c r="C46" t="s">
        <v>1422</v>
      </c>
      <c r="D46" t="s">
        <v>48</v>
      </c>
      <c r="Z46">
        <v>5</v>
      </c>
      <c r="AA46">
        <v>5</v>
      </c>
      <c r="AB46">
        <v>2</v>
      </c>
      <c r="AC46">
        <v>5</v>
      </c>
      <c r="AD46">
        <v>4</v>
      </c>
      <c r="AE46">
        <v>5</v>
      </c>
      <c r="AF46">
        <v>5</v>
      </c>
      <c r="AG46">
        <v>5</v>
      </c>
      <c r="AH46">
        <v>5</v>
      </c>
      <c r="AI46" t="s">
        <v>265</v>
      </c>
      <c r="AJ46" t="s">
        <v>51</v>
      </c>
      <c r="AK46" t="s">
        <v>260</v>
      </c>
      <c r="AL46" t="s">
        <v>492</v>
      </c>
      <c r="AM46" t="s">
        <v>1623</v>
      </c>
      <c r="AT46" t="s">
        <v>121</v>
      </c>
      <c r="AU46" t="s">
        <v>1671</v>
      </c>
      <c r="BA46" t="s">
        <v>117</v>
      </c>
      <c r="BB46" t="s">
        <v>1640</v>
      </c>
      <c r="BC46" t="s">
        <v>1641</v>
      </c>
      <c r="BD46" t="s">
        <v>1674</v>
      </c>
      <c r="BO46" t="s">
        <v>81</v>
      </c>
      <c r="BP46" t="s">
        <v>425</v>
      </c>
      <c r="BQ46" t="s">
        <v>160</v>
      </c>
      <c r="BR46" t="s">
        <v>112</v>
      </c>
      <c r="BS46" t="s">
        <v>60</v>
      </c>
      <c r="BT46" t="s">
        <v>1425</v>
      </c>
      <c r="BU46" t="s">
        <v>1426</v>
      </c>
    </row>
    <row r="47" spans="1:73" x14ac:dyDescent="0.2">
      <c r="A47" t="s">
        <v>1456</v>
      </c>
      <c r="B47" t="s">
        <v>48</v>
      </c>
      <c r="C47" t="s">
        <v>623</v>
      </c>
      <c r="D47" t="s">
        <v>48</v>
      </c>
      <c r="Z47">
        <v>3</v>
      </c>
      <c r="AA47">
        <v>4</v>
      </c>
      <c r="AB47">
        <v>2</v>
      </c>
      <c r="AC47">
        <v>4</v>
      </c>
      <c r="AD47">
        <v>4</v>
      </c>
      <c r="AE47">
        <v>4</v>
      </c>
      <c r="AF47">
        <v>3</v>
      </c>
      <c r="AG47">
        <v>4</v>
      </c>
      <c r="AH47">
        <v>4</v>
      </c>
      <c r="AI47" t="s">
        <v>1457</v>
      </c>
      <c r="AJ47" t="s">
        <v>51</v>
      </c>
      <c r="AK47" t="s">
        <v>1624</v>
      </c>
      <c r="AL47" t="s">
        <v>260</v>
      </c>
      <c r="AM47" t="s">
        <v>492</v>
      </c>
      <c r="AN47" t="s">
        <v>603</v>
      </c>
      <c r="AO47" t="s">
        <v>1623</v>
      </c>
      <c r="AT47" t="s">
        <v>96</v>
      </c>
      <c r="AU47" t="s">
        <v>79</v>
      </c>
      <c r="AV47" t="s">
        <v>54</v>
      </c>
      <c r="AW47" t="s">
        <v>121</v>
      </c>
      <c r="AX47" t="s">
        <v>1672</v>
      </c>
      <c r="BA47" t="s">
        <v>117</v>
      </c>
      <c r="BB47" t="s">
        <v>1644</v>
      </c>
      <c r="BC47" t="s">
        <v>1640</v>
      </c>
      <c r="BD47" t="s">
        <v>1675</v>
      </c>
      <c r="BO47" t="s">
        <v>81</v>
      </c>
      <c r="BP47" t="s">
        <v>399</v>
      </c>
      <c r="BQ47" t="s">
        <v>111</v>
      </c>
      <c r="BR47" t="s">
        <v>112</v>
      </c>
      <c r="BS47" t="s">
        <v>60</v>
      </c>
      <c r="BT47" t="s">
        <v>61</v>
      </c>
      <c r="BU47" t="s">
        <v>1460</v>
      </c>
    </row>
    <row r="48" spans="1:73" x14ac:dyDescent="0.2">
      <c r="A48" t="s">
        <v>1479</v>
      </c>
      <c r="B48" t="s">
        <v>48</v>
      </c>
      <c r="C48" t="s">
        <v>650</v>
      </c>
      <c r="D48" t="s">
        <v>51</v>
      </c>
      <c r="E48">
        <v>5</v>
      </c>
      <c r="F48">
        <v>5</v>
      </c>
      <c r="G48">
        <v>5</v>
      </c>
      <c r="H48">
        <v>3</v>
      </c>
      <c r="I48">
        <v>5</v>
      </c>
      <c r="J48">
        <v>4</v>
      </c>
      <c r="K48">
        <v>2</v>
      </c>
      <c r="L48">
        <v>3</v>
      </c>
      <c r="M48">
        <v>4</v>
      </c>
      <c r="N48">
        <v>5</v>
      </c>
      <c r="O48">
        <v>5</v>
      </c>
      <c r="P48">
        <v>5</v>
      </c>
      <c r="Q48">
        <v>3</v>
      </c>
      <c r="R48">
        <v>5</v>
      </c>
      <c r="S48">
        <v>4</v>
      </c>
      <c r="T48">
        <v>2</v>
      </c>
      <c r="U48">
        <v>3</v>
      </c>
      <c r="V48">
        <v>4</v>
      </c>
      <c r="W48" t="s">
        <v>51</v>
      </c>
      <c r="X48" t="s">
        <v>1480</v>
      </c>
      <c r="AK48" t="s">
        <v>87</v>
      </c>
      <c r="AL48" t="s">
        <v>1624</v>
      </c>
      <c r="AM48" t="s">
        <v>260</v>
      </c>
      <c r="AN48" t="s">
        <v>603</v>
      </c>
      <c r="AT48" t="s">
        <v>96</v>
      </c>
      <c r="AU48" t="s">
        <v>79</v>
      </c>
      <c r="AV48" t="s">
        <v>54</v>
      </c>
      <c r="AW48" t="s">
        <v>121</v>
      </c>
      <c r="BA48" t="s">
        <v>1639</v>
      </c>
      <c r="BB48" t="s">
        <v>117</v>
      </c>
      <c r="BC48" t="s">
        <v>1633</v>
      </c>
      <c r="BD48" t="s">
        <v>1646</v>
      </c>
      <c r="BE48" t="s">
        <v>1644</v>
      </c>
      <c r="BF48" t="s">
        <v>1634</v>
      </c>
      <c r="BG48" t="s">
        <v>1635</v>
      </c>
      <c r="BH48" t="s">
        <v>1636</v>
      </c>
      <c r="BI48" t="s">
        <v>1637</v>
      </c>
      <c r="BJ48" t="s">
        <v>1640</v>
      </c>
      <c r="BK48" t="s">
        <v>1638</v>
      </c>
      <c r="BL48" t="s">
        <v>1641</v>
      </c>
      <c r="BO48" t="s">
        <v>70</v>
      </c>
      <c r="BP48" t="s">
        <v>425</v>
      </c>
      <c r="BQ48" t="s">
        <v>205</v>
      </c>
      <c r="BR48" t="s">
        <v>112</v>
      </c>
      <c r="BS48" t="s">
        <v>60</v>
      </c>
      <c r="BT48" t="s">
        <v>61</v>
      </c>
      <c r="BU48" t="s">
        <v>1483</v>
      </c>
    </row>
    <row r="49" spans="1:73" x14ac:dyDescent="0.2">
      <c r="A49" t="s">
        <v>1486</v>
      </c>
      <c r="B49" t="s">
        <v>48</v>
      </c>
      <c r="C49" t="s">
        <v>1487</v>
      </c>
      <c r="D49" t="s">
        <v>48</v>
      </c>
      <c r="Z49">
        <v>4</v>
      </c>
      <c r="AA49">
        <v>4</v>
      </c>
      <c r="AB49">
        <v>4</v>
      </c>
      <c r="AC49">
        <v>4</v>
      </c>
      <c r="AD49">
        <v>5</v>
      </c>
      <c r="AE49">
        <v>3</v>
      </c>
      <c r="AF49">
        <v>4</v>
      </c>
      <c r="AG49">
        <v>5</v>
      </c>
      <c r="AH49">
        <v>5</v>
      </c>
      <c r="AI49" t="s">
        <v>1488</v>
      </c>
      <c r="AJ49" t="s">
        <v>51</v>
      </c>
      <c r="AK49" t="s">
        <v>260</v>
      </c>
      <c r="AL49" t="s">
        <v>1623</v>
      </c>
      <c r="AT49" t="s">
        <v>121</v>
      </c>
      <c r="BA49" t="s">
        <v>1639</v>
      </c>
      <c r="BB49" t="s">
        <v>117</v>
      </c>
      <c r="BC49" t="s">
        <v>1640</v>
      </c>
      <c r="BD49" t="s">
        <v>1641</v>
      </c>
      <c r="BO49" t="s">
        <v>81</v>
      </c>
      <c r="BP49" t="s">
        <v>399</v>
      </c>
      <c r="BQ49" t="s">
        <v>72</v>
      </c>
      <c r="BR49" t="s">
        <v>112</v>
      </c>
      <c r="BS49" t="s">
        <v>60</v>
      </c>
      <c r="BT49" t="s">
        <v>82</v>
      </c>
      <c r="BU49" t="s">
        <v>1490</v>
      </c>
    </row>
    <row r="50" spans="1:73" x14ac:dyDescent="0.2">
      <c r="A50" t="s">
        <v>1552</v>
      </c>
      <c r="B50" t="s">
        <v>48</v>
      </c>
      <c r="C50" t="s">
        <v>395</v>
      </c>
      <c r="D50" t="s">
        <v>51</v>
      </c>
      <c r="E50">
        <v>3</v>
      </c>
      <c r="F50">
        <v>4</v>
      </c>
      <c r="G50">
        <v>4</v>
      </c>
      <c r="H50">
        <v>5</v>
      </c>
      <c r="I50">
        <v>4</v>
      </c>
      <c r="J50">
        <v>5</v>
      </c>
      <c r="K50">
        <v>3</v>
      </c>
      <c r="L50">
        <v>4</v>
      </c>
      <c r="M50">
        <v>5</v>
      </c>
      <c r="N50">
        <v>3</v>
      </c>
      <c r="O50">
        <v>4</v>
      </c>
      <c r="P50">
        <v>4</v>
      </c>
      <c r="Q50">
        <v>5</v>
      </c>
      <c r="R50">
        <v>4</v>
      </c>
      <c r="S50">
        <v>5</v>
      </c>
      <c r="T50">
        <v>3</v>
      </c>
      <c r="U50">
        <v>4</v>
      </c>
      <c r="V50">
        <v>5</v>
      </c>
      <c r="W50" t="s">
        <v>51</v>
      </c>
      <c r="X50" t="s">
        <v>1553</v>
      </c>
      <c r="AK50" t="s">
        <v>87</v>
      </c>
      <c r="AL50" t="s">
        <v>1624</v>
      </c>
      <c r="AM50" t="s">
        <v>719</v>
      </c>
      <c r="AN50" t="s">
        <v>260</v>
      </c>
      <c r="AO50" t="s">
        <v>492</v>
      </c>
      <c r="AP50" t="s">
        <v>603</v>
      </c>
      <c r="AQ50" t="s">
        <v>1623</v>
      </c>
      <c r="AT50" t="s">
        <v>79</v>
      </c>
      <c r="AU50" t="s">
        <v>121</v>
      </c>
      <c r="BA50" t="s">
        <v>1639</v>
      </c>
      <c r="BB50" t="s">
        <v>117</v>
      </c>
      <c r="BC50" t="s">
        <v>1644</v>
      </c>
      <c r="BD50" t="s">
        <v>1636</v>
      </c>
      <c r="BE50" t="s">
        <v>1640</v>
      </c>
      <c r="BO50" t="s">
        <v>81</v>
      </c>
      <c r="BP50" t="s">
        <v>399</v>
      </c>
      <c r="BQ50" t="s">
        <v>58</v>
      </c>
      <c r="BR50" t="s">
        <v>112</v>
      </c>
      <c r="BS50" t="s">
        <v>74</v>
      </c>
      <c r="BT50" t="s">
        <v>61</v>
      </c>
      <c r="BU50" t="s">
        <v>1085</v>
      </c>
    </row>
    <row r="51" spans="1:73" x14ac:dyDescent="0.2">
      <c r="A51" t="s">
        <v>568</v>
      </c>
      <c r="B51" t="s">
        <v>48</v>
      </c>
      <c r="C51" t="s">
        <v>50</v>
      </c>
      <c r="D51" t="s">
        <v>48</v>
      </c>
      <c r="Z51">
        <v>5</v>
      </c>
      <c r="AA51">
        <v>1</v>
      </c>
      <c r="AB51">
        <v>1</v>
      </c>
      <c r="AC51">
        <v>5</v>
      </c>
      <c r="AD51">
        <v>3</v>
      </c>
      <c r="AE51">
        <v>1</v>
      </c>
      <c r="AF51">
        <v>3</v>
      </c>
      <c r="AG51">
        <v>5</v>
      </c>
      <c r="AH51">
        <v>5</v>
      </c>
      <c r="AI51" t="s">
        <v>102</v>
      </c>
      <c r="AJ51" t="s">
        <v>51</v>
      </c>
      <c r="AK51" t="s">
        <v>260</v>
      </c>
      <c r="AL51" t="s">
        <v>492</v>
      </c>
      <c r="AM51" t="s">
        <v>603</v>
      </c>
      <c r="AT51" t="s">
        <v>121</v>
      </c>
      <c r="BA51" t="s">
        <v>1639</v>
      </c>
      <c r="BB51" t="s">
        <v>117</v>
      </c>
      <c r="BC51" t="s">
        <v>1633</v>
      </c>
      <c r="BD51" t="s">
        <v>1644</v>
      </c>
      <c r="BO51" t="s">
        <v>56</v>
      </c>
      <c r="BP51" t="s">
        <v>425</v>
      </c>
      <c r="BQ51" t="s">
        <v>160</v>
      </c>
      <c r="BR51" t="s">
        <v>112</v>
      </c>
      <c r="BS51" t="s">
        <v>60</v>
      </c>
      <c r="BT51" t="s">
        <v>61</v>
      </c>
    </row>
    <row r="52" spans="1:73" x14ac:dyDescent="0.2">
      <c r="A52" t="s">
        <v>1593</v>
      </c>
      <c r="B52" t="s">
        <v>48</v>
      </c>
      <c r="C52" t="s">
        <v>1594</v>
      </c>
      <c r="D52" t="s">
        <v>48</v>
      </c>
      <c r="Z52">
        <v>5</v>
      </c>
      <c r="AA52">
        <v>4</v>
      </c>
      <c r="AB52">
        <v>4</v>
      </c>
      <c r="AC52">
        <v>5</v>
      </c>
      <c r="AD52">
        <v>5</v>
      </c>
      <c r="AE52">
        <v>5</v>
      </c>
      <c r="AF52">
        <v>5</v>
      </c>
      <c r="AG52">
        <v>5</v>
      </c>
      <c r="AH52">
        <v>5</v>
      </c>
      <c r="AI52" t="s">
        <v>1595</v>
      </c>
      <c r="AJ52" t="s">
        <v>51</v>
      </c>
      <c r="AK52" t="s">
        <v>87</v>
      </c>
      <c r="AL52" t="s">
        <v>260</v>
      </c>
      <c r="AM52" t="s">
        <v>492</v>
      </c>
      <c r="AN52" t="s">
        <v>1623</v>
      </c>
      <c r="AT52" t="s">
        <v>121</v>
      </c>
      <c r="BA52" t="s">
        <v>1639</v>
      </c>
      <c r="BB52" t="s">
        <v>1633</v>
      </c>
      <c r="BC52" t="s">
        <v>1644</v>
      </c>
      <c r="BD52" t="s">
        <v>1640</v>
      </c>
      <c r="BO52" t="s">
        <v>81</v>
      </c>
      <c r="BP52" t="s">
        <v>399</v>
      </c>
      <c r="BQ52" t="s">
        <v>58</v>
      </c>
      <c r="BR52" t="s">
        <v>112</v>
      </c>
      <c r="BS52" t="s">
        <v>60</v>
      </c>
      <c r="BT52" t="s">
        <v>61</v>
      </c>
      <c r="BU52" t="s">
        <v>1597</v>
      </c>
    </row>
    <row r="53" spans="1:73" x14ac:dyDescent="0.2">
      <c r="E53" t="s">
        <v>1606</v>
      </c>
      <c r="F53" t="s">
        <v>387</v>
      </c>
      <c r="G53" t="s">
        <v>388</v>
      </c>
      <c r="H53" t="s">
        <v>1607</v>
      </c>
      <c r="I53" t="s">
        <v>390</v>
      </c>
      <c r="J53" t="s">
        <v>1608</v>
      </c>
      <c r="K53" t="s">
        <v>391</v>
      </c>
      <c r="L53" t="s">
        <v>1609</v>
      </c>
      <c r="M53" t="s">
        <v>1610</v>
      </c>
      <c r="N53" t="s">
        <v>1606</v>
      </c>
      <c r="O53" t="s">
        <v>387</v>
      </c>
      <c r="P53" t="s">
        <v>388</v>
      </c>
      <c r="Q53" t="s">
        <v>389</v>
      </c>
      <c r="R53" t="s">
        <v>390</v>
      </c>
      <c r="S53" t="s">
        <v>1611</v>
      </c>
      <c r="T53" t="s">
        <v>391</v>
      </c>
      <c r="U53" t="s">
        <v>1609</v>
      </c>
      <c r="V53" t="s">
        <v>1610</v>
      </c>
      <c r="Z53" t="s">
        <v>1606</v>
      </c>
      <c r="AA53" t="s">
        <v>387</v>
      </c>
      <c r="AB53" t="s">
        <v>388</v>
      </c>
      <c r="AC53" t="s">
        <v>1607</v>
      </c>
      <c r="AD53" t="s">
        <v>390</v>
      </c>
      <c r="AE53" t="s">
        <v>1608</v>
      </c>
      <c r="AF53" t="s">
        <v>1614</v>
      </c>
      <c r="AG53" t="s">
        <v>1615</v>
      </c>
      <c r="AH53" t="s">
        <v>1610</v>
      </c>
      <c r="AJ53" t="s">
        <v>1662</v>
      </c>
      <c r="AK53">
        <f>COUNTIF(AK$1:AK$52,$AJ53)</f>
        <v>24</v>
      </c>
      <c r="AL53">
        <f t="shared" ref="AL53:AP53" si="0">COUNTIF(AL$1:AL$52,$AJ53)</f>
        <v>0</v>
      </c>
      <c r="AM53">
        <f t="shared" si="0"/>
        <v>0</v>
      </c>
      <c r="AN53">
        <f t="shared" si="0"/>
        <v>0</v>
      </c>
      <c r="AO53">
        <f t="shared" si="0"/>
        <v>0</v>
      </c>
      <c r="AP53">
        <f t="shared" si="0"/>
        <v>0</v>
      </c>
      <c r="AQ53">
        <f>SUM(AK53:AP53)</f>
        <v>24</v>
      </c>
      <c r="AS53" t="s">
        <v>96</v>
      </c>
      <c r="AT53">
        <f xml:space="preserve"> COUNTIF(AT$1:AT$52,$AS53)</f>
        <v>8</v>
      </c>
      <c r="AU53">
        <f t="shared" ref="AU53:AW56" si="1" xml:space="preserve"> COUNTIF(AU$1:AU$52,$AS53)</f>
        <v>0</v>
      </c>
      <c r="AV53">
        <f t="shared" si="1"/>
        <v>0</v>
      </c>
      <c r="AW53">
        <f t="shared" si="1"/>
        <v>0</v>
      </c>
      <c r="AX53">
        <f>SUM(AT53:AW53)</f>
        <v>8</v>
      </c>
      <c r="AZ53" t="s">
        <v>1643</v>
      </c>
      <c r="BA53">
        <f>COUNTIF(BA$1:BA$52,$AZ53)</f>
        <v>4</v>
      </c>
      <c r="BB53">
        <f t="shared" ref="BB53:BI53" si="2">COUNTIF(BB$1:BB$52,$AZ53)</f>
        <v>0</v>
      </c>
      <c r="BC53">
        <f t="shared" si="2"/>
        <v>0</v>
      </c>
      <c r="BD53">
        <f t="shared" si="2"/>
        <v>0</v>
      </c>
      <c r="BE53">
        <f t="shared" si="2"/>
        <v>0</v>
      </c>
      <c r="BF53">
        <f t="shared" si="2"/>
        <v>0</v>
      </c>
      <c r="BG53">
        <f t="shared" si="2"/>
        <v>0</v>
      </c>
      <c r="BH53">
        <f t="shared" si="2"/>
        <v>0</v>
      </c>
      <c r="BI53">
        <f t="shared" si="2"/>
        <v>0</v>
      </c>
      <c r="BJ53">
        <f>SUM(BA53:BI53)</f>
        <v>4</v>
      </c>
      <c r="BS53" t="s">
        <v>61</v>
      </c>
      <c r="BT53">
        <f>COUNTIF(BT1:BT52, BS53)</f>
        <v>30</v>
      </c>
    </row>
    <row r="54" spans="1:73" x14ac:dyDescent="0.2">
      <c r="B54" t="s">
        <v>2</v>
      </c>
      <c r="E54">
        <f>COUNTIF(E1:E52, "1")</f>
        <v>0</v>
      </c>
      <c r="F54">
        <f t="shared" ref="F54:T54" si="3">COUNTIF(F1:F52, "1")</f>
        <v>0</v>
      </c>
      <c r="G54">
        <f t="shared" si="3"/>
        <v>3</v>
      </c>
      <c r="H54">
        <f t="shared" si="3"/>
        <v>1</v>
      </c>
      <c r="I54">
        <f t="shared" si="3"/>
        <v>0</v>
      </c>
      <c r="J54">
        <f t="shared" si="3"/>
        <v>2</v>
      </c>
      <c r="K54">
        <f t="shared" si="3"/>
        <v>3</v>
      </c>
      <c r="L54">
        <f t="shared" si="3"/>
        <v>1</v>
      </c>
      <c r="M54">
        <f t="shared" si="3"/>
        <v>1</v>
      </c>
      <c r="N54">
        <f t="shared" si="3"/>
        <v>1</v>
      </c>
      <c r="O54">
        <f t="shared" si="3"/>
        <v>0</v>
      </c>
      <c r="P54">
        <f t="shared" si="3"/>
        <v>2</v>
      </c>
      <c r="Q54">
        <f t="shared" si="3"/>
        <v>1</v>
      </c>
      <c r="R54">
        <f t="shared" si="3"/>
        <v>0</v>
      </c>
      <c r="S54">
        <f t="shared" si="3"/>
        <v>2</v>
      </c>
      <c r="T54">
        <f t="shared" si="3"/>
        <v>3</v>
      </c>
      <c r="U54">
        <f>COUNTIF(U1:U52, "1")</f>
        <v>1</v>
      </c>
      <c r="V54">
        <f>COUNTIF(V1:V52, "1")</f>
        <v>1</v>
      </c>
      <c r="Z54">
        <f t="shared" ref="Z54:AH54" si="4">COUNTIF(Z1:Z52, "1")</f>
        <v>0</v>
      </c>
      <c r="AA54">
        <f t="shared" si="4"/>
        <v>2</v>
      </c>
      <c r="AB54">
        <f t="shared" si="4"/>
        <v>2</v>
      </c>
      <c r="AC54">
        <f t="shared" si="4"/>
        <v>0</v>
      </c>
      <c r="AD54">
        <f t="shared" si="4"/>
        <v>1</v>
      </c>
      <c r="AE54">
        <f t="shared" si="4"/>
        <v>3</v>
      </c>
      <c r="AF54">
        <f t="shared" si="4"/>
        <v>0</v>
      </c>
      <c r="AG54">
        <f t="shared" si="4"/>
        <v>0</v>
      </c>
      <c r="AH54">
        <f t="shared" si="4"/>
        <v>0</v>
      </c>
      <c r="AJ54" t="s">
        <v>1624</v>
      </c>
      <c r="AK54">
        <f t="shared" ref="AK54:AP59" si="5">COUNTIF(AK$1:AK$52,$AJ54)</f>
        <v>15</v>
      </c>
      <c r="AL54">
        <f t="shared" si="5"/>
        <v>11</v>
      </c>
      <c r="AM54">
        <f t="shared" si="5"/>
        <v>0</v>
      </c>
      <c r="AN54">
        <f t="shared" si="5"/>
        <v>0</v>
      </c>
      <c r="AO54">
        <f t="shared" si="5"/>
        <v>0</v>
      </c>
      <c r="AP54">
        <f t="shared" si="5"/>
        <v>0</v>
      </c>
      <c r="AQ54">
        <f t="shared" ref="AQ54:AQ59" si="6">SUM(AK54:AP54)</f>
        <v>26</v>
      </c>
      <c r="AS54" t="s">
        <v>79</v>
      </c>
      <c r="AT54">
        <f xml:space="preserve"> COUNTIF(AT$1:AT$52,$AS54)</f>
        <v>18</v>
      </c>
      <c r="AU54">
        <f t="shared" si="1"/>
        <v>5</v>
      </c>
      <c r="AV54">
        <f t="shared" si="1"/>
        <v>0</v>
      </c>
      <c r="AW54">
        <f t="shared" si="1"/>
        <v>0</v>
      </c>
      <c r="AX54">
        <f t="shared" ref="AX54:AX56" si="7">SUM(AT54:AW54)</f>
        <v>23</v>
      </c>
      <c r="AZ54" t="s">
        <v>1642</v>
      </c>
      <c r="BA54">
        <f t="shared" ref="BA54:BI66" si="8">COUNTIF(BA$1:BA$52,$AZ54)</f>
        <v>4</v>
      </c>
      <c r="BB54">
        <f t="shared" si="8"/>
        <v>3</v>
      </c>
      <c r="BC54">
        <f t="shared" si="8"/>
        <v>0</v>
      </c>
      <c r="BD54">
        <f t="shared" si="8"/>
        <v>0</v>
      </c>
      <c r="BE54">
        <f t="shared" si="8"/>
        <v>0</v>
      </c>
      <c r="BF54">
        <f t="shared" si="8"/>
        <v>0</v>
      </c>
      <c r="BG54">
        <f t="shared" si="8"/>
        <v>0</v>
      </c>
      <c r="BH54">
        <f t="shared" si="8"/>
        <v>0</v>
      </c>
      <c r="BI54">
        <f t="shared" si="8"/>
        <v>0</v>
      </c>
      <c r="BJ54">
        <f t="shared" ref="BJ54:BJ66" si="9">SUM(BA54:BI54)</f>
        <v>7</v>
      </c>
      <c r="BS54" t="s">
        <v>82</v>
      </c>
      <c r="BT54">
        <f>COUNTIF(BT2:BT53, BS54)</f>
        <v>19</v>
      </c>
    </row>
    <row r="55" spans="1:73" x14ac:dyDescent="0.2">
      <c r="B55" t="s">
        <v>392</v>
      </c>
      <c r="C55">
        <v>33</v>
      </c>
      <c r="E55">
        <f>COUNTIF(E1:E52, "2")</f>
        <v>7</v>
      </c>
      <c r="F55">
        <f t="shared" ref="F55:T55" si="10">COUNTIF(F1:F52, "2")</f>
        <v>8</v>
      </c>
      <c r="G55">
        <f t="shared" si="10"/>
        <v>2</v>
      </c>
      <c r="H55">
        <f t="shared" si="10"/>
        <v>5</v>
      </c>
      <c r="I55">
        <f t="shared" si="10"/>
        <v>6</v>
      </c>
      <c r="J55">
        <f t="shared" si="10"/>
        <v>10</v>
      </c>
      <c r="K55">
        <f t="shared" si="10"/>
        <v>7</v>
      </c>
      <c r="L55">
        <f t="shared" si="10"/>
        <v>8</v>
      </c>
      <c r="M55">
        <f t="shared" si="10"/>
        <v>8</v>
      </c>
      <c r="N55">
        <f t="shared" si="10"/>
        <v>5</v>
      </c>
      <c r="O55">
        <f t="shared" si="10"/>
        <v>6</v>
      </c>
      <c r="P55">
        <f t="shared" si="10"/>
        <v>5</v>
      </c>
      <c r="Q55">
        <f t="shared" si="10"/>
        <v>4</v>
      </c>
      <c r="R55">
        <f t="shared" si="10"/>
        <v>4</v>
      </c>
      <c r="S55">
        <f t="shared" si="10"/>
        <v>6</v>
      </c>
      <c r="T55">
        <f t="shared" si="10"/>
        <v>8</v>
      </c>
      <c r="U55">
        <f>COUNTIF(U1:U52, "2")</f>
        <v>7</v>
      </c>
      <c r="V55">
        <f>COUNTIF(V1:V52, "2")</f>
        <v>7</v>
      </c>
      <c r="Z55">
        <f t="shared" ref="Z55:AH55" si="11">COUNTIF(Z1:Z52, "2")</f>
        <v>1</v>
      </c>
      <c r="AA55">
        <f t="shared" si="11"/>
        <v>2</v>
      </c>
      <c r="AB55">
        <f t="shared" si="11"/>
        <v>5</v>
      </c>
      <c r="AC55">
        <f t="shared" si="11"/>
        <v>1</v>
      </c>
      <c r="AD55">
        <f t="shared" si="11"/>
        <v>2</v>
      </c>
      <c r="AE55">
        <f t="shared" si="11"/>
        <v>1</v>
      </c>
      <c r="AF55">
        <f t="shared" si="11"/>
        <v>0</v>
      </c>
      <c r="AG55">
        <f t="shared" si="11"/>
        <v>1</v>
      </c>
      <c r="AH55">
        <f t="shared" si="11"/>
        <v>0</v>
      </c>
      <c r="AJ55" t="s">
        <v>719</v>
      </c>
      <c r="AK55">
        <f t="shared" si="5"/>
        <v>2</v>
      </c>
      <c r="AL55">
        <f t="shared" si="5"/>
        <v>3</v>
      </c>
      <c r="AM55">
        <f t="shared" si="5"/>
        <v>2</v>
      </c>
      <c r="AN55">
        <f t="shared" si="5"/>
        <v>0</v>
      </c>
      <c r="AO55">
        <f t="shared" si="5"/>
        <v>0</v>
      </c>
      <c r="AP55">
        <f t="shared" si="5"/>
        <v>0</v>
      </c>
      <c r="AQ55">
        <f t="shared" si="6"/>
        <v>7</v>
      </c>
      <c r="AS55" t="s">
        <v>54</v>
      </c>
      <c r="AT55">
        <f xml:space="preserve"> COUNTIF(AT$1:AT$52,$AS55)</f>
        <v>11</v>
      </c>
      <c r="AU55">
        <f t="shared" si="1"/>
        <v>9</v>
      </c>
      <c r="AV55">
        <f t="shared" si="1"/>
        <v>3</v>
      </c>
      <c r="AW55">
        <f t="shared" si="1"/>
        <v>0</v>
      </c>
      <c r="AX55">
        <f t="shared" si="7"/>
        <v>23</v>
      </c>
      <c r="AZ55" t="s">
        <v>1639</v>
      </c>
      <c r="BA55">
        <f t="shared" si="8"/>
        <v>26</v>
      </c>
      <c r="BB55">
        <f t="shared" si="8"/>
        <v>4</v>
      </c>
      <c r="BC55">
        <f t="shared" si="8"/>
        <v>3</v>
      </c>
      <c r="BD55">
        <f t="shared" si="8"/>
        <v>0</v>
      </c>
      <c r="BE55">
        <f t="shared" si="8"/>
        <v>0</v>
      </c>
      <c r="BF55">
        <f t="shared" si="8"/>
        <v>0</v>
      </c>
      <c r="BG55">
        <f t="shared" si="8"/>
        <v>0</v>
      </c>
      <c r="BH55">
        <f t="shared" si="8"/>
        <v>0</v>
      </c>
      <c r="BI55">
        <f t="shared" si="8"/>
        <v>0</v>
      </c>
      <c r="BJ55">
        <f t="shared" si="9"/>
        <v>33</v>
      </c>
    </row>
    <row r="56" spans="1:73" x14ac:dyDescent="0.2">
      <c r="B56" t="s">
        <v>49</v>
      </c>
      <c r="C56">
        <v>16</v>
      </c>
      <c r="E56">
        <f>COUNTIF(E1:E52, "3")</f>
        <v>10</v>
      </c>
      <c r="F56">
        <f t="shared" ref="F56:T56" si="12">COUNTIF(F1:F52, "3")</f>
        <v>12</v>
      </c>
      <c r="G56">
        <f t="shared" si="12"/>
        <v>10</v>
      </c>
      <c r="H56">
        <f t="shared" si="12"/>
        <v>9</v>
      </c>
      <c r="I56">
        <f t="shared" si="12"/>
        <v>8</v>
      </c>
      <c r="J56">
        <f t="shared" si="12"/>
        <v>4</v>
      </c>
      <c r="K56">
        <f t="shared" si="12"/>
        <v>13</v>
      </c>
      <c r="L56">
        <f t="shared" si="12"/>
        <v>10</v>
      </c>
      <c r="M56">
        <f t="shared" si="12"/>
        <v>8</v>
      </c>
      <c r="N56">
        <f t="shared" si="12"/>
        <v>5</v>
      </c>
      <c r="O56">
        <f t="shared" si="12"/>
        <v>7</v>
      </c>
      <c r="P56">
        <f t="shared" si="12"/>
        <v>5</v>
      </c>
      <c r="Q56">
        <f t="shared" si="12"/>
        <v>8</v>
      </c>
      <c r="R56">
        <f t="shared" si="12"/>
        <v>9</v>
      </c>
      <c r="S56">
        <f t="shared" si="12"/>
        <v>4</v>
      </c>
      <c r="T56">
        <f t="shared" si="12"/>
        <v>7</v>
      </c>
      <c r="U56">
        <f>COUNTIF(U1:U52, "3")</f>
        <v>6</v>
      </c>
      <c r="V56">
        <f>COUNTIF(V1:V52, "3")</f>
        <v>5</v>
      </c>
      <c r="Z56">
        <f t="shared" ref="Z56:AH56" si="13">COUNTIF(Z1:Z52, "3")</f>
        <v>5</v>
      </c>
      <c r="AA56">
        <f t="shared" si="13"/>
        <v>5</v>
      </c>
      <c r="AB56">
        <f t="shared" si="13"/>
        <v>4</v>
      </c>
      <c r="AC56">
        <f t="shared" si="13"/>
        <v>3</v>
      </c>
      <c r="AD56">
        <f t="shared" si="13"/>
        <v>6</v>
      </c>
      <c r="AE56">
        <f t="shared" si="13"/>
        <v>10</v>
      </c>
      <c r="AF56">
        <f t="shared" si="13"/>
        <v>7</v>
      </c>
      <c r="AG56">
        <f t="shared" si="13"/>
        <v>3</v>
      </c>
      <c r="AH56">
        <f t="shared" si="13"/>
        <v>4</v>
      </c>
      <c r="AJ56" t="s">
        <v>260</v>
      </c>
      <c r="AK56">
        <f t="shared" si="5"/>
        <v>8</v>
      </c>
      <c r="AL56">
        <f t="shared" si="5"/>
        <v>21</v>
      </c>
      <c r="AM56">
        <f t="shared" si="5"/>
        <v>9</v>
      </c>
      <c r="AN56">
        <f t="shared" si="5"/>
        <v>2</v>
      </c>
      <c r="AO56">
        <f t="shared" si="5"/>
        <v>0</v>
      </c>
      <c r="AP56">
        <f t="shared" si="5"/>
        <v>0</v>
      </c>
      <c r="AQ56">
        <f t="shared" si="6"/>
        <v>40</v>
      </c>
      <c r="AS56" t="s">
        <v>121</v>
      </c>
      <c r="AT56">
        <f xml:space="preserve"> COUNTIF(AT$1:AT$52,$AS56)</f>
        <v>12</v>
      </c>
      <c r="AU56">
        <f t="shared" si="1"/>
        <v>4</v>
      </c>
      <c r="AV56">
        <f t="shared" si="1"/>
        <v>1</v>
      </c>
      <c r="AW56">
        <f t="shared" si="1"/>
        <v>2</v>
      </c>
      <c r="AX56">
        <f t="shared" si="7"/>
        <v>19</v>
      </c>
      <c r="AZ56" t="s">
        <v>117</v>
      </c>
      <c r="BA56">
        <f t="shared" si="8"/>
        <v>17</v>
      </c>
      <c r="BB56">
        <f t="shared" si="8"/>
        <v>22</v>
      </c>
      <c r="BC56">
        <f t="shared" si="8"/>
        <v>4</v>
      </c>
      <c r="BD56">
        <f t="shared" si="8"/>
        <v>3</v>
      </c>
      <c r="BE56">
        <f t="shared" si="8"/>
        <v>0</v>
      </c>
      <c r="BF56">
        <f t="shared" si="8"/>
        <v>0</v>
      </c>
      <c r="BG56">
        <f t="shared" si="8"/>
        <v>0</v>
      </c>
      <c r="BH56">
        <f t="shared" si="8"/>
        <v>0</v>
      </c>
      <c r="BI56">
        <f t="shared" si="8"/>
        <v>0</v>
      </c>
      <c r="BJ56">
        <f t="shared" si="9"/>
        <v>46</v>
      </c>
    </row>
    <row r="57" spans="1:73" x14ac:dyDescent="0.2">
      <c r="B57" t="s">
        <v>65</v>
      </c>
      <c r="C57">
        <v>7</v>
      </c>
      <c r="E57">
        <f>COUNTIF(E1:E52, "4")</f>
        <v>10</v>
      </c>
      <c r="F57">
        <f t="shared" ref="F57:T57" si="14">COUNTIF(F1:F52, "4")</f>
        <v>5</v>
      </c>
      <c r="G57">
        <f t="shared" si="14"/>
        <v>11</v>
      </c>
      <c r="H57">
        <f t="shared" si="14"/>
        <v>8</v>
      </c>
      <c r="I57">
        <f t="shared" si="14"/>
        <v>11</v>
      </c>
      <c r="J57">
        <f t="shared" si="14"/>
        <v>8</v>
      </c>
      <c r="K57">
        <f t="shared" si="14"/>
        <v>5</v>
      </c>
      <c r="L57">
        <f t="shared" si="14"/>
        <v>8</v>
      </c>
      <c r="M57">
        <f t="shared" si="14"/>
        <v>9</v>
      </c>
      <c r="N57">
        <f t="shared" si="14"/>
        <v>11</v>
      </c>
      <c r="O57">
        <f t="shared" si="14"/>
        <v>7</v>
      </c>
      <c r="P57">
        <f t="shared" si="14"/>
        <v>8</v>
      </c>
      <c r="Q57">
        <f t="shared" si="14"/>
        <v>7</v>
      </c>
      <c r="R57">
        <f t="shared" si="14"/>
        <v>9</v>
      </c>
      <c r="S57">
        <f t="shared" si="14"/>
        <v>8</v>
      </c>
      <c r="T57">
        <f t="shared" si="14"/>
        <v>5</v>
      </c>
      <c r="U57">
        <f>COUNTIF(U1:U52, "4")</f>
        <v>10</v>
      </c>
      <c r="V57">
        <f>COUNTIF(V1:V52, "4")</f>
        <v>9</v>
      </c>
      <c r="Z57">
        <f t="shared" ref="Z57:AH57" si="15">COUNTIF(Z1:Z52, "4")</f>
        <v>2</v>
      </c>
      <c r="AA57">
        <f t="shared" si="15"/>
        <v>7</v>
      </c>
      <c r="AB57">
        <f t="shared" si="15"/>
        <v>5</v>
      </c>
      <c r="AC57">
        <f t="shared" si="15"/>
        <v>4</v>
      </c>
      <c r="AD57">
        <f t="shared" si="15"/>
        <v>7</v>
      </c>
      <c r="AE57">
        <f t="shared" si="15"/>
        <v>3</v>
      </c>
      <c r="AF57">
        <f t="shared" si="15"/>
        <v>7</v>
      </c>
      <c r="AG57">
        <f t="shared" si="15"/>
        <v>6</v>
      </c>
      <c r="AH57">
        <f t="shared" si="15"/>
        <v>6</v>
      </c>
      <c r="AJ57" t="s">
        <v>492</v>
      </c>
      <c r="AK57">
        <f t="shared" si="5"/>
        <v>1</v>
      </c>
      <c r="AL57">
        <f t="shared" si="5"/>
        <v>13</v>
      </c>
      <c r="AM57">
        <f t="shared" si="5"/>
        <v>20</v>
      </c>
      <c r="AN57">
        <f t="shared" si="5"/>
        <v>7</v>
      </c>
      <c r="AO57">
        <f t="shared" si="5"/>
        <v>1</v>
      </c>
      <c r="AP57">
        <f t="shared" si="5"/>
        <v>0</v>
      </c>
      <c r="AQ57">
        <f t="shared" si="6"/>
        <v>42</v>
      </c>
      <c r="AZ57" t="s">
        <v>1633</v>
      </c>
      <c r="BA57">
        <f t="shared" si="8"/>
        <v>0</v>
      </c>
      <c r="BB57">
        <f t="shared" si="8"/>
        <v>4</v>
      </c>
      <c r="BC57">
        <f t="shared" si="8"/>
        <v>6</v>
      </c>
      <c r="BD57">
        <f t="shared" si="8"/>
        <v>1</v>
      </c>
      <c r="BE57">
        <f t="shared" si="8"/>
        <v>0</v>
      </c>
      <c r="BF57">
        <f t="shared" si="8"/>
        <v>0</v>
      </c>
      <c r="BG57">
        <f t="shared" si="8"/>
        <v>0</v>
      </c>
      <c r="BH57">
        <f t="shared" si="8"/>
        <v>0</v>
      </c>
      <c r="BI57">
        <f t="shared" si="8"/>
        <v>0</v>
      </c>
      <c r="BJ57">
        <f t="shared" si="9"/>
        <v>11</v>
      </c>
    </row>
    <row r="58" spans="1:73" x14ac:dyDescent="0.2">
      <c r="B58" t="s">
        <v>64</v>
      </c>
      <c r="C58">
        <v>9</v>
      </c>
      <c r="E58">
        <f>COUNTIF(E1:E52, "5")</f>
        <v>5</v>
      </c>
      <c r="F58">
        <f t="shared" ref="F58:T58" si="16">COUNTIF(F1:F52, "5")</f>
        <v>7</v>
      </c>
      <c r="G58">
        <f t="shared" si="16"/>
        <v>6</v>
      </c>
      <c r="H58">
        <f t="shared" si="16"/>
        <v>9</v>
      </c>
      <c r="I58">
        <f t="shared" si="16"/>
        <v>7</v>
      </c>
      <c r="J58">
        <f t="shared" si="16"/>
        <v>8</v>
      </c>
      <c r="K58">
        <f t="shared" si="16"/>
        <v>4</v>
      </c>
      <c r="L58">
        <f t="shared" si="16"/>
        <v>5</v>
      </c>
      <c r="M58">
        <f t="shared" si="16"/>
        <v>6</v>
      </c>
      <c r="N58">
        <f t="shared" si="16"/>
        <v>5</v>
      </c>
      <c r="O58">
        <f t="shared" si="16"/>
        <v>6</v>
      </c>
      <c r="P58">
        <f t="shared" si="16"/>
        <v>6</v>
      </c>
      <c r="Q58">
        <f t="shared" si="16"/>
        <v>7</v>
      </c>
      <c r="R58">
        <f t="shared" si="16"/>
        <v>4</v>
      </c>
      <c r="S58">
        <f t="shared" si="16"/>
        <v>6</v>
      </c>
      <c r="T58">
        <f t="shared" si="16"/>
        <v>3</v>
      </c>
      <c r="U58">
        <f>COUNTIF(U1:U52, "5")</f>
        <v>3</v>
      </c>
      <c r="V58">
        <f>COUNTIF(V1:V52, "5")</f>
        <v>3</v>
      </c>
      <c r="Z58">
        <f t="shared" ref="Z58:AH58" si="17">COUNTIF(Z1:Z52, "5")</f>
        <v>11</v>
      </c>
      <c r="AA58">
        <f t="shared" si="17"/>
        <v>3</v>
      </c>
      <c r="AB58">
        <f t="shared" si="17"/>
        <v>3</v>
      </c>
      <c r="AC58">
        <f t="shared" si="17"/>
        <v>11</v>
      </c>
      <c r="AD58">
        <f t="shared" si="17"/>
        <v>3</v>
      </c>
      <c r="AE58">
        <f t="shared" si="17"/>
        <v>2</v>
      </c>
      <c r="AF58">
        <f t="shared" si="17"/>
        <v>5</v>
      </c>
      <c r="AG58">
        <f t="shared" si="17"/>
        <v>9</v>
      </c>
      <c r="AH58">
        <f t="shared" si="17"/>
        <v>9</v>
      </c>
      <c r="AJ58" t="s">
        <v>603</v>
      </c>
      <c r="AK58">
        <f t="shared" si="5"/>
        <v>0</v>
      </c>
      <c r="AL58">
        <f t="shared" si="5"/>
        <v>1</v>
      </c>
      <c r="AM58">
        <f t="shared" si="5"/>
        <v>8</v>
      </c>
      <c r="AN58">
        <f t="shared" si="5"/>
        <v>15</v>
      </c>
      <c r="AO58">
        <f t="shared" si="5"/>
        <v>7</v>
      </c>
      <c r="AP58">
        <f t="shared" si="5"/>
        <v>1</v>
      </c>
      <c r="AQ58">
        <f t="shared" si="6"/>
        <v>32</v>
      </c>
      <c r="AZ58" t="s">
        <v>1646</v>
      </c>
      <c r="BA58">
        <f t="shared" si="8"/>
        <v>0</v>
      </c>
      <c r="BB58">
        <f t="shared" si="8"/>
        <v>1</v>
      </c>
      <c r="BC58">
        <f t="shared" si="8"/>
        <v>0</v>
      </c>
      <c r="BD58">
        <f t="shared" si="8"/>
        <v>1</v>
      </c>
      <c r="BE58">
        <f t="shared" si="8"/>
        <v>0</v>
      </c>
      <c r="BF58">
        <f t="shared" si="8"/>
        <v>0</v>
      </c>
      <c r="BG58">
        <f t="shared" si="8"/>
        <v>0</v>
      </c>
      <c r="BH58">
        <f t="shared" si="8"/>
        <v>0</v>
      </c>
      <c r="BI58">
        <f t="shared" si="8"/>
        <v>0</v>
      </c>
      <c r="BJ58">
        <f t="shared" si="9"/>
        <v>2</v>
      </c>
    </row>
    <row r="59" spans="1:73" x14ac:dyDescent="0.2">
      <c r="AJ59" t="s">
        <v>1623</v>
      </c>
      <c r="AK59">
        <f t="shared" si="5"/>
        <v>0</v>
      </c>
      <c r="AL59">
        <f t="shared" si="5"/>
        <v>1</v>
      </c>
      <c r="AM59">
        <f t="shared" si="5"/>
        <v>6</v>
      </c>
      <c r="AN59">
        <f t="shared" si="5"/>
        <v>7</v>
      </c>
      <c r="AO59">
        <f t="shared" si="5"/>
        <v>5</v>
      </c>
      <c r="AP59">
        <f t="shared" si="5"/>
        <v>3</v>
      </c>
      <c r="AQ59">
        <f t="shared" si="6"/>
        <v>22</v>
      </c>
      <c r="AZ59" t="s">
        <v>1644</v>
      </c>
      <c r="BA59">
        <f t="shared" si="8"/>
        <v>0</v>
      </c>
      <c r="BB59">
        <f t="shared" si="8"/>
        <v>8</v>
      </c>
      <c r="BC59">
        <f t="shared" si="8"/>
        <v>11</v>
      </c>
      <c r="BD59">
        <f t="shared" si="8"/>
        <v>4</v>
      </c>
      <c r="BE59">
        <f t="shared" si="8"/>
        <v>3</v>
      </c>
      <c r="BF59">
        <f t="shared" si="8"/>
        <v>0</v>
      </c>
      <c r="BG59">
        <f t="shared" si="8"/>
        <v>0</v>
      </c>
      <c r="BH59">
        <f t="shared" si="8"/>
        <v>0</v>
      </c>
      <c r="BI59">
        <f t="shared" si="8"/>
        <v>0</v>
      </c>
      <c r="BJ59">
        <f t="shared" si="9"/>
        <v>26</v>
      </c>
    </row>
    <row r="60" spans="1:73" x14ac:dyDescent="0.2">
      <c r="AZ60" t="s">
        <v>1634</v>
      </c>
      <c r="BA60">
        <f t="shared" si="8"/>
        <v>0</v>
      </c>
      <c r="BB60">
        <f t="shared" si="8"/>
        <v>0</v>
      </c>
      <c r="BC60">
        <f t="shared" si="8"/>
        <v>0</v>
      </c>
      <c r="BD60">
        <f t="shared" si="8"/>
        <v>1</v>
      </c>
      <c r="BE60">
        <f t="shared" si="8"/>
        <v>0</v>
      </c>
      <c r="BF60">
        <f t="shared" si="8"/>
        <v>1</v>
      </c>
      <c r="BG60">
        <f t="shared" si="8"/>
        <v>0</v>
      </c>
      <c r="BH60">
        <f t="shared" si="8"/>
        <v>0</v>
      </c>
      <c r="BI60">
        <f t="shared" si="8"/>
        <v>0</v>
      </c>
      <c r="BJ60">
        <f t="shared" si="9"/>
        <v>2</v>
      </c>
    </row>
    <row r="61" spans="1:73" x14ac:dyDescent="0.2">
      <c r="AL61" t="s">
        <v>1678</v>
      </c>
      <c r="AM61">
        <v>24</v>
      </c>
      <c r="AS61" t="s">
        <v>1683</v>
      </c>
      <c r="AT61">
        <v>8</v>
      </c>
      <c r="AZ61" t="s">
        <v>1635</v>
      </c>
      <c r="BA61">
        <f t="shared" si="8"/>
        <v>0</v>
      </c>
      <c r="BB61">
        <f t="shared" si="8"/>
        <v>0</v>
      </c>
      <c r="BC61">
        <f t="shared" si="8"/>
        <v>4</v>
      </c>
      <c r="BD61">
        <f t="shared" si="8"/>
        <v>4</v>
      </c>
      <c r="BE61">
        <f t="shared" si="8"/>
        <v>2</v>
      </c>
      <c r="BF61">
        <f t="shared" si="8"/>
        <v>2</v>
      </c>
      <c r="BG61">
        <f t="shared" si="8"/>
        <v>1</v>
      </c>
      <c r="BH61">
        <f t="shared" si="8"/>
        <v>0</v>
      </c>
      <c r="BI61">
        <f>COUNTIF(BI$1:BI$52,$AZ61)</f>
        <v>0</v>
      </c>
      <c r="BJ61">
        <f t="shared" si="9"/>
        <v>13</v>
      </c>
    </row>
    <row r="62" spans="1:73" x14ac:dyDescent="0.2">
      <c r="B62" t="s">
        <v>3</v>
      </c>
      <c r="AL62" t="s">
        <v>1679</v>
      </c>
      <c r="AM62">
        <v>26</v>
      </c>
      <c r="AS62" t="s">
        <v>1684</v>
      </c>
      <c r="AT62">
        <v>23</v>
      </c>
      <c r="AZ62" t="s">
        <v>1636</v>
      </c>
      <c r="BA62">
        <f t="shared" si="8"/>
        <v>0</v>
      </c>
      <c r="BB62">
        <f t="shared" si="8"/>
        <v>2</v>
      </c>
      <c r="BC62">
        <f t="shared" si="8"/>
        <v>0</v>
      </c>
      <c r="BD62">
        <f t="shared" si="8"/>
        <v>5</v>
      </c>
      <c r="BE62">
        <f t="shared" si="8"/>
        <v>1</v>
      </c>
      <c r="BF62">
        <f t="shared" si="8"/>
        <v>1</v>
      </c>
      <c r="BG62">
        <f t="shared" si="8"/>
        <v>1</v>
      </c>
      <c r="BH62">
        <f t="shared" si="8"/>
        <v>1</v>
      </c>
      <c r="BI62">
        <f t="shared" si="8"/>
        <v>0</v>
      </c>
      <c r="BJ62">
        <f t="shared" si="9"/>
        <v>11</v>
      </c>
    </row>
    <row r="63" spans="1:73" x14ac:dyDescent="0.2">
      <c r="B63" t="s">
        <v>51</v>
      </c>
      <c r="C63">
        <f>COUNTIF(D1:D52,"Oui")</f>
        <v>32</v>
      </c>
      <c r="AL63" t="s">
        <v>1681</v>
      </c>
      <c r="AM63">
        <v>7</v>
      </c>
      <c r="AS63" t="s">
        <v>1685</v>
      </c>
      <c r="AT63">
        <v>23</v>
      </c>
      <c r="AZ63" t="s">
        <v>1637</v>
      </c>
      <c r="BA63">
        <f t="shared" si="8"/>
        <v>0</v>
      </c>
      <c r="BB63">
        <f t="shared" si="8"/>
        <v>2</v>
      </c>
      <c r="BC63">
        <f t="shared" si="8"/>
        <v>1</v>
      </c>
      <c r="BD63">
        <f t="shared" si="8"/>
        <v>1</v>
      </c>
      <c r="BE63">
        <f t="shared" si="8"/>
        <v>4</v>
      </c>
      <c r="BF63">
        <f t="shared" si="8"/>
        <v>1</v>
      </c>
      <c r="BG63">
        <f t="shared" si="8"/>
        <v>1</v>
      </c>
      <c r="BH63">
        <f t="shared" si="8"/>
        <v>1</v>
      </c>
      <c r="BI63">
        <f t="shared" si="8"/>
        <v>1</v>
      </c>
      <c r="BJ63">
        <f t="shared" si="9"/>
        <v>12</v>
      </c>
    </row>
    <row r="64" spans="1:73" x14ac:dyDescent="0.2">
      <c r="B64" t="s">
        <v>48</v>
      </c>
      <c r="C64">
        <f>COUNTIF(D2:D53,"Non")</f>
        <v>19</v>
      </c>
      <c r="AL64" t="s">
        <v>1663</v>
      </c>
      <c r="AM64">
        <v>40</v>
      </c>
      <c r="AS64" t="s">
        <v>1686</v>
      </c>
      <c r="AT64">
        <v>19</v>
      </c>
      <c r="AZ64" t="s">
        <v>1640</v>
      </c>
      <c r="BA64">
        <f t="shared" si="8"/>
        <v>0</v>
      </c>
      <c r="BB64">
        <f t="shared" si="8"/>
        <v>4</v>
      </c>
      <c r="BC64">
        <f t="shared" si="8"/>
        <v>9</v>
      </c>
      <c r="BD64">
        <f t="shared" si="8"/>
        <v>4</v>
      </c>
      <c r="BE64">
        <f t="shared" si="8"/>
        <v>4</v>
      </c>
      <c r="BF64">
        <f t="shared" si="8"/>
        <v>1</v>
      </c>
      <c r="BG64">
        <f t="shared" si="8"/>
        <v>2</v>
      </c>
      <c r="BH64">
        <f t="shared" si="8"/>
        <v>1</v>
      </c>
      <c r="BI64">
        <f t="shared" si="8"/>
        <v>1</v>
      </c>
      <c r="BJ64">
        <f t="shared" si="9"/>
        <v>26</v>
      </c>
    </row>
    <row r="65" spans="2:62" x14ac:dyDescent="0.2">
      <c r="AL65" t="s">
        <v>1664</v>
      </c>
      <c r="AM65">
        <v>42</v>
      </c>
      <c r="AZ65" t="s">
        <v>1638</v>
      </c>
      <c r="BA65">
        <f t="shared" si="8"/>
        <v>0</v>
      </c>
      <c r="BB65">
        <f t="shared" si="8"/>
        <v>0</v>
      </c>
      <c r="BC65">
        <f t="shared" si="8"/>
        <v>2</v>
      </c>
      <c r="BD65">
        <f t="shared" si="8"/>
        <v>2</v>
      </c>
      <c r="BE65">
        <f t="shared" si="8"/>
        <v>1</v>
      </c>
      <c r="BF65">
        <f t="shared" si="8"/>
        <v>2</v>
      </c>
      <c r="BG65">
        <f t="shared" si="8"/>
        <v>0</v>
      </c>
      <c r="BH65">
        <f t="shared" si="8"/>
        <v>1</v>
      </c>
      <c r="BI65">
        <f t="shared" si="8"/>
        <v>0</v>
      </c>
      <c r="BJ65">
        <f t="shared" si="9"/>
        <v>8</v>
      </c>
    </row>
    <row r="66" spans="2:62" x14ac:dyDescent="0.2">
      <c r="B66" t="s">
        <v>22</v>
      </c>
      <c r="AL66" t="s">
        <v>1665</v>
      </c>
      <c r="AM66">
        <v>32</v>
      </c>
      <c r="AZ66" t="s">
        <v>1641</v>
      </c>
      <c r="BA66">
        <f t="shared" si="8"/>
        <v>0</v>
      </c>
      <c r="BB66">
        <f t="shared" si="8"/>
        <v>0</v>
      </c>
      <c r="BC66">
        <f t="shared" si="8"/>
        <v>2</v>
      </c>
      <c r="BD66">
        <f t="shared" si="8"/>
        <v>3</v>
      </c>
      <c r="BE66">
        <f t="shared" si="8"/>
        <v>2</v>
      </c>
      <c r="BF66">
        <f t="shared" si="8"/>
        <v>4</v>
      </c>
      <c r="BG66">
        <f t="shared" si="8"/>
        <v>0</v>
      </c>
      <c r="BH66">
        <f t="shared" si="8"/>
        <v>1</v>
      </c>
      <c r="BI66">
        <f t="shared" si="8"/>
        <v>1</v>
      </c>
      <c r="BJ66">
        <f t="shared" si="9"/>
        <v>13</v>
      </c>
    </row>
    <row r="67" spans="2:62" x14ac:dyDescent="0.2">
      <c r="B67" t="s">
        <v>1585</v>
      </c>
      <c r="C67">
        <f>COUNTIF(W1:W50,"Oui")</f>
        <v>28</v>
      </c>
      <c r="AL67" t="s">
        <v>1666</v>
      </c>
      <c r="AM67">
        <v>22</v>
      </c>
    </row>
    <row r="68" spans="2:62" x14ac:dyDescent="0.2">
      <c r="B68" t="s">
        <v>48</v>
      </c>
      <c r="C68">
        <f>COUNTIF(W2:W51,"Non")</f>
        <v>4</v>
      </c>
    </row>
    <row r="69" spans="2:62" x14ac:dyDescent="0.2">
      <c r="AZ69" t="s">
        <v>1643</v>
      </c>
      <c r="BA69">
        <v>4</v>
      </c>
    </row>
    <row r="70" spans="2:62" x14ac:dyDescent="0.2">
      <c r="B70" t="s">
        <v>1620</v>
      </c>
      <c r="AZ70" t="s">
        <v>1653</v>
      </c>
      <c r="BA70">
        <v>7</v>
      </c>
    </row>
    <row r="71" spans="2:62" x14ac:dyDescent="0.2">
      <c r="B71" t="s">
        <v>1585</v>
      </c>
      <c r="C71">
        <f>COUNTIF(AJ1:AJ52, "Oui")</f>
        <v>16</v>
      </c>
      <c r="AZ71" t="s">
        <v>1639</v>
      </c>
      <c r="BA71">
        <v>33</v>
      </c>
    </row>
    <row r="72" spans="2:62" x14ac:dyDescent="0.2">
      <c r="B72" t="s">
        <v>48</v>
      </c>
      <c r="C72">
        <f>COUNTIF(AJ2:AJ52, "Non")</f>
        <v>3</v>
      </c>
      <c r="AZ72" t="s">
        <v>117</v>
      </c>
      <c r="BA72">
        <v>46</v>
      </c>
    </row>
    <row r="73" spans="2:62" x14ac:dyDescent="0.2">
      <c r="AZ73" t="s">
        <v>1633</v>
      </c>
      <c r="BA73">
        <v>11</v>
      </c>
    </row>
    <row r="74" spans="2:62" x14ac:dyDescent="0.2">
      <c r="AZ74" t="s">
        <v>1654</v>
      </c>
      <c r="BA74">
        <v>2</v>
      </c>
    </row>
    <row r="75" spans="2:62" x14ac:dyDescent="0.2">
      <c r="AZ75" t="s">
        <v>1655</v>
      </c>
      <c r="BA75">
        <v>26</v>
      </c>
    </row>
    <row r="76" spans="2:62" x14ac:dyDescent="0.2">
      <c r="AZ76" t="s">
        <v>1634</v>
      </c>
      <c r="BA76">
        <v>2</v>
      </c>
    </row>
    <row r="77" spans="2:62" x14ac:dyDescent="0.2">
      <c r="AZ77" t="s">
        <v>1656</v>
      </c>
      <c r="BA77">
        <v>13</v>
      </c>
    </row>
    <row r="78" spans="2:62" x14ac:dyDescent="0.2">
      <c r="AZ78" t="s">
        <v>1657</v>
      </c>
      <c r="BA78">
        <v>11</v>
      </c>
    </row>
    <row r="79" spans="2:62" x14ac:dyDescent="0.2">
      <c r="AZ79" t="s">
        <v>1658</v>
      </c>
      <c r="BA79">
        <v>12</v>
      </c>
    </row>
    <row r="80" spans="2:62" x14ac:dyDescent="0.2">
      <c r="AZ80" t="s">
        <v>1659</v>
      </c>
      <c r="BA80">
        <v>26</v>
      </c>
    </row>
    <row r="81" spans="52:53" x14ac:dyDescent="0.2">
      <c r="AZ81" t="s">
        <v>1680</v>
      </c>
      <c r="BA81">
        <v>8</v>
      </c>
    </row>
    <row r="82" spans="52:53" x14ac:dyDescent="0.2">
      <c r="AZ82" t="s">
        <v>1641</v>
      </c>
      <c r="BA82">
        <v>13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4A642-9C76-4A4E-B8B1-34DD62260340}">
  <sheetPr>
    <tabColor theme="5" tint="0.79998168889431442"/>
  </sheetPr>
  <dimension ref="A1:BX132"/>
  <sheetViews>
    <sheetView topLeftCell="BK1" zoomScale="94" zoomScaleNormal="94" workbookViewId="0">
      <selection activeCell="BX1" sqref="BX1:BX1048576"/>
    </sheetView>
  </sheetViews>
  <sheetFormatPr baseColWidth="10" defaultColWidth="8.83203125" defaultRowHeight="15" x14ac:dyDescent="0.2"/>
  <cols>
    <col min="3" max="6" width="29" customWidth="1"/>
    <col min="7" max="7" width="24" customWidth="1"/>
    <col min="40" max="40" width="14.1640625" customWidth="1"/>
    <col min="41" max="41" width="18.83203125" customWidth="1"/>
    <col min="42" max="42" width="12.83203125" customWidth="1"/>
    <col min="43" max="43" width="15" customWidth="1"/>
    <col min="56" max="56" width="30.1640625" customWidth="1"/>
    <col min="57" max="57" width="22.33203125" customWidth="1"/>
    <col min="58" max="58" width="45.83203125" customWidth="1"/>
    <col min="59" max="59" width="37.1640625" customWidth="1"/>
    <col min="75" max="75" width="26.5" customWidth="1"/>
  </cols>
  <sheetData>
    <row r="1" spans="1:76" x14ac:dyDescent="0.2">
      <c r="A1" t="s">
        <v>0</v>
      </c>
      <c r="B1" t="s">
        <v>1</v>
      </c>
      <c r="C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W1" t="s">
        <v>37</v>
      </c>
      <c r="BD1" t="s">
        <v>38</v>
      </c>
      <c r="BR1" t="s">
        <v>39</v>
      </c>
      <c r="BS1" t="s">
        <v>40</v>
      </c>
      <c r="BT1" t="s">
        <v>41</v>
      </c>
      <c r="BU1" t="s">
        <v>42</v>
      </c>
      <c r="BV1" t="s">
        <v>43</v>
      </c>
      <c r="BW1" t="s">
        <v>44</v>
      </c>
      <c r="BX1" t="s">
        <v>46</v>
      </c>
    </row>
    <row r="2" spans="1:76" x14ac:dyDescent="0.2">
      <c r="A2" t="s">
        <v>47</v>
      </c>
      <c r="B2" t="s">
        <v>48</v>
      </c>
      <c r="C2" t="s">
        <v>49</v>
      </c>
      <c r="D2" t="s">
        <v>50</v>
      </c>
      <c r="G2" t="s">
        <v>51</v>
      </c>
      <c r="H2">
        <v>4</v>
      </c>
      <c r="I2">
        <v>4</v>
      </c>
      <c r="J2">
        <v>4</v>
      </c>
      <c r="K2">
        <v>4</v>
      </c>
      <c r="L2">
        <v>4</v>
      </c>
      <c r="M2">
        <v>4</v>
      </c>
      <c r="N2">
        <v>4</v>
      </c>
      <c r="O2">
        <v>4</v>
      </c>
      <c r="P2">
        <v>4</v>
      </c>
      <c r="Q2">
        <v>4</v>
      </c>
      <c r="R2">
        <v>4</v>
      </c>
      <c r="S2">
        <v>4</v>
      </c>
      <c r="T2">
        <v>4</v>
      </c>
      <c r="U2">
        <v>4</v>
      </c>
      <c r="V2">
        <v>4</v>
      </c>
      <c r="W2">
        <v>4</v>
      </c>
      <c r="X2">
        <v>4</v>
      </c>
      <c r="Y2">
        <v>4</v>
      </c>
      <c r="Z2" t="s">
        <v>51</v>
      </c>
      <c r="AA2" t="s">
        <v>52</v>
      </c>
      <c r="AN2" t="s">
        <v>87</v>
      </c>
      <c r="AO2" t="s">
        <v>260</v>
      </c>
      <c r="AW2" t="s">
        <v>54</v>
      </c>
      <c r="BD2" t="s">
        <v>1633</v>
      </c>
      <c r="BE2" t="s">
        <v>1634</v>
      </c>
      <c r="BF2" t="s">
        <v>1635</v>
      </c>
      <c r="BG2" t="s">
        <v>1636</v>
      </c>
      <c r="BH2" t="s">
        <v>1637</v>
      </c>
      <c r="BI2" t="s">
        <v>1638</v>
      </c>
      <c r="BR2" t="s">
        <v>56</v>
      </c>
      <c r="BS2" t="s">
        <v>57</v>
      </c>
      <c r="BT2" t="s">
        <v>58</v>
      </c>
      <c r="BU2" t="s">
        <v>59</v>
      </c>
      <c r="BV2" t="s">
        <v>60</v>
      </c>
      <c r="BW2" t="s">
        <v>61</v>
      </c>
    </row>
    <row r="3" spans="1:76" x14ac:dyDescent="0.2">
      <c r="A3" t="s">
        <v>617</v>
      </c>
      <c r="B3" t="s">
        <v>48</v>
      </c>
      <c r="C3" t="s">
        <v>50</v>
      </c>
      <c r="G3" t="s">
        <v>51</v>
      </c>
      <c r="H3">
        <v>2</v>
      </c>
      <c r="I3">
        <v>2</v>
      </c>
      <c r="J3">
        <v>4</v>
      </c>
      <c r="K3">
        <v>3</v>
      </c>
      <c r="L3">
        <v>3</v>
      </c>
      <c r="M3">
        <v>4</v>
      </c>
      <c r="N3">
        <v>2</v>
      </c>
      <c r="O3">
        <v>2</v>
      </c>
      <c r="P3">
        <v>1</v>
      </c>
      <c r="Q3">
        <v>4</v>
      </c>
      <c r="R3">
        <v>4</v>
      </c>
      <c r="S3">
        <v>4</v>
      </c>
      <c r="T3">
        <v>3</v>
      </c>
      <c r="U3">
        <v>3</v>
      </c>
      <c r="V3">
        <v>4</v>
      </c>
      <c r="W3">
        <v>2</v>
      </c>
      <c r="X3">
        <v>2</v>
      </c>
      <c r="Y3">
        <v>1</v>
      </c>
      <c r="Z3" t="s">
        <v>51</v>
      </c>
      <c r="AA3" t="s">
        <v>618</v>
      </c>
      <c r="AN3" t="s">
        <v>87</v>
      </c>
      <c r="AO3" t="s">
        <v>260</v>
      </c>
      <c r="AP3" t="s">
        <v>492</v>
      </c>
      <c r="AQ3" t="s">
        <v>603</v>
      </c>
      <c r="AR3" t="s">
        <v>1623</v>
      </c>
      <c r="AW3" t="s">
        <v>79</v>
      </c>
      <c r="AX3" t="s">
        <v>121</v>
      </c>
      <c r="BD3" t="s">
        <v>1642</v>
      </c>
      <c r="BE3" t="s">
        <v>1639</v>
      </c>
      <c r="BF3" t="s">
        <v>117</v>
      </c>
      <c r="BG3" t="s">
        <v>1633</v>
      </c>
      <c r="BH3" t="s">
        <v>1646</v>
      </c>
      <c r="BI3" t="s">
        <v>1644</v>
      </c>
      <c r="BJ3" t="s">
        <v>1634</v>
      </c>
      <c r="BK3" t="s">
        <v>1635</v>
      </c>
      <c r="BL3" t="s">
        <v>1636</v>
      </c>
      <c r="BM3" t="s">
        <v>1640</v>
      </c>
      <c r="BN3" t="s">
        <v>1641</v>
      </c>
      <c r="BR3" t="s">
        <v>98</v>
      </c>
      <c r="BS3" t="s">
        <v>425</v>
      </c>
      <c r="BT3" t="s">
        <v>72</v>
      </c>
      <c r="BU3" t="s">
        <v>73</v>
      </c>
      <c r="BV3" t="s">
        <v>60</v>
      </c>
      <c r="BW3" t="s">
        <v>61</v>
      </c>
      <c r="BX3" t="s">
        <v>621</v>
      </c>
    </row>
    <row r="4" spans="1:76" x14ac:dyDescent="0.2">
      <c r="A4" t="s">
        <v>63</v>
      </c>
      <c r="B4" t="s">
        <v>48</v>
      </c>
      <c r="C4" t="s">
        <v>64</v>
      </c>
      <c r="D4" t="s">
        <v>65</v>
      </c>
      <c r="E4" t="s">
        <v>50</v>
      </c>
      <c r="G4" t="s">
        <v>51</v>
      </c>
      <c r="H4">
        <v>4</v>
      </c>
      <c r="I4">
        <v>5</v>
      </c>
      <c r="J4">
        <v>4</v>
      </c>
      <c r="K4">
        <v>4</v>
      </c>
      <c r="L4">
        <v>4</v>
      </c>
      <c r="M4">
        <v>5</v>
      </c>
      <c r="N4">
        <v>4</v>
      </c>
      <c r="O4">
        <v>4</v>
      </c>
      <c r="P4">
        <v>4</v>
      </c>
      <c r="Q4">
        <v>4</v>
      </c>
      <c r="R4">
        <v>4</v>
      </c>
      <c r="S4">
        <v>4</v>
      </c>
      <c r="T4">
        <v>4</v>
      </c>
      <c r="U4">
        <v>4</v>
      </c>
      <c r="W4">
        <v>4</v>
      </c>
      <c r="X4">
        <v>4</v>
      </c>
      <c r="Y4">
        <v>4</v>
      </c>
      <c r="Z4" t="s">
        <v>51</v>
      </c>
      <c r="AA4" t="s">
        <v>66</v>
      </c>
      <c r="AN4" t="s">
        <v>87</v>
      </c>
      <c r="AO4" t="s">
        <v>260</v>
      </c>
      <c r="AP4" t="s">
        <v>492</v>
      </c>
      <c r="AQ4" t="s">
        <v>603</v>
      </c>
      <c r="AR4" t="s">
        <v>1623</v>
      </c>
      <c r="AW4" t="s">
        <v>96</v>
      </c>
      <c r="AX4" t="s">
        <v>121</v>
      </c>
      <c r="BD4" t="s">
        <v>1639</v>
      </c>
      <c r="BE4" t="s">
        <v>117</v>
      </c>
      <c r="BF4" t="s">
        <v>1633</v>
      </c>
      <c r="BG4" t="s">
        <v>1644</v>
      </c>
      <c r="BH4" t="s">
        <v>1635</v>
      </c>
      <c r="BI4" t="s">
        <v>1640</v>
      </c>
      <c r="BJ4" t="s">
        <v>1641</v>
      </c>
      <c r="BR4" t="s">
        <v>70</v>
      </c>
      <c r="BS4" t="s">
        <v>71</v>
      </c>
      <c r="BT4" t="s">
        <v>72</v>
      </c>
      <c r="BU4" t="s">
        <v>73</v>
      </c>
      <c r="BV4" t="s">
        <v>74</v>
      </c>
      <c r="BW4" t="s">
        <v>61</v>
      </c>
      <c r="BX4" t="s">
        <v>76</v>
      </c>
    </row>
    <row r="5" spans="1:76" x14ac:dyDescent="0.2">
      <c r="A5" t="s">
        <v>658</v>
      </c>
      <c r="B5" t="s">
        <v>48</v>
      </c>
      <c r="C5" t="s">
        <v>65</v>
      </c>
      <c r="G5" t="s">
        <v>51</v>
      </c>
      <c r="H5">
        <v>5</v>
      </c>
      <c r="I5">
        <v>3</v>
      </c>
      <c r="J5">
        <v>3</v>
      </c>
      <c r="K5">
        <v>5</v>
      </c>
      <c r="L5">
        <v>5</v>
      </c>
      <c r="M5">
        <v>5</v>
      </c>
      <c r="N5">
        <v>5</v>
      </c>
      <c r="O5">
        <v>5</v>
      </c>
      <c r="P5">
        <v>5</v>
      </c>
      <c r="Z5" t="s">
        <v>51</v>
      </c>
      <c r="AN5" t="s">
        <v>1624</v>
      </c>
      <c r="AO5" t="s">
        <v>260</v>
      </c>
      <c r="AP5" t="s">
        <v>1623</v>
      </c>
      <c r="AW5" t="s">
        <v>121</v>
      </c>
      <c r="BD5" t="s">
        <v>117</v>
      </c>
      <c r="BE5" t="s">
        <v>1644</v>
      </c>
      <c r="BR5" t="s">
        <v>70</v>
      </c>
      <c r="BS5" t="s">
        <v>399</v>
      </c>
      <c r="BT5" t="s">
        <v>58</v>
      </c>
      <c r="BU5" t="s">
        <v>112</v>
      </c>
      <c r="BV5" t="s">
        <v>60</v>
      </c>
      <c r="BW5" t="s">
        <v>61</v>
      </c>
      <c r="BX5" t="s">
        <v>659</v>
      </c>
    </row>
    <row r="6" spans="1:76" x14ac:dyDescent="0.2">
      <c r="A6" t="s">
        <v>665</v>
      </c>
      <c r="B6" t="s">
        <v>48</v>
      </c>
      <c r="C6" t="s">
        <v>50</v>
      </c>
      <c r="G6" t="s">
        <v>51</v>
      </c>
      <c r="H6">
        <v>4</v>
      </c>
      <c r="I6">
        <v>4</v>
      </c>
      <c r="J6">
        <v>4</v>
      </c>
      <c r="K6">
        <v>4</v>
      </c>
      <c r="L6">
        <v>4</v>
      </c>
      <c r="M6">
        <v>4</v>
      </c>
      <c r="N6">
        <v>4</v>
      </c>
      <c r="O6">
        <v>4</v>
      </c>
      <c r="P6">
        <v>4</v>
      </c>
      <c r="Q6">
        <v>4</v>
      </c>
      <c r="R6">
        <v>4</v>
      </c>
      <c r="S6">
        <v>3</v>
      </c>
      <c r="T6">
        <v>4</v>
      </c>
      <c r="U6">
        <v>4</v>
      </c>
      <c r="V6">
        <v>4</v>
      </c>
      <c r="W6">
        <v>4</v>
      </c>
      <c r="X6">
        <v>4</v>
      </c>
      <c r="Y6">
        <v>4</v>
      </c>
      <c r="Z6" t="s">
        <v>51</v>
      </c>
      <c r="AA6" t="s">
        <v>666</v>
      </c>
      <c r="AN6" t="s">
        <v>87</v>
      </c>
      <c r="AO6" t="s">
        <v>260</v>
      </c>
      <c r="AP6" t="s">
        <v>603</v>
      </c>
      <c r="AW6" t="s">
        <v>54</v>
      </c>
      <c r="BD6" t="s">
        <v>117</v>
      </c>
      <c r="BE6" t="s">
        <v>1644</v>
      </c>
      <c r="BF6" t="s">
        <v>1636</v>
      </c>
      <c r="BG6" t="s">
        <v>1637</v>
      </c>
      <c r="BH6" t="s">
        <v>1638</v>
      </c>
      <c r="BR6" t="s">
        <v>70</v>
      </c>
      <c r="BS6" t="s">
        <v>399</v>
      </c>
      <c r="BT6" t="s">
        <v>72</v>
      </c>
      <c r="BU6" t="s">
        <v>73</v>
      </c>
      <c r="BV6" t="s">
        <v>60</v>
      </c>
      <c r="BW6" t="s">
        <v>82</v>
      </c>
      <c r="BX6" t="s">
        <v>669</v>
      </c>
    </row>
    <row r="7" spans="1:76" x14ac:dyDescent="0.2">
      <c r="A7" t="s">
        <v>401</v>
      </c>
      <c r="B7" t="s">
        <v>48</v>
      </c>
      <c r="C7" t="s">
        <v>65</v>
      </c>
      <c r="D7" t="s">
        <v>49</v>
      </c>
      <c r="E7" t="s">
        <v>1618</v>
      </c>
      <c r="G7" t="s">
        <v>48</v>
      </c>
      <c r="AC7">
        <v>5</v>
      </c>
      <c r="AD7">
        <v>5</v>
      </c>
      <c r="AE7">
        <v>5</v>
      </c>
      <c r="AF7">
        <v>2</v>
      </c>
      <c r="AG7">
        <v>2</v>
      </c>
      <c r="AH7">
        <v>2</v>
      </c>
      <c r="AI7">
        <v>3</v>
      </c>
      <c r="AJ7">
        <v>4</v>
      </c>
      <c r="AK7">
        <v>4</v>
      </c>
      <c r="AL7" t="s">
        <v>403</v>
      </c>
      <c r="AM7" t="s">
        <v>48</v>
      </c>
      <c r="AN7" t="s">
        <v>719</v>
      </c>
      <c r="AO7" t="s">
        <v>260</v>
      </c>
      <c r="AP7" t="s">
        <v>492</v>
      </c>
      <c r="AQ7" t="s">
        <v>603</v>
      </c>
      <c r="AW7" t="s">
        <v>121</v>
      </c>
      <c r="BD7" t="s">
        <v>1639</v>
      </c>
      <c r="BE7" t="s">
        <v>117</v>
      </c>
      <c r="BF7" t="s">
        <v>1633</v>
      </c>
      <c r="BG7" t="s">
        <v>1640</v>
      </c>
      <c r="BH7" t="s">
        <v>1641</v>
      </c>
      <c r="BR7" t="s">
        <v>110</v>
      </c>
      <c r="BS7" t="s">
        <v>399</v>
      </c>
      <c r="BT7" t="s">
        <v>72</v>
      </c>
      <c r="BU7" t="s">
        <v>112</v>
      </c>
      <c r="BV7" t="s">
        <v>74</v>
      </c>
      <c r="BW7" t="s">
        <v>82</v>
      </c>
      <c r="BX7" t="s">
        <v>407</v>
      </c>
    </row>
    <row r="8" spans="1:76" x14ac:dyDescent="0.2">
      <c r="A8" t="s">
        <v>77</v>
      </c>
      <c r="B8" t="s">
        <v>48</v>
      </c>
      <c r="C8" t="s">
        <v>64</v>
      </c>
      <c r="D8" t="s">
        <v>49</v>
      </c>
      <c r="G8" t="s">
        <v>48</v>
      </c>
      <c r="AC8">
        <v>4</v>
      </c>
      <c r="AD8">
        <v>3</v>
      </c>
      <c r="AE8">
        <v>3</v>
      </c>
      <c r="AF8">
        <v>3</v>
      </c>
      <c r="AG8">
        <v>3</v>
      </c>
      <c r="AH8">
        <v>2</v>
      </c>
      <c r="AI8">
        <v>3</v>
      </c>
      <c r="AJ8">
        <v>4</v>
      </c>
      <c r="AK8">
        <v>4</v>
      </c>
      <c r="AL8" t="s">
        <v>78</v>
      </c>
      <c r="AM8" t="s">
        <v>48</v>
      </c>
      <c r="AN8" t="s">
        <v>87</v>
      </c>
      <c r="AO8" t="s">
        <v>260</v>
      </c>
      <c r="AP8" t="s">
        <v>492</v>
      </c>
      <c r="AQ8" t="s">
        <v>603</v>
      </c>
      <c r="AR8" t="s">
        <v>1623</v>
      </c>
      <c r="AW8" t="s">
        <v>79</v>
      </c>
      <c r="BD8" t="s">
        <v>1639</v>
      </c>
      <c r="BE8" t="s">
        <v>117</v>
      </c>
      <c r="BF8" t="s">
        <v>1644</v>
      </c>
      <c r="BG8" t="s">
        <v>1640</v>
      </c>
      <c r="BR8" t="s">
        <v>81</v>
      </c>
      <c r="BS8" t="s">
        <v>57</v>
      </c>
      <c r="BT8" t="s">
        <v>58</v>
      </c>
      <c r="BU8" t="s">
        <v>73</v>
      </c>
      <c r="BV8" t="s">
        <v>60</v>
      </c>
      <c r="BW8" t="s">
        <v>82</v>
      </c>
      <c r="BX8" t="s">
        <v>84</v>
      </c>
    </row>
    <row r="9" spans="1:76" x14ac:dyDescent="0.2">
      <c r="A9" t="s">
        <v>708</v>
      </c>
      <c r="B9" t="s">
        <v>48</v>
      </c>
      <c r="C9" t="s">
        <v>64</v>
      </c>
      <c r="D9" t="s">
        <v>1616</v>
      </c>
      <c r="G9" t="s">
        <v>48</v>
      </c>
      <c r="AC9">
        <v>4</v>
      </c>
      <c r="AD9">
        <v>5</v>
      </c>
      <c r="AE9">
        <v>4</v>
      </c>
      <c r="AF9">
        <v>5</v>
      </c>
      <c r="AG9">
        <v>4</v>
      </c>
      <c r="AH9">
        <v>1</v>
      </c>
      <c r="AI9">
        <v>5</v>
      </c>
      <c r="AJ9">
        <v>5</v>
      </c>
      <c r="AK9">
        <v>5</v>
      </c>
      <c r="AL9" t="s">
        <v>446</v>
      </c>
      <c r="AM9" t="s">
        <v>51</v>
      </c>
      <c r="AN9" t="s">
        <v>87</v>
      </c>
      <c r="AO9" t="s">
        <v>492</v>
      </c>
      <c r="AP9" t="s">
        <v>1623</v>
      </c>
      <c r="AW9" t="s">
        <v>79</v>
      </c>
      <c r="BD9" t="s">
        <v>117</v>
      </c>
      <c r="BE9" t="s">
        <v>1644</v>
      </c>
      <c r="BF9" t="s">
        <v>1640</v>
      </c>
      <c r="BG9" t="s">
        <v>1641</v>
      </c>
      <c r="BR9" t="s">
        <v>70</v>
      </c>
      <c r="BS9" t="s">
        <v>399</v>
      </c>
      <c r="BT9" t="s">
        <v>72</v>
      </c>
      <c r="BU9" t="s">
        <v>73</v>
      </c>
      <c r="BV9" t="s">
        <v>60</v>
      </c>
      <c r="BW9" t="s">
        <v>82</v>
      </c>
      <c r="BX9" t="s">
        <v>713</v>
      </c>
    </row>
    <row r="10" spans="1:76" x14ac:dyDescent="0.2">
      <c r="A10" t="s">
        <v>408</v>
      </c>
      <c r="B10" t="s">
        <v>48</v>
      </c>
      <c r="C10" t="s">
        <v>64</v>
      </c>
      <c r="G10" t="s">
        <v>48</v>
      </c>
      <c r="AC10">
        <v>5</v>
      </c>
      <c r="AD10">
        <v>3</v>
      </c>
      <c r="AE10">
        <v>3</v>
      </c>
      <c r="AF10">
        <v>5</v>
      </c>
      <c r="AG10">
        <v>4</v>
      </c>
      <c r="AH10">
        <v>3</v>
      </c>
      <c r="AI10">
        <v>4</v>
      </c>
      <c r="AJ10">
        <v>5</v>
      </c>
      <c r="AK10">
        <v>5</v>
      </c>
      <c r="AL10" t="s">
        <v>409</v>
      </c>
      <c r="AM10" t="s">
        <v>51</v>
      </c>
      <c r="AN10" t="s">
        <v>719</v>
      </c>
      <c r="AO10" t="s">
        <v>260</v>
      </c>
      <c r="AP10" t="s">
        <v>492</v>
      </c>
      <c r="AW10" t="s">
        <v>410</v>
      </c>
      <c r="BD10" t="s">
        <v>1642</v>
      </c>
      <c r="BE10" t="s">
        <v>1639</v>
      </c>
      <c r="BF10" t="s">
        <v>117</v>
      </c>
      <c r="BR10" t="s">
        <v>56</v>
      </c>
      <c r="BS10" t="s">
        <v>399</v>
      </c>
      <c r="BT10" t="s">
        <v>58</v>
      </c>
      <c r="BU10" t="s">
        <v>112</v>
      </c>
      <c r="BV10" t="s">
        <v>60</v>
      </c>
      <c r="BW10" t="s">
        <v>61</v>
      </c>
      <c r="BX10" t="s">
        <v>412</v>
      </c>
    </row>
    <row r="11" spans="1:76" x14ac:dyDescent="0.2">
      <c r="A11" t="s">
        <v>85</v>
      </c>
      <c r="B11" t="s">
        <v>48</v>
      </c>
      <c r="C11" t="s">
        <v>49</v>
      </c>
      <c r="D11" t="s">
        <v>50</v>
      </c>
      <c r="G11" t="s">
        <v>51</v>
      </c>
      <c r="H11">
        <v>4</v>
      </c>
      <c r="I11">
        <v>4</v>
      </c>
      <c r="J11">
        <v>4</v>
      </c>
      <c r="K11">
        <v>4</v>
      </c>
      <c r="L11">
        <v>4</v>
      </c>
      <c r="M11">
        <v>4</v>
      </c>
      <c r="N11">
        <v>2</v>
      </c>
      <c r="O11">
        <v>3</v>
      </c>
      <c r="P11">
        <v>4</v>
      </c>
      <c r="Q11">
        <v>4</v>
      </c>
      <c r="R11">
        <v>4</v>
      </c>
      <c r="S11">
        <v>4</v>
      </c>
      <c r="T11">
        <v>4</v>
      </c>
      <c r="U11">
        <v>4</v>
      </c>
      <c r="V11">
        <v>4</v>
      </c>
      <c r="W11">
        <v>2</v>
      </c>
      <c r="X11">
        <v>3</v>
      </c>
      <c r="Y11">
        <v>4</v>
      </c>
      <c r="Z11" t="s">
        <v>51</v>
      </c>
      <c r="AA11" t="s">
        <v>86</v>
      </c>
      <c r="AN11" t="s">
        <v>87</v>
      </c>
      <c r="AW11" t="s">
        <v>79</v>
      </c>
      <c r="AX11" t="s">
        <v>121</v>
      </c>
      <c r="BD11" t="s">
        <v>1643</v>
      </c>
      <c r="BE11" t="s">
        <v>1642</v>
      </c>
      <c r="BF11" t="s">
        <v>1639</v>
      </c>
      <c r="BG11" t="s">
        <v>117</v>
      </c>
      <c r="BH11" t="s">
        <v>1633</v>
      </c>
      <c r="BI11" t="s">
        <v>1646</v>
      </c>
      <c r="BJ11" t="s">
        <v>1644</v>
      </c>
      <c r="BK11" t="s">
        <v>1634</v>
      </c>
      <c r="BL11" t="s">
        <v>1635</v>
      </c>
      <c r="BM11" t="s">
        <v>1636</v>
      </c>
      <c r="BN11" t="s">
        <v>1637</v>
      </c>
      <c r="BO11" t="s">
        <v>1640</v>
      </c>
      <c r="BP11" t="s">
        <v>1638</v>
      </c>
      <c r="BQ11" t="s">
        <v>1641</v>
      </c>
      <c r="BR11" t="s">
        <v>56</v>
      </c>
      <c r="BS11" t="s">
        <v>71</v>
      </c>
      <c r="BT11" t="s">
        <v>72</v>
      </c>
      <c r="BU11" t="s">
        <v>59</v>
      </c>
      <c r="BV11" t="s">
        <v>60</v>
      </c>
      <c r="BW11" t="s">
        <v>90</v>
      </c>
      <c r="BX11" t="s">
        <v>92</v>
      </c>
    </row>
    <row r="12" spans="1:76" x14ac:dyDescent="0.2">
      <c r="A12" t="s">
        <v>93</v>
      </c>
      <c r="B12" t="s">
        <v>48</v>
      </c>
      <c r="C12" t="s">
        <v>65</v>
      </c>
      <c r="D12" t="s">
        <v>50</v>
      </c>
      <c r="G12" t="s">
        <v>51</v>
      </c>
      <c r="H12">
        <v>3</v>
      </c>
      <c r="I12">
        <v>3</v>
      </c>
      <c r="J12">
        <v>4</v>
      </c>
      <c r="K12">
        <v>4</v>
      </c>
      <c r="L12">
        <v>3</v>
      </c>
      <c r="M12">
        <v>4</v>
      </c>
      <c r="N12">
        <v>4</v>
      </c>
      <c r="O12">
        <v>3</v>
      </c>
      <c r="P12">
        <v>3</v>
      </c>
      <c r="Q12">
        <v>3</v>
      </c>
      <c r="R12">
        <v>4</v>
      </c>
      <c r="S12">
        <v>4</v>
      </c>
      <c r="T12">
        <v>4</v>
      </c>
      <c r="U12">
        <v>3</v>
      </c>
      <c r="V12">
        <v>4</v>
      </c>
      <c r="X12">
        <v>3</v>
      </c>
      <c r="Y12">
        <v>3</v>
      </c>
      <c r="Z12" t="s">
        <v>51</v>
      </c>
      <c r="AA12" t="s">
        <v>94</v>
      </c>
      <c r="AN12" t="s">
        <v>87</v>
      </c>
      <c r="AO12" t="s">
        <v>260</v>
      </c>
      <c r="AP12" t="s">
        <v>603</v>
      </c>
      <c r="AW12" t="s">
        <v>96</v>
      </c>
      <c r="BD12" t="s">
        <v>117</v>
      </c>
      <c r="BE12" t="s">
        <v>1633</v>
      </c>
      <c r="BF12" t="s">
        <v>1644</v>
      </c>
      <c r="BG12" t="s">
        <v>1635</v>
      </c>
      <c r="BH12" t="s">
        <v>1636</v>
      </c>
      <c r="BI12" t="s">
        <v>1637</v>
      </c>
      <c r="BJ12" t="s">
        <v>1640</v>
      </c>
      <c r="BK12" t="s">
        <v>1641</v>
      </c>
      <c r="BR12" t="s">
        <v>98</v>
      </c>
      <c r="BS12" t="s">
        <v>57</v>
      </c>
      <c r="BT12" t="s">
        <v>72</v>
      </c>
      <c r="BU12" t="s">
        <v>73</v>
      </c>
      <c r="BV12" t="s">
        <v>60</v>
      </c>
      <c r="BW12" t="s">
        <v>61</v>
      </c>
      <c r="BX12" t="s">
        <v>100</v>
      </c>
    </row>
    <row r="13" spans="1:76" x14ac:dyDescent="0.2">
      <c r="A13" t="s">
        <v>101</v>
      </c>
      <c r="B13" t="s">
        <v>48</v>
      </c>
      <c r="C13" t="s">
        <v>64</v>
      </c>
      <c r="D13" t="s">
        <v>65</v>
      </c>
      <c r="G13" t="s">
        <v>48</v>
      </c>
      <c r="AC13">
        <v>3</v>
      </c>
      <c r="AD13">
        <v>3</v>
      </c>
      <c r="AE13">
        <v>2</v>
      </c>
      <c r="AF13">
        <v>3</v>
      </c>
      <c r="AG13">
        <v>3</v>
      </c>
      <c r="AH13">
        <v>2</v>
      </c>
      <c r="AI13">
        <v>2</v>
      </c>
      <c r="AJ13">
        <v>3</v>
      </c>
      <c r="AK13">
        <v>3</v>
      </c>
      <c r="AL13" t="s">
        <v>102</v>
      </c>
      <c r="AM13" t="s">
        <v>51</v>
      </c>
      <c r="AN13" t="s">
        <v>87</v>
      </c>
      <c r="AO13" t="s">
        <v>719</v>
      </c>
      <c r="AP13" t="s">
        <v>260</v>
      </c>
      <c r="AQ13" t="s">
        <v>492</v>
      </c>
      <c r="AR13" t="s">
        <v>603</v>
      </c>
      <c r="AS13" t="s">
        <v>1623</v>
      </c>
      <c r="AW13" t="s">
        <v>79</v>
      </c>
      <c r="BD13" t="s">
        <v>1642</v>
      </c>
      <c r="BE13" t="s">
        <v>1639</v>
      </c>
      <c r="BF13" t="s">
        <v>117</v>
      </c>
      <c r="BG13" t="s">
        <v>1641</v>
      </c>
      <c r="BR13" t="s">
        <v>56</v>
      </c>
      <c r="BS13" t="s">
        <v>57</v>
      </c>
      <c r="BT13" t="s">
        <v>58</v>
      </c>
      <c r="BU13" t="s">
        <v>73</v>
      </c>
      <c r="BV13" t="s">
        <v>60</v>
      </c>
      <c r="BW13" t="s">
        <v>82</v>
      </c>
      <c r="BX13" t="s">
        <v>105</v>
      </c>
    </row>
    <row r="14" spans="1:76" x14ac:dyDescent="0.2">
      <c r="A14" t="s">
        <v>734</v>
      </c>
      <c r="B14" t="s">
        <v>48</v>
      </c>
      <c r="C14" t="s">
        <v>64</v>
      </c>
      <c r="D14" t="s">
        <v>50</v>
      </c>
      <c r="G14" t="s">
        <v>51</v>
      </c>
      <c r="H14">
        <v>4</v>
      </c>
      <c r="I14">
        <v>4</v>
      </c>
      <c r="J14">
        <v>4</v>
      </c>
      <c r="K14">
        <v>4</v>
      </c>
      <c r="L14">
        <v>4</v>
      </c>
      <c r="M14">
        <v>3</v>
      </c>
      <c r="N14">
        <v>3</v>
      </c>
      <c r="O14">
        <v>4</v>
      </c>
      <c r="P14">
        <v>4</v>
      </c>
      <c r="Q14">
        <v>4</v>
      </c>
      <c r="R14">
        <v>4</v>
      </c>
      <c r="S14">
        <v>4</v>
      </c>
      <c r="T14">
        <v>4</v>
      </c>
      <c r="U14">
        <v>4</v>
      </c>
      <c r="V14">
        <v>3</v>
      </c>
      <c r="W14">
        <v>3</v>
      </c>
      <c r="X14">
        <v>4</v>
      </c>
      <c r="Y14">
        <v>4</v>
      </c>
      <c r="Z14" t="s">
        <v>48</v>
      </c>
      <c r="AB14" t="s">
        <v>735</v>
      </c>
      <c r="AN14" t="s">
        <v>603</v>
      </c>
      <c r="AW14" t="s">
        <v>79</v>
      </c>
      <c r="AX14" t="s">
        <v>121</v>
      </c>
      <c r="BD14" t="s">
        <v>1639</v>
      </c>
      <c r="BE14" t="s">
        <v>117</v>
      </c>
      <c r="BF14" t="s">
        <v>1633</v>
      </c>
      <c r="BG14" t="s">
        <v>1644</v>
      </c>
      <c r="BH14" t="s">
        <v>1635</v>
      </c>
      <c r="BI14" t="s">
        <v>1636</v>
      </c>
      <c r="BJ14" t="s">
        <v>1640</v>
      </c>
      <c r="BK14" t="s">
        <v>1641</v>
      </c>
      <c r="BR14" t="s">
        <v>70</v>
      </c>
      <c r="BS14" t="s">
        <v>399</v>
      </c>
      <c r="BT14" t="s">
        <v>72</v>
      </c>
      <c r="BU14" t="s">
        <v>59</v>
      </c>
      <c r="BV14" t="s">
        <v>60</v>
      </c>
      <c r="BW14" t="s">
        <v>737</v>
      </c>
      <c r="BX14" t="s">
        <v>739</v>
      </c>
    </row>
    <row r="15" spans="1:76" x14ac:dyDescent="0.2">
      <c r="A15" t="s">
        <v>742</v>
      </c>
      <c r="B15" t="s">
        <v>48</v>
      </c>
      <c r="C15" t="s">
        <v>743</v>
      </c>
      <c r="G15" t="s">
        <v>48</v>
      </c>
      <c r="AC15">
        <v>5</v>
      </c>
      <c r="AD15">
        <v>5</v>
      </c>
      <c r="AE15">
        <v>4</v>
      </c>
      <c r="AF15">
        <v>5</v>
      </c>
      <c r="AG15">
        <v>1</v>
      </c>
      <c r="AH15">
        <v>1</v>
      </c>
      <c r="AI15">
        <v>1</v>
      </c>
      <c r="AJ15">
        <v>5</v>
      </c>
      <c r="AK15">
        <v>5</v>
      </c>
      <c r="AL15" t="s">
        <v>163</v>
      </c>
      <c r="AM15" t="s">
        <v>51</v>
      </c>
      <c r="AN15" t="s">
        <v>87</v>
      </c>
      <c r="AO15" t="s">
        <v>260</v>
      </c>
      <c r="AW15" t="s">
        <v>96</v>
      </c>
      <c r="AX15" t="s">
        <v>121</v>
      </c>
      <c r="BD15" t="s">
        <v>1639</v>
      </c>
      <c r="BE15" t="s">
        <v>117</v>
      </c>
      <c r="BF15" t="s">
        <v>1633</v>
      </c>
      <c r="BG15" t="s">
        <v>1638</v>
      </c>
      <c r="BR15" t="s">
        <v>81</v>
      </c>
      <c r="BS15" t="s">
        <v>399</v>
      </c>
      <c r="BT15" t="s">
        <v>72</v>
      </c>
      <c r="BU15" t="s">
        <v>73</v>
      </c>
      <c r="BV15" t="s">
        <v>60</v>
      </c>
      <c r="BW15" t="s">
        <v>61</v>
      </c>
      <c r="BX15" t="s">
        <v>746</v>
      </c>
    </row>
    <row r="16" spans="1:76" x14ac:dyDescent="0.2">
      <c r="A16" t="s">
        <v>418</v>
      </c>
      <c r="B16" t="s">
        <v>48</v>
      </c>
      <c r="C16" t="s">
        <v>65</v>
      </c>
      <c r="D16" t="s">
        <v>49</v>
      </c>
      <c r="E16" t="s">
        <v>50</v>
      </c>
      <c r="G16" t="s">
        <v>51</v>
      </c>
      <c r="H16">
        <v>2</v>
      </c>
      <c r="I16">
        <v>3</v>
      </c>
      <c r="J16">
        <v>3</v>
      </c>
      <c r="K16">
        <v>4</v>
      </c>
      <c r="L16">
        <v>3</v>
      </c>
      <c r="M16">
        <v>3</v>
      </c>
      <c r="N16">
        <v>3</v>
      </c>
      <c r="O16">
        <v>3</v>
      </c>
      <c r="P16">
        <v>4</v>
      </c>
      <c r="Q16">
        <v>3</v>
      </c>
      <c r="R16">
        <v>4</v>
      </c>
      <c r="S16">
        <v>3</v>
      </c>
      <c r="T16">
        <v>4</v>
      </c>
      <c r="U16">
        <v>3</v>
      </c>
      <c r="V16">
        <v>3</v>
      </c>
      <c r="W16">
        <v>3</v>
      </c>
      <c r="X16">
        <v>3</v>
      </c>
      <c r="Y16">
        <v>4</v>
      </c>
      <c r="Z16" t="s">
        <v>51</v>
      </c>
      <c r="AN16" t="s">
        <v>1624</v>
      </c>
      <c r="AO16" t="s">
        <v>719</v>
      </c>
      <c r="AP16" t="s">
        <v>260</v>
      </c>
      <c r="AQ16" t="s">
        <v>492</v>
      </c>
      <c r="AW16" t="s">
        <v>54</v>
      </c>
      <c r="BD16" t="s">
        <v>1642</v>
      </c>
      <c r="BE16" t="s">
        <v>1639</v>
      </c>
      <c r="BF16" t="s">
        <v>117</v>
      </c>
      <c r="BG16" t="s">
        <v>1635</v>
      </c>
      <c r="BH16" t="s">
        <v>1640</v>
      </c>
      <c r="BR16" t="s">
        <v>56</v>
      </c>
      <c r="BS16" t="s">
        <v>399</v>
      </c>
      <c r="BT16" t="s">
        <v>72</v>
      </c>
      <c r="BU16" t="s">
        <v>73</v>
      </c>
      <c r="BV16" t="s">
        <v>74</v>
      </c>
      <c r="BW16" t="s">
        <v>82</v>
      </c>
    </row>
    <row r="17" spans="1:76" x14ac:dyDescent="0.2">
      <c r="A17" t="s">
        <v>774</v>
      </c>
      <c r="B17" t="s">
        <v>48</v>
      </c>
      <c r="C17" t="s">
        <v>50</v>
      </c>
      <c r="G17" t="s">
        <v>48</v>
      </c>
      <c r="AC17">
        <v>5</v>
      </c>
      <c r="AD17">
        <v>5</v>
      </c>
      <c r="AE17">
        <v>5</v>
      </c>
      <c r="AF17">
        <v>5</v>
      </c>
      <c r="AG17">
        <v>4</v>
      </c>
      <c r="AH17">
        <v>5</v>
      </c>
      <c r="AI17">
        <v>3</v>
      </c>
      <c r="AJ17">
        <v>5</v>
      </c>
      <c r="AK17">
        <v>5</v>
      </c>
      <c r="AL17" t="s">
        <v>775</v>
      </c>
      <c r="AM17" t="s">
        <v>51</v>
      </c>
      <c r="AN17" t="s">
        <v>87</v>
      </c>
      <c r="AO17" t="s">
        <v>719</v>
      </c>
      <c r="AP17" t="s">
        <v>260</v>
      </c>
      <c r="AQ17" t="s">
        <v>492</v>
      </c>
      <c r="AR17" t="s">
        <v>603</v>
      </c>
      <c r="AS17" t="s">
        <v>1623</v>
      </c>
      <c r="AW17" t="s">
        <v>79</v>
      </c>
      <c r="AX17" t="s">
        <v>121</v>
      </c>
      <c r="BD17" t="s">
        <v>1639</v>
      </c>
      <c r="BE17" t="s">
        <v>1633</v>
      </c>
      <c r="BF17" t="s">
        <v>1644</v>
      </c>
      <c r="BG17" t="s">
        <v>1635</v>
      </c>
      <c r="BH17" t="s">
        <v>1636</v>
      </c>
      <c r="BI17" t="s">
        <v>1637</v>
      </c>
      <c r="BJ17" t="s">
        <v>1640</v>
      </c>
      <c r="BK17" t="s">
        <v>1638</v>
      </c>
      <c r="BR17" t="s">
        <v>70</v>
      </c>
      <c r="BS17" t="s">
        <v>425</v>
      </c>
      <c r="BT17" t="s">
        <v>58</v>
      </c>
      <c r="BU17" t="s">
        <v>73</v>
      </c>
      <c r="BV17" t="s">
        <v>60</v>
      </c>
      <c r="BW17" t="s">
        <v>82</v>
      </c>
      <c r="BX17" t="s">
        <v>778</v>
      </c>
    </row>
    <row r="18" spans="1:76" x14ac:dyDescent="0.2">
      <c r="A18" t="s">
        <v>779</v>
      </c>
      <c r="B18" t="s">
        <v>48</v>
      </c>
      <c r="C18" t="s">
        <v>49</v>
      </c>
      <c r="G18" t="s">
        <v>48</v>
      </c>
      <c r="AC18">
        <v>5</v>
      </c>
      <c r="AD18">
        <v>5</v>
      </c>
      <c r="AE18">
        <v>4</v>
      </c>
      <c r="AF18">
        <v>5</v>
      </c>
      <c r="AG18">
        <v>5</v>
      </c>
      <c r="AH18">
        <v>4</v>
      </c>
      <c r="AI18">
        <v>4</v>
      </c>
      <c r="AJ18">
        <v>5</v>
      </c>
      <c r="AK18">
        <v>5</v>
      </c>
      <c r="AL18" t="s">
        <v>780</v>
      </c>
      <c r="AM18" t="s">
        <v>51</v>
      </c>
      <c r="AN18" t="s">
        <v>87</v>
      </c>
      <c r="AO18" t="s">
        <v>260</v>
      </c>
      <c r="AP18" t="s">
        <v>492</v>
      </c>
      <c r="AQ18" t="s">
        <v>1623</v>
      </c>
      <c r="AR18" t="s">
        <v>1676</v>
      </c>
      <c r="AW18" t="s">
        <v>121</v>
      </c>
      <c r="BD18" t="s">
        <v>1639</v>
      </c>
      <c r="BE18" t="s">
        <v>1644</v>
      </c>
      <c r="BF18" t="s">
        <v>1640</v>
      </c>
      <c r="BR18" t="s">
        <v>98</v>
      </c>
      <c r="BS18" t="s">
        <v>399</v>
      </c>
      <c r="BT18" t="s">
        <v>72</v>
      </c>
      <c r="BU18" t="s">
        <v>73</v>
      </c>
      <c r="BV18" t="s">
        <v>60</v>
      </c>
      <c r="BW18" t="s">
        <v>61</v>
      </c>
      <c r="BX18" t="s">
        <v>783</v>
      </c>
    </row>
    <row r="19" spans="1:76" x14ac:dyDescent="0.2">
      <c r="A19" t="s">
        <v>114</v>
      </c>
      <c r="B19" t="s">
        <v>48</v>
      </c>
      <c r="C19" t="s">
        <v>49</v>
      </c>
      <c r="D19" t="s">
        <v>50</v>
      </c>
      <c r="G19" t="s">
        <v>51</v>
      </c>
      <c r="H19">
        <v>2</v>
      </c>
      <c r="I19">
        <v>2</v>
      </c>
      <c r="J19">
        <v>1</v>
      </c>
      <c r="K19">
        <v>2</v>
      </c>
      <c r="L19">
        <v>2</v>
      </c>
      <c r="M19">
        <v>2</v>
      </c>
      <c r="N19">
        <v>2</v>
      </c>
      <c r="O19">
        <v>2</v>
      </c>
      <c r="P19">
        <v>2</v>
      </c>
      <c r="Q19">
        <v>1</v>
      </c>
      <c r="R19">
        <v>2</v>
      </c>
      <c r="S19">
        <v>2</v>
      </c>
      <c r="T19">
        <v>2</v>
      </c>
      <c r="U19">
        <v>2</v>
      </c>
      <c r="V19">
        <v>2</v>
      </c>
      <c r="W19">
        <v>2</v>
      </c>
      <c r="X19">
        <v>2</v>
      </c>
      <c r="Y19">
        <v>2</v>
      </c>
      <c r="Z19" t="s">
        <v>51</v>
      </c>
      <c r="AA19" t="s">
        <v>115</v>
      </c>
      <c r="AN19" t="s">
        <v>1624</v>
      </c>
      <c r="AO19" t="s">
        <v>260</v>
      </c>
      <c r="AP19" t="s">
        <v>492</v>
      </c>
      <c r="AQ19" t="s">
        <v>603</v>
      </c>
      <c r="AW19" t="s">
        <v>79</v>
      </c>
      <c r="BD19" t="s">
        <v>117</v>
      </c>
      <c r="BR19" t="s">
        <v>81</v>
      </c>
      <c r="BS19" t="s">
        <v>71</v>
      </c>
      <c r="BT19" t="s">
        <v>58</v>
      </c>
      <c r="BU19" t="s">
        <v>112</v>
      </c>
      <c r="BV19" t="s">
        <v>60</v>
      </c>
      <c r="BW19" t="s">
        <v>82</v>
      </c>
      <c r="BX19" t="s">
        <v>119</v>
      </c>
    </row>
    <row r="20" spans="1:76" x14ac:dyDescent="0.2">
      <c r="A20" t="s">
        <v>806</v>
      </c>
      <c r="B20" t="s">
        <v>48</v>
      </c>
      <c r="C20" t="s">
        <v>50</v>
      </c>
      <c r="G20" t="s">
        <v>51</v>
      </c>
      <c r="H20">
        <v>5</v>
      </c>
      <c r="I20">
        <v>4</v>
      </c>
      <c r="J20">
        <v>4</v>
      </c>
      <c r="K20">
        <v>4</v>
      </c>
      <c r="L20">
        <v>5</v>
      </c>
      <c r="M20">
        <v>5</v>
      </c>
      <c r="N20">
        <v>5</v>
      </c>
      <c r="O20">
        <v>4</v>
      </c>
      <c r="P20">
        <v>4</v>
      </c>
      <c r="Q20">
        <v>4</v>
      </c>
      <c r="R20">
        <v>4</v>
      </c>
      <c r="S20">
        <v>4</v>
      </c>
      <c r="T20">
        <v>4</v>
      </c>
      <c r="U20">
        <v>5</v>
      </c>
      <c r="V20">
        <v>4</v>
      </c>
      <c r="W20">
        <v>4</v>
      </c>
      <c r="X20">
        <v>4</v>
      </c>
      <c r="Y20">
        <v>4</v>
      </c>
      <c r="Z20" t="s">
        <v>51</v>
      </c>
      <c r="AA20" t="s">
        <v>807</v>
      </c>
      <c r="AN20" t="s">
        <v>260</v>
      </c>
      <c r="AO20" t="s">
        <v>492</v>
      </c>
      <c r="AP20" t="s">
        <v>603</v>
      </c>
      <c r="AW20" t="s">
        <v>79</v>
      </c>
      <c r="AX20" t="s">
        <v>54</v>
      </c>
      <c r="AY20" t="s">
        <v>121</v>
      </c>
      <c r="BD20" t="s">
        <v>1639</v>
      </c>
      <c r="BE20" t="s">
        <v>117</v>
      </c>
      <c r="BF20" t="s">
        <v>1633</v>
      </c>
      <c r="BG20" t="s">
        <v>1644</v>
      </c>
      <c r="BH20" t="s">
        <v>1636</v>
      </c>
      <c r="BI20" t="s">
        <v>1640</v>
      </c>
      <c r="BR20" t="s">
        <v>70</v>
      </c>
      <c r="BS20" t="s">
        <v>399</v>
      </c>
      <c r="BT20" t="s">
        <v>72</v>
      </c>
      <c r="BU20" t="s">
        <v>73</v>
      </c>
      <c r="BV20" t="s">
        <v>60</v>
      </c>
      <c r="BW20" t="s">
        <v>82</v>
      </c>
      <c r="BX20" t="s">
        <v>811</v>
      </c>
    </row>
    <row r="21" spans="1:76" x14ac:dyDescent="0.2">
      <c r="A21" t="s">
        <v>120</v>
      </c>
      <c r="B21" t="s">
        <v>48</v>
      </c>
      <c r="C21" t="s">
        <v>50</v>
      </c>
      <c r="G21" t="s">
        <v>51</v>
      </c>
      <c r="H21">
        <v>5</v>
      </c>
      <c r="I21">
        <v>4</v>
      </c>
      <c r="J21">
        <v>5</v>
      </c>
      <c r="K21">
        <v>4</v>
      </c>
      <c r="L21">
        <v>4</v>
      </c>
      <c r="M21">
        <v>4</v>
      </c>
      <c r="N21">
        <v>4</v>
      </c>
      <c r="O21">
        <v>4</v>
      </c>
      <c r="P21">
        <v>4</v>
      </c>
      <c r="Q21">
        <v>5</v>
      </c>
      <c r="R21">
        <v>4</v>
      </c>
      <c r="S21">
        <v>5</v>
      </c>
      <c r="T21">
        <v>5</v>
      </c>
      <c r="U21">
        <v>5</v>
      </c>
      <c r="V21">
        <v>5</v>
      </c>
      <c r="W21">
        <v>4</v>
      </c>
      <c r="X21">
        <v>5</v>
      </c>
      <c r="Y21">
        <v>5</v>
      </c>
      <c r="Z21" t="s">
        <v>51</v>
      </c>
      <c r="AA21" t="s">
        <v>66</v>
      </c>
      <c r="AN21" t="s">
        <v>87</v>
      </c>
      <c r="AO21" t="s">
        <v>260</v>
      </c>
      <c r="AP21" t="s">
        <v>603</v>
      </c>
      <c r="AW21" t="s">
        <v>121</v>
      </c>
      <c r="BD21" t="s">
        <v>1639</v>
      </c>
      <c r="BE21" t="s">
        <v>117</v>
      </c>
      <c r="BF21" t="s">
        <v>1644</v>
      </c>
      <c r="BG21" t="s">
        <v>1635</v>
      </c>
      <c r="BR21" t="s">
        <v>70</v>
      </c>
      <c r="BS21" t="s">
        <v>57</v>
      </c>
      <c r="BT21" t="s">
        <v>58</v>
      </c>
      <c r="BU21" t="s">
        <v>73</v>
      </c>
      <c r="BV21" t="s">
        <v>60</v>
      </c>
      <c r="BW21" t="s">
        <v>82</v>
      </c>
      <c r="BX21" t="s">
        <v>124</v>
      </c>
    </row>
    <row r="22" spans="1:76" x14ac:dyDescent="0.2">
      <c r="A22" t="s">
        <v>427</v>
      </c>
      <c r="B22" t="s">
        <v>48</v>
      </c>
      <c r="C22" t="s">
        <v>50</v>
      </c>
      <c r="G22" t="s">
        <v>51</v>
      </c>
      <c r="H22">
        <v>4</v>
      </c>
      <c r="I22">
        <v>4</v>
      </c>
      <c r="J22">
        <v>3</v>
      </c>
      <c r="K22">
        <v>3</v>
      </c>
      <c r="L22">
        <v>3</v>
      </c>
      <c r="M22">
        <v>4</v>
      </c>
      <c r="N22">
        <v>3</v>
      </c>
      <c r="O22">
        <v>5</v>
      </c>
      <c r="P22">
        <v>4</v>
      </c>
      <c r="Q22">
        <v>3</v>
      </c>
      <c r="R22">
        <v>4</v>
      </c>
      <c r="S22">
        <v>4</v>
      </c>
      <c r="T22">
        <v>3</v>
      </c>
      <c r="U22">
        <v>4</v>
      </c>
      <c r="V22">
        <v>4</v>
      </c>
      <c r="W22">
        <v>2</v>
      </c>
      <c r="X22">
        <v>4</v>
      </c>
      <c r="Y22">
        <v>4</v>
      </c>
      <c r="Z22" t="s">
        <v>51</v>
      </c>
      <c r="AA22" t="s">
        <v>429</v>
      </c>
      <c r="AN22" t="s">
        <v>1624</v>
      </c>
      <c r="AO22" t="s">
        <v>260</v>
      </c>
      <c r="AP22" t="s">
        <v>492</v>
      </c>
      <c r="AQ22" t="s">
        <v>603</v>
      </c>
      <c r="AW22" t="s">
        <v>54</v>
      </c>
      <c r="AX22" t="s">
        <v>1629</v>
      </c>
      <c r="BD22" t="s">
        <v>117</v>
      </c>
      <c r="BE22" t="s">
        <v>1644</v>
      </c>
      <c r="BF22" t="s">
        <v>1634</v>
      </c>
      <c r="BR22" t="s">
        <v>56</v>
      </c>
      <c r="BS22" t="s">
        <v>399</v>
      </c>
      <c r="BT22" t="s">
        <v>72</v>
      </c>
      <c r="BU22" t="s">
        <v>59</v>
      </c>
      <c r="BV22" t="s">
        <v>432</v>
      </c>
      <c r="BW22" t="s">
        <v>82</v>
      </c>
    </row>
    <row r="23" spans="1:76" x14ac:dyDescent="0.2">
      <c r="A23" t="s">
        <v>826</v>
      </c>
      <c r="B23" t="s">
        <v>48</v>
      </c>
      <c r="C23" t="s">
        <v>49</v>
      </c>
      <c r="D23" t="s">
        <v>50</v>
      </c>
      <c r="G23" t="s">
        <v>51</v>
      </c>
      <c r="H23">
        <v>4</v>
      </c>
      <c r="I23">
        <v>4</v>
      </c>
      <c r="J23">
        <v>2</v>
      </c>
      <c r="K23">
        <v>4</v>
      </c>
      <c r="L23">
        <v>4</v>
      </c>
      <c r="M23">
        <v>4</v>
      </c>
      <c r="N23">
        <v>3</v>
      </c>
      <c r="O23">
        <v>3</v>
      </c>
      <c r="P23">
        <v>3</v>
      </c>
      <c r="Q23">
        <v>5</v>
      </c>
      <c r="R23">
        <v>5</v>
      </c>
      <c r="S23">
        <v>4</v>
      </c>
      <c r="T23">
        <v>5</v>
      </c>
      <c r="U23">
        <v>5</v>
      </c>
      <c r="V23">
        <v>5</v>
      </c>
      <c r="W23">
        <v>4</v>
      </c>
      <c r="Z23" t="s">
        <v>51</v>
      </c>
      <c r="AA23" t="s">
        <v>827</v>
      </c>
      <c r="AN23" t="s">
        <v>87</v>
      </c>
      <c r="AO23" t="s">
        <v>260</v>
      </c>
      <c r="AW23" t="s">
        <v>79</v>
      </c>
      <c r="BD23" t="s">
        <v>117</v>
      </c>
      <c r="BE23" t="s">
        <v>1644</v>
      </c>
      <c r="BF23" t="s">
        <v>1635</v>
      </c>
      <c r="BG23" t="s">
        <v>1636</v>
      </c>
      <c r="BH23" t="s">
        <v>1637</v>
      </c>
      <c r="BI23" t="s">
        <v>1640</v>
      </c>
      <c r="BJ23" t="s">
        <v>1638</v>
      </c>
      <c r="BK23" t="s">
        <v>1641</v>
      </c>
      <c r="BR23" t="s">
        <v>81</v>
      </c>
      <c r="BS23" t="s">
        <v>399</v>
      </c>
      <c r="BT23" t="s">
        <v>72</v>
      </c>
      <c r="BU23" t="s">
        <v>73</v>
      </c>
      <c r="BV23" t="s">
        <v>60</v>
      </c>
      <c r="BW23" t="s">
        <v>82</v>
      </c>
      <c r="BX23" t="s">
        <v>830</v>
      </c>
    </row>
    <row r="24" spans="1:76" x14ac:dyDescent="0.2">
      <c r="A24" t="s">
        <v>831</v>
      </c>
      <c r="B24" t="s">
        <v>48</v>
      </c>
      <c r="C24" t="s">
        <v>832</v>
      </c>
      <c r="G24" t="s">
        <v>48</v>
      </c>
      <c r="AC24">
        <v>4</v>
      </c>
      <c r="AD24">
        <v>3</v>
      </c>
      <c r="AE24">
        <v>3</v>
      </c>
      <c r="AF24">
        <v>4</v>
      </c>
      <c r="AG24">
        <v>4</v>
      </c>
      <c r="AH24">
        <v>1</v>
      </c>
      <c r="AI24">
        <v>4</v>
      </c>
      <c r="AJ24">
        <v>4</v>
      </c>
      <c r="AK24">
        <v>4</v>
      </c>
      <c r="AL24" t="s">
        <v>163</v>
      </c>
      <c r="AM24" t="s">
        <v>51</v>
      </c>
      <c r="AN24" t="s">
        <v>492</v>
      </c>
      <c r="AW24" t="s">
        <v>833</v>
      </c>
      <c r="BD24" t="s">
        <v>1639</v>
      </c>
      <c r="BE24" t="s">
        <v>117</v>
      </c>
      <c r="BF24" t="s">
        <v>1644</v>
      </c>
      <c r="BG24" t="s">
        <v>1636</v>
      </c>
      <c r="BH24" t="s">
        <v>1640</v>
      </c>
      <c r="BI24" t="s">
        <v>1641</v>
      </c>
      <c r="BR24" t="s">
        <v>70</v>
      </c>
      <c r="BS24" t="s">
        <v>425</v>
      </c>
      <c r="BT24" t="s">
        <v>72</v>
      </c>
      <c r="BU24" t="s">
        <v>73</v>
      </c>
      <c r="BV24" t="s">
        <v>60</v>
      </c>
      <c r="BW24" t="s">
        <v>61</v>
      </c>
      <c r="BX24" t="s">
        <v>836</v>
      </c>
    </row>
    <row r="25" spans="1:76" x14ac:dyDescent="0.2">
      <c r="A25" t="s">
        <v>839</v>
      </c>
      <c r="B25" t="s">
        <v>48</v>
      </c>
      <c r="C25" t="s">
        <v>49</v>
      </c>
      <c r="G25" t="s">
        <v>51</v>
      </c>
      <c r="H25">
        <v>4</v>
      </c>
      <c r="I25">
        <v>3</v>
      </c>
      <c r="J25">
        <v>3</v>
      </c>
      <c r="K25">
        <v>4</v>
      </c>
      <c r="L25">
        <v>4</v>
      </c>
      <c r="M25">
        <v>3</v>
      </c>
      <c r="N25">
        <v>2</v>
      </c>
      <c r="O25">
        <v>2</v>
      </c>
      <c r="P25">
        <v>4</v>
      </c>
      <c r="Q25">
        <v>4</v>
      </c>
      <c r="R25">
        <v>3</v>
      </c>
      <c r="S25">
        <v>3</v>
      </c>
      <c r="T25">
        <v>4</v>
      </c>
      <c r="U25">
        <v>4</v>
      </c>
      <c r="V25">
        <v>3</v>
      </c>
      <c r="W25">
        <v>2</v>
      </c>
      <c r="X25">
        <v>4</v>
      </c>
      <c r="Y25">
        <v>4</v>
      </c>
      <c r="Z25" t="s">
        <v>51</v>
      </c>
      <c r="AN25" t="s">
        <v>1624</v>
      </c>
      <c r="AO25" t="s">
        <v>260</v>
      </c>
      <c r="AP25" t="s">
        <v>492</v>
      </c>
      <c r="AQ25" t="s">
        <v>1623</v>
      </c>
      <c r="AW25" t="s">
        <v>121</v>
      </c>
      <c r="BD25" t="s">
        <v>1639</v>
      </c>
      <c r="BE25" t="s">
        <v>1633</v>
      </c>
      <c r="BF25" t="s">
        <v>1640</v>
      </c>
      <c r="BG25" t="s">
        <v>1641</v>
      </c>
      <c r="BR25" t="s">
        <v>98</v>
      </c>
      <c r="BS25" t="s">
        <v>399</v>
      </c>
      <c r="BT25" t="s">
        <v>72</v>
      </c>
      <c r="BU25" t="s">
        <v>112</v>
      </c>
      <c r="BV25" t="s">
        <v>74</v>
      </c>
      <c r="BW25" t="s">
        <v>61</v>
      </c>
      <c r="BX25" t="s">
        <v>843</v>
      </c>
    </row>
    <row r="26" spans="1:76" x14ac:dyDescent="0.2">
      <c r="A26" t="s">
        <v>444</v>
      </c>
      <c r="B26" t="s">
        <v>48</v>
      </c>
      <c r="C26" t="s">
        <v>445</v>
      </c>
      <c r="G26" t="s">
        <v>48</v>
      </c>
      <c r="AC26">
        <v>4</v>
      </c>
      <c r="AD26">
        <v>4</v>
      </c>
      <c r="AE26">
        <v>4</v>
      </c>
      <c r="AF26">
        <v>4</v>
      </c>
      <c r="AG26">
        <v>3</v>
      </c>
      <c r="AH26">
        <v>2</v>
      </c>
      <c r="AI26">
        <v>4</v>
      </c>
      <c r="AJ26">
        <v>4</v>
      </c>
      <c r="AK26">
        <v>4</v>
      </c>
      <c r="AL26" t="s">
        <v>446</v>
      </c>
      <c r="AM26" t="s">
        <v>51</v>
      </c>
      <c r="AN26" t="s">
        <v>260</v>
      </c>
      <c r="AO26" t="s">
        <v>492</v>
      </c>
      <c r="AP26" t="s">
        <v>603</v>
      </c>
      <c r="AW26" t="s">
        <v>448</v>
      </c>
      <c r="BD26" t="s">
        <v>1642</v>
      </c>
      <c r="BE26" t="s">
        <v>117</v>
      </c>
      <c r="BF26" t="s">
        <v>1636</v>
      </c>
      <c r="BG26" t="s">
        <v>1637</v>
      </c>
      <c r="BR26" t="s">
        <v>56</v>
      </c>
      <c r="BS26" t="s">
        <v>425</v>
      </c>
      <c r="BT26" t="s">
        <v>72</v>
      </c>
      <c r="BU26" t="s">
        <v>73</v>
      </c>
      <c r="BV26" t="s">
        <v>60</v>
      </c>
      <c r="BW26" t="s">
        <v>82</v>
      </c>
      <c r="BX26" t="s">
        <v>51</v>
      </c>
    </row>
    <row r="27" spans="1:76" x14ac:dyDescent="0.2">
      <c r="A27" t="s">
        <v>859</v>
      </c>
      <c r="B27" t="s">
        <v>48</v>
      </c>
      <c r="C27" t="s">
        <v>50</v>
      </c>
      <c r="G27" t="s">
        <v>51</v>
      </c>
      <c r="H27">
        <v>4</v>
      </c>
      <c r="I27">
        <v>4</v>
      </c>
      <c r="J27">
        <v>4</v>
      </c>
      <c r="K27">
        <v>3</v>
      </c>
      <c r="L27">
        <v>3</v>
      </c>
      <c r="M27">
        <v>3</v>
      </c>
      <c r="N27">
        <v>2</v>
      </c>
      <c r="O27">
        <v>3</v>
      </c>
      <c r="P27">
        <v>3</v>
      </c>
      <c r="Q27">
        <v>4</v>
      </c>
      <c r="R27">
        <v>3</v>
      </c>
      <c r="S27">
        <v>4</v>
      </c>
      <c r="T27">
        <v>3</v>
      </c>
      <c r="U27">
        <v>3</v>
      </c>
      <c r="V27">
        <v>2</v>
      </c>
      <c r="W27">
        <v>3</v>
      </c>
      <c r="X27">
        <v>3</v>
      </c>
      <c r="Y27">
        <v>3</v>
      </c>
      <c r="Z27" t="s">
        <v>51</v>
      </c>
      <c r="AA27" t="s">
        <v>66</v>
      </c>
      <c r="AN27" t="s">
        <v>1624</v>
      </c>
      <c r="AO27" t="s">
        <v>260</v>
      </c>
      <c r="AP27" t="s">
        <v>603</v>
      </c>
      <c r="AW27" t="s">
        <v>79</v>
      </c>
      <c r="BD27" t="s">
        <v>117</v>
      </c>
      <c r="BE27" t="s">
        <v>1633</v>
      </c>
      <c r="BF27" t="s">
        <v>1636</v>
      </c>
      <c r="BG27" t="s">
        <v>1637</v>
      </c>
      <c r="BH27" t="s">
        <v>1638</v>
      </c>
      <c r="BI27" t="s">
        <v>1641</v>
      </c>
      <c r="BR27" t="s">
        <v>70</v>
      </c>
      <c r="BS27" t="s">
        <v>399</v>
      </c>
      <c r="BT27" t="s">
        <v>72</v>
      </c>
      <c r="BU27" t="s">
        <v>73</v>
      </c>
      <c r="BV27" t="s">
        <v>60</v>
      </c>
      <c r="BW27" t="s">
        <v>61</v>
      </c>
      <c r="BX27" t="s">
        <v>861</v>
      </c>
    </row>
    <row r="28" spans="1:76" x14ac:dyDescent="0.2">
      <c r="A28" t="s">
        <v>451</v>
      </c>
      <c r="B28" t="s">
        <v>48</v>
      </c>
      <c r="C28" t="s">
        <v>65</v>
      </c>
      <c r="D28" t="s">
        <v>50</v>
      </c>
      <c r="G28" t="s">
        <v>48</v>
      </c>
      <c r="AC28">
        <v>5</v>
      </c>
      <c r="AD28">
        <v>4</v>
      </c>
      <c r="AE28">
        <v>4</v>
      </c>
      <c r="AF28">
        <v>5</v>
      </c>
      <c r="AG28">
        <v>2</v>
      </c>
      <c r="AH28">
        <v>2</v>
      </c>
      <c r="AI28">
        <v>2</v>
      </c>
      <c r="AJ28">
        <v>5</v>
      </c>
      <c r="AK28">
        <v>5</v>
      </c>
      <c r="AL28" t="s">
        <v>440</v>
      </c>
      <c r="AM28" t="s">
        <v>51</v>
      </c>
      <c r="AN28" t="s">
        <v>87</v>
      </c>
      <c r="AO28" t="s">
        <v>719</v>
      </c>
      <c r="AP28" t="s">
        <v>260</v>
      </c>
      <c r="AQ28" t="s">
        <v>492</v>
      </c>
      <c r="AR28" t="s">
        <v>603</v>
      </c>
      <c r="AS28" t="s">
        <v>1623</v>
      </c>
      <c r="AW28" t="s">
        <v>79</v>
      </c>
      <c r="AX28" t="s">
        <v>121</v>
      </c>
      <c r="BD28" t="s">
        <v>1643</v>
      </c>
      <c r="BE28" t="s">
        <v>1639</v>
      </c>
      <c r="BF28" t="s">
        <v>117</v>
      </c>
      <c r="BG28" t="s">
        <v>1644</v>
      </c>
      <c r="BH28" t="s">
        <v>1637</v>
      </c>
      <c r="BR28" t="s">
        <v>56</v>
      </c>
      <c r="BS28" t="s">
        <v>425</v>
      </c>
      <c r="BT28" t="s">
        <v>72</v>
      </c>
      <c r="BU28" t="s">
        <v>73</v>
      </c>
      <c r="BV28" t="s">
        <v>60</v>
      </c>
      <c r="BW28" t="s">
        <v>82</v>
      </c>
      <c r="BX28" t="s">
        <v>454</v>
      </c>
    </row>
    <row r="29" spans="1:76" x14ac:dyDescent="0.2">
      <c r="A29" t="s">
        <v>455</v>
      </c>
      <c r="B29" t="s">
        <v>48</v>
      </c>
      <c r="C29" t="s">
        <v>50</v>
      </c>
      <c r="G29" t="s">
        <v>51</v>
      </c>
      <c r="H29">
        <v>2</v>
      </c>
      <c r="I29">
        <v>2</v>
      </c>
      <c r="J29">
        <v>2</v>
      </c>
      <c r="K29">
        <v>2</v>
      </c>
      <c r="L29">
        <v>2</v>
      </c>
      <c r="M29">
        <v>2</v>
      </c>
      <c r="N29">
        <v>2</v>
      </c>
      <c r="O29">
        <v>2</v>
      </c>
      <c r="P29">
        <v>2</v>
      </c>
      <c r="Q29">
        <v>2</v>
      </c>
      <c r="R29">
        <v>3</v>
      </c>
      <c r="S29">
        <v>3</v>
      </c>
      <c r="T29">
        <v>3</v>
      </c>
      <c r="U29">
        <v>3</v>
      </c>
      <c r="V29">
        <v>2</v>
      </c>
      <c r="W29">
        <v>2</v>
      </c>
      <c r="X29">
        <v>2</v>
      </c>
      <c r="Y29">
        <v>2</v>
      </c>
      <c r="Z29" t="s">
        <v>51</v>
      </c>
      <c r="AA29" t="s">
        <v>456</v>
      </c>
      <c r="AN29" t="s">
        <v>1624</v>
      </c>
      <c r="AO29" t="s">
        <v>492</v>
      </c>
      <c r="AP29" t="s">
        <v>603</v>
      </c>
      <c r="AQ29" t="s">
        <v>1623</v>
      </c>
      <c r="AW29" t="s">
        <v>54</v>
      </c>
      <c r="AX29" t="s">
        <v>121</v>
      </c>
      <c r="BD29" t="s">
        <v>1642</v>
      </c>
      <c r="BE29" t="s">
        <v>1639</v>
      </c>
      <c r="BF29" t="s">
        <v>117</v>
      </c>
      <c r="BG29" t="s">
        <v>1640</v>
      </c>
      <c r="BR29" t="s">
        <v>56</v>
      </c>
      <c r="BS29" t="s">
        <v>425</v>
      </c>
      <c r="BT29" t="s">
        <v>58</v>
      </c>
      <c r="BU29" t="s">
        <v>112</v>
      </c>
      <c r="BV29" t="s">
        <v>60</v>
      </c>
      <c r="BW29" t="s">
        <v>61</v>
      </c>
      <c r="BX29" t="s">
        <v>459</v>
      </c>
    </row>
    <row r="30" spans="1:76" x14ac:dyDescent="0.2">
      <c r="A30" t="s">
        <v>871</v>
      </c>
      <c r="B30" t="s">
        <v>48</v>
      </c>
      <c r="C30" t="s">
        <v>49</v>
      </c>
      <c r="D30" t="s">
        <v>50</v>
      </c>
      <c r="G30" t="s">
        <v>51</v>
      </c>
      <c r="H30">
        <v>4</v>
      </c>
      <c r="I30">
        <v>4</v>
      </c>
      <c r="J30">
        <v>4</v>
      </c>
      <c r="K30">
        <v>3</v>
      </c>
      <c r="L30">
        <v>4</v>
      </c>
      <c r="M30">
        <v>4</v>
      </c>
      <c r="N30">
        <v>4</v>
      </c>
      <c r="O30">
        <v>4</v>
      </c>
      <c r="P30">
        <v>4</v>
      </c>
      <c r="Q30">
        <v>4</v>
      </c>
      <c r="R30">
        <v>4</v>
      </c>
      <c r="S30">
        <v>4</v>
      </c>
      <c r="T30">
        <v>4</v>
      </c>
      <c r="U30">
        <v>4</v>
      </c>
      <c r="V30">
        <v>4</v>
      </c>
      <c r="W30">
        <v>4</v>
      </c>
      <c r="X30">
        <v>4</v>
      </c>
      <c r="Y30">
        <v>4</v>
      </c>
      <c r="Z30" t="s">
        <v>51</v>
      </c>
      <c r="AA30" t="s">
        <v>872</v>
      </c>
      <c r="AN30" t="s">
        <v>87</v>
      </c>
      <c r="AO30" t="s">
        <v>1624</v>
      </c>
      <c r="AP30" t="s">
        <v>603</v>
      </c>
      <c r="AW30" t="s">
        <v>96</v>
      </c>
      <c r="BD30" t="s">
        <v>1639</v>
      </c>
      <c r="BE30" t="s">
        <v>117</v>
      </c>
      <c r="BF30" t="s">
        <v>1644</v>
      </c>
      <c r="BG30" t="s">
        <v>1636</v>
      </c>
      <c r="BH30" t="s">
        <v>1640</v>
      </c>
      <c r="BR30" t="s">
        <v>70</v>
      </c>
      <c r="BS30" t="s">
        <v>399</v>
      </c>
      <c r="BT30" t="s">
        <v>72</v>
      </c>
      <c r="BU30" t="s">
        <v>73</v>
      </c>
      <c r="BV30" t="s">
        <v>60</v>
      </c>
      <c r="BW30" t="s">
        <v>82</v>
      </c>
      <c r="BX30" t="s">
        <v>875</v>
      </c>
    </row>
    <row r="31" spans="1:76" x14ac:dyDescent="0.2">
      <c r="A31" t="s">
        <v>137</v>
      </c>
      <c r="B31" t="s">
        <v>48</v>
      </c>
      <c r="C31" t="s">
        <v>49</v>
      </c>
      <c r="D31" t="s">
        <v>50</v>
      </c>
      <c r="G31" t="s">
        <v>51</v>
      </c>
      <c r="H31">
        <v>3</v>
      </c>
      <c r="I31">
        <v>2</v>
      </c>
      <c r="J31">
        <v>3</v>
      </c>
      <c r="K31">
        <v>3</v>
      </c>
      <c r="L31">
        <v>3</v>
      </c>
      <c r="M31">
        <v>3</v>
      </c>
      <c r="N31">
        <v>2</v>
      </c>
      <c r="O31">
        <v>3</v>
      </c>
      <c r="P31">
        <v>3</v>
      </c>
      <c r="Q31">
        <v>3</v>
      </c>
      <c r="R31">
        <v>3</v>
      </c>
      <c r="S31">
        <v>3</v>
      </c>
      <c r="T31">
        <v>3</v>
      </c>
      <c r="U31">
        <v>3</v>
      </c>
      <c r="V31">
        <v>3</v>
      </c>
      <c r="W31">
        <v>2</v>
      </c>
      <c r="X31">
        <v>3</v>
      </c>
      <c r="Y31">
        <v>3</v>
      </c>
      <c r="Z31" t="s">
        <v>51</v>
      </c>
      <c r="AA31" t="s">
        <v>138</v>
      </c>
      <c r="AN31" t="s">
        <v>87</v>
      </c>
      <c r="AO31" t="s">
        <v>1624</v>
      </c>
      <c r="AP31" t="s">
        <v>260</v>
      </c>
      <c r="AQ31" t="s">
        <v>492</v>
      </c>
      <c r="AR31" t="s">
        <v>603</v>
      </c>
      <c r="AS31" t="s">
        <v>1623</v>
      </c>
      <c r="AW31" t="s">
        <v>96</v>
      </c>
      <c r="AX31" t="s">
        <v>79</v>
      </c>
      <c r="BD31" t="s">
        <v>1642</v>
      </c>
      <c r="BE31" t="s">
        <v>1639</v>
      </c>
      <c r="BF31" t="s">
        <v>117</v>
      </c>
      <c r="BG31" t="s">
        <v>1644</v>
      </c>
      <c r="BH31" t="s">
        <v>1634</v>
      </c>
      <c r="BI31" t="s">
        <v>1635</v>
      </c>
      <c r="BJ31" t="s">
        <v>1636</v>
      </c>
      <c r="BK31" t="s">
        <v>1637</v>
      </c>
      <c r="BR31" t="s">
        <v>98</v>
      </c>
      <c r="BS31" t="s">
        <v>57</v>
      </c>
      <c r="BT31" t="s">
        <v>72</v>
      </c>
      <c r="BU31" t="s">
        <v>59</v>
      </c>
      <c r="BV31" t="s">
        <v>60</v>
      </c>
      <c r="BW31" t="s">
        <v>82</v>
      </c>
      <c r="BX31" t="s">
        <v>143</v>
      </c>
    </row>
    <row r="32" spans="1:76" x14ac:dyDescent="0.2">
      <c r="A32" t="s">
        <v>144</v>
      </c>
      <c r="B32" t="s">
        <v>48</v>
      </c>
      <c r="C32" t="s">
        <v>50</v>
      </c>
      <c r="G32" t="s">
        <v>48</v>
      </c>
      <c r="AC32">
        <v>5</v>
      </c>
      <c r="AD32">
        <v>4</v>
      </c>
      <c r="AE32">
        <v>4</v>
      </c>
      <c r="AF32">
        <v>5</v>
      </c>
      <c r="AG32">
        <v>4</v>
      </c>
      <c r="AH32">
        <v>3</v>
      </c>
      <c r="AI32">
        <v>4</v>
      </c>
      <c r="AJ32">
        <v>5</v>
      </c>
      <c r="AK32">
        <v>4</v>
      </c>
      <c r="AL32" t="s">
        <v>145</v>
      </c>
      <c r="AM32" t="s">
        <v>51</v>
      </c>
      <c r="AN32" t="s">
        <v>87</v>
      </c>
      <c r="AO32" t="s">
        <v>1624</v>
      </c>
      <c r="AP32" t="s">
        <v>492</v>
      </c>
      <c r="AW32" t="s">
        <v>79</v>
      </c>
      <c r="BD32" t="s">
        <v>1639</v>
      </c>
      <c r="BE32" t="s">
        <v>1646</v>
      </c>
      <c r="BF32" t="s">
        <v>1635</v>
      </c>
      <c r="BG32" t="s">
        <v>1636</v>
      </c>
      <c r="BR32" t="s">
        <v>98</v>
      </c>
      <c r="BS32" t="s">
        <v>71</v>
      </c>
      <c r="BT32" t="s">
        <v>72</v>
      </c>
      <c r="BU32" t="s">
        <v>112</v>
      </c>
      <c r="BV32" t="s">
        <v>60</v>
      </c>
      <c r="BW32" t="s">
        <v>82</v>
      </c>
      <c r="BX32" t="s">
        <v>149</v>
      </c>
    </row>
    <row r="33" spans="1:76" x14ac:dyDescent="0.2">
      <c r="A33" t="s">
        <v>881</v>
      </c>
      <c r="B33" t="s">
        <v>48</v>
      </c>
      <c r="C33" t="s">
        <v>64</v>
      </c>
      <c r="G33" t="s">
        <v>48</v>
      </c>
      <c r="AC33">
        <v>5</v>
      </c>
      <c r="AD33">
        <v>4</v>
      </c>
      <c r="AE33">
        <v>4</v>
      </c>
      <c r="AF33">
        <v>5</v>
      </c>
      <c r="AG33">
        <v>5</v>
      </c>
      <c r="AH33">
        <v>4</v>
      </c>
      <c r="AI33">
        <v>4</v>
      </c>
      <c r="AJ33">
        <v>5</v>
      </c>
      <c r="AK33">
        <v>5</v>
      </c>
      <c r="AL33" t="s">
        <v>170</v>
      </c>
      <c r="AM33" t="s">
        <v>51</v>
      </c>
      <c r="AN33" t="s">
        <v>87</v>
      </c>
      <c r="AO33" t="s">
        <v>1624</v>
      </c>
      <c r="AP33" t="s">
        <v>260</v>
      </c>
      <c r="AQ33" t="s">
        <v>492</v>
      </c>
      <c r="AR33" t="s">
        <v>603</v>
      </c>
      <c r="AS33" t="s">
        <v>1623</v>
      </c>
      <c r="AW33" t="s">
        <v>79</v>
      </c>
      <c r="AX33" t="s">
        <v>54</v>
      </c>
      <c r="BD33" t="s">
        <v>117</v>
      </c>
      <c r="BE33" t="s">
        <v>1644</v>
      </c>
      <c r="BF33" t="s">
        <v>1635</v>
      </c>
      <c r="BG33" t="s">
        <v>1637</v>
      </c>
      <c r="BH33" t="s">
        <v>1640</v>
      </c>
      <c r="BI33" t="s">
        <v>1638</v>
      </c>
      <c r="BJ33" t="s">
        <v>1641</v>
      </c>
      <c r="BR33" t="s">
        <v>70</v>
      </c>
      <c r="BS33" t="s">
        <v>399</v>
      </c>
      <c r="BT33" t="s">
        <v>72</v>
      </c>
      <c r="BU33" t="s">
        <v>73</v>
      </c>
      <c r="BV33" t="s">
        <v>60</v>
      </c>
      <c r="BW33" t="s">
        <v>82</v>
      </c>
    </row>
    <row r="34" spans="1:76" x14ac:dyDescent="0.2">
      <c r="A34" t="s">
        <v>884</v>
      </c>
      <c r="B34" t="s">
        <v>48</v>
      </c>
      <c r="C34" t="s">
        <v>49</v>
      </c>
      <c r="D34" t="s">
        <v>50</v>
      </c>
      <c r="G34" t="s">
        <v>48</v>
      </c>
      <c r="AC34">
        <v>4</v>
      </c>
      <c r="AD34">
        <v>4</v>
      </c>
      <c r="AE34">
        <v>2</v>
      </c>
      <c r="AF34">
        <v>4</v>
      </c>
      <c r="AG34">
        <v>4</v>
      </c>
      <c r="AH34">
        <v>4</v>
      </c>
      <c r="AI34">
        <v>4</v>
      </c>
      <c r="AJ34">
        <v>4</v>
      </c>
      <c r="AK34">
        <v>4</v>
      </c>
      <c r="AL34" t="s">
        <v>885</v>
      </c>
      <c r="AM34" t="s">
        <v>51</v>
      </c>
      <c r="AN34" t="s">
        <v>87</v>
      </c>
      <c r="AO34" t="s">
        <v>260</v>
      </c>
      <c r="AP34" t="s">
        <v>492</v>
      </c>
      <c r="AQ34" t="s">
        <v>603</v>
      </c>
      <c r="AW34" t="s">
        <v>121</v>
      </c>
      <c r="BD34" t="s">
        <v>117</v>
      </c>
      <c r="BE34" t="s">
        <v>1644</v>
      </c>
      <c r="BF34" t="s">
        <v>1635</v>
      </c>
      <c r="BG34" t="s">
        <v>1636</v>
      </c>
      <c r="BH34" t="s">
        <v>1640</v>
      </c>
      <c r="BI34" t="s">
        <v>1641</v>
      </c>
      <c r="BR34" t="s">
        <v>98</v>
      </c>
      <c r="BS34" t="s">
        <v>425</v>
      </c>
      <c r="BT34" t="s">
        <v>72</v>
      </c>
      <c r="BU34" t="s">
        <v>112</v>
      </c>
      <c r="BV34" t="s">
        <v>60</v>
      </c>
      <c r="BW34" t="s">
        <v>61</v>
      </c>
    </row>
    <row r="35" spans="1:76" x14ac:dyDescent="0.2">
      <c r="A35" t="s">
        <v>899</v>
      </c>
      <c r="B35" t="s">
        <v>48</v>
      </c>
      <c r="C35" t="s">
        <v>64</v>
      </c>
      <c r="D35" t="s">
        <v>50</v>
      </c>
      <c r="G35" t="s">
        <v>51</v>
      </c>
      <c r="H35">
        <v>4</v>
      </c>
      <c r="I35">
        <v>2</v>
      </c>
      <c r="J35">
        <v>3</v>
      </c>
      <c r="K35">
        <v>4</v>
      </c>
      <c r="L35">
        <v>4</v>
      </c>
      <c r="M35">
        <v>2</v>
      </c>
      <c r="N35">
        <v>3</v>
      </c>
      <c r="O35">
        <v>3</v>
      </c>
      <c r="P35">
        <v>3</v>
      </c>
      <c r="Q35">
        <v>3</v>
      </c>
      <c r="R35">
        <v>2</v>
      </c>
      <c r="S35">
        <v>2</v>
      </c>
      <c r="T35">
        <v>3</v>
      </c>
      <c r="U35">
        <v>3</v>
      </c>
      <c r="V35">
        <v>3</v>
      </c>
      <c r="W35">
        <v>2</v>
      </c>
      <c r="X35">
        <v>3</v>
      </c>
      <c r="Y35">
        <v>3</v>
      </c>
      <c r="Z35" t="s">
        <v>51</v>
      </c>
      <c r="AA35" t="s">
        <v>900</v>
      </c>
      <c r="AN35" t="s">
        <v>87</v>
      </c>
      <c r="AO35" t="s">
        <v>1624</v>
      </c>
      <c r="AP35" t="s">
        <v>492</v>
      </c>
      <c r="AQ35" t="s">
        <v>603</v>
      </c>
      <c r="AW35" t="s">
        <v>79</v>
      </c>
      <c r="BD35" t="s">
        <v>1639</v>
      </c>
      <c r="BE35" t="s">
        <v>117</v>
      </c>
      <c r="BF35" t="s">
        <v>1633</v>
      </c>
      <c r="BG35" t="s">
        <v>1644</v>
      </c>
      <c r="BR35" t="s">
        <v>70</v>
      </c>
      <c r="BS35" t="s">
        <v>425</v>
      </c>
      <c r="BT35" t="s">
        <v>72</v>
      </c>
      <c r="BU35" t="s">
        <v>112</v>
      </c>
      <c r="BV35" t="s">
        <v>60</v>
      </c>
      <c r="BW35" t="s">
        <v>82</v>
      </c>
      <c r="BX35" t="s">
        <v>902</v>
      </c>
    </row>
    <row r="36" spans="1:76" x14ac:dyDescent="0.2">
      <c r="A36" t="s">
        <v>936</v>
      </c>
      <c r="B36" t="s">
        <v>48</v>
      </c>
      <c r="C36" t="s">
        <v>50</v>
      </c>
      <c r="G36" t="s">
        <v>51</v>
      </c>
      <c r="H36">
        <v>4</v>
      </c>
      <c r="I36">
        <v>4</v>
      </c>
      <c r="J36">
        <v>3</v>
      </c>
      <c r="K36">
        <v>4</v>
      </c>
      <c r="L36">
        <v>4</v>
      </c>
      <c r="M36">
        <v>4</v>
      </c>
      <c r="N36">
        <v>4</v>
      </c>
      <c r="O36">
        <v>4</v>
      </c>
      <c r="P36">
        <v>4</v>
      </c>
      <c r="Q36">
        <v>4</v>
      </c>
      <c r="R36">
        <v>4</v>
      </c>
      <c r="S36">
        <v>4</v>
      </c>
      <c r="T36">
        <v>4</v>
      </c>
      <c r="U36">
        <v>4</v>
      </c>
      <c r="V36">
        <v>4</v>
      </c>
      <c r="W36">
        <v>4</v>
      </c>
      <c r="X36">
        <v>4</v>
      </c>
      <c r="Y36">
        <v>4</v>
      </c>
      <c r="Z36" t="s">
        <v>51</v>
      </c>
      <c r="AA36" t="s">
        <v>937</v>
      </c>
      <c r="AN36" t="s">
        <v>260</v>
      </c>
      <c r="AO36" t="s">
        <v>492</v>
      </c>
      <c r="AP36" t="s">
        <v>603</v>
      </c>
      <c r="AW36" t="s">
        <v>79</v>
      </c>
      <c r="BD36" t="s">
        <v>117</v>
      </c>
      <c r="BE36" t="s">
        <v>1635</v>
      </c>
      <c r="BF36" t="s">
        <v>1636</v>
      </c>
      <c r="BG36" t="s">
        <v>1637</v>
      </c>
      <c r="BH36" t="s">
        <v>1640</v>
      </c>
      <c r="BI36" t="s">
        <v>1638</v>
      </c>
      <c r="BJ36" t="s">
        <v>1641</v>
      </c>
      <c r="BR36" t="s">
        <v>81</v>
      </c>
      <c r="BS36" t="s">
        <v>425</v>
      </c>
      <c r="BT36" t="s">
        <v>72</v>
      </c>
      <c r="BU36" t="s">
        <v>73</v>
      </c>
      <c r="BV36" t="s">
        <v>60</v>
      </c>
      <c r="BW36" t="s">
        <v>61</v>
      </c>
      <c r="BX36" t="s">
        <v>940</v>
      </c>
    </row>
    <row r="37" spans="1:76" x14ac:dyDescent="0.2">
      <c r="A37" t="s">
        <v>162</v>
      </c>
      <c r="B37" t="s">
        <v>48</v>
      </c>
      <c r="C37" t="s">
        <v>64</v>
      </c>
      <c r="G37" t="s">
        <v>48</v>
      </c>
      <c r="AC37">
        <v>5</v>
      </c>
      <c r="AD37">
        <v>4</v>
      </c>
      <c r="AE37">
        <v>4</v>
      </c>
      <c r="AF37">
        <v>5</v>
      </c>
      <c r="AG37">
        <v>4</v>
      </c>
      <c r="AH37">
        <v>2</v>
      </c>
      <c r="AI37">
        <v>4</v>
      </c>
      <c r="AJ37">
        <v>5</v>
      </c>
      <c r="AK37">
        <v>5</v>
      </c>
      <c r="AL37" t="s">
        <v>163</v>
      </c>
      <c r="AM37" t="s">
        <v>51</v>
      </c>
      <c r="AN37" t="s">
        <v>492</v>
      </c>
      <c r="AO37" t="s">
        <v>603</v>
      </c>
      <c r="AP37" t="s">
        <v>1623</v>
      </c>
      <c r="AW37" t="s">
        <v>79</v>
      </c>
      <c r="AX37" t="s">
        <v>54</v>
      </c>
      <c r="BD37" t="s">
        <v>117</v>
      </c>
      <c r="BE37" t="s">
        <v>1634</v>
      </c>
      <c r="BR37" t="s">
        <v>81</v>
      </c>
      <c r="BS37" t="s">
        <v>71</v>
      </c>
      <c r="BT37" t="s">
        <v>72</v>
      </c>
      <c r="BU37" t="s">
        <v>59</v>
      </c>
      <c r="BV37" t="s">
        <v>60</v>
      </c>
      <c r="BW37" t="s">
        <v>61</v>
      </c>
      <c r="BX37" t="s">
        <v>168</v>
      </c>
    </row>
    <row r="38" spans="1:76" x14ac:dyDescent="0.2">
      <c r="A38" t="s">
        <v>169</v>
      </c>
      <c r="B38" t="s">
        <v>48</v>
      </c>
      <c r="C38" t="s">
        <v>64</v>
      </c>
      <c r="G38" t="s">
        <v>48</v>
      </c>
      <c r="AC38">
        <v>3</v>
      </c>
      <c r="AD38">
        <v>3</v>
      </c>
      <c r="AE38">
        <v>3</v>
      </c>
      <c r="AF38">
        <v>3</v>
      </c>
      <c r="AG38">
        <v>3</v>
      </c>
      <c r="AH38">
        <v>3</v>
      </c>
      <c r="AI38">
        <v>3</v>
      </c>
      <c r="AJ38">
        <v>2</v>
      </c>
      <c r="AK38">
        <v>3</v>
      </c>
      <c r="AL38" t="s">
        <v>170</v>
      </c>
      <c r="AM38" t="s">
        <v>51</v>
      </c>
      <c r="AN38" t="s">
        <v>87</v>
      </c>
      <c r="AO38" t="s">
        <v>719</v>
      </c>
      <c r="AP38" t="s">
        <v>260</v>
      </c>
      <c r="AQ38" t="s">
        <v>492</v>
      </c>
      <c r="AR38" t="s">
        <v>603</v>
      </c>
      <c r="AS38" t="s">
        <v>1623</v>
      </c>
      <c r="AW38" t="s">
        <v>121</v>
      </c>
      <c r="BD38" t="s">
        <v>1643</v>
      </c>
      <c r="BE38" t="s">
        <v>1642</v>
      </c>
      <c r="BF38" t="s">
        <v>1639</v>
      </c>
      <c r="BG38" t="s">
        <v>117</v>
      </c>
      <c r="BR38" t="s">
        <v>81</v>
      </c>
      <c r="BS38" t="s">
        <v>71</v>
      </c>
      <c r="BT38" t="s">
        <v>72</v>
      </c>
      <c r="BU38" t="s">
        <v>112</v>
      </c>
      <c r="BV38" t="s">
        <v>60</v>
      </c>
      <c r="BW38" t="s">
        <v>61</v>
      </c>
    </row>
    <row r="39" spans="1:76" x14ac:dyDescent="0.2">
      <c r="A39" t="s">
        <v>460</v>
      </c>
      <c r="B39" t="s">
        <v>48</v>
      </c>
      <c r="C39" t="s">
        <v>64</v>
      </c>
      <c r="D39" t="s">
        <v>1619</v>
      </c>
      <c r="G39" t="s">
        <v>48</v>
      </c>
      <c r="AC39">
        <v>5</v>
      </c>
      <c r="AD39">
        <v>3</v>
      </c>
      <c r="AE39">
        <v>3</v>
      </c>
      <c r="AF39">
        <v>5</v>
      </c>
      <c r="AG39">
        <v>5</v>
      </c>
      <c r="AH39">
        <v>1</v>
      </c>
      <c r="AI39">
        <v>4</v>
      </c>
      <c r="AJ39">
        <v>4</v>
      </c>
      <c r="AK39">
        <v>5</v>
      </c>
      <c r="AL39" t="s">
        <v>462</v>
      </c>
      <c r="AM39" t="s">
        <v>51</v>
      </c>
      <c r="AN39" t="s">
        <v>1624</v>
      </c>
      <c r="AO39" t="s">
        <v>719</v>
      </c>
      <c r="AP39" t="s">
        <v>492</v>
      </c>
      <c r="AQ39" t="s">
        <v>1625</v>
      </c>
      <c r="AW39" t="s">
        <v>121</v>
      </c>
      <c r="AX39" t="s">
        <v>1630</v>
      </c>
      <c r="BD39" t="s">
        <v>1642</v>
      </c>
      <c r="BE39" t="s">
        <v>1639</v>
      </c>
      <c r="BF39" t="s">
        <v>117</v>
      </c>
      <c r="BG39" t="s">
        <v>1644</v>
      </c>
      <c r="BH39" t="s">
        <v>1636</v>
      </c>
      <c r="BI39" t="s">
        <v>1641</v>
      </c>
      <c r="BJ39" t="s">
        <v>1647</v>
      </c>
      <c r="BR39" t="s">
        <v>56</v>
      </c>
      <c r="BS39" t="s">
        <v>425</v>
      </c>
      <c r="BT39" t="s">
        <v>72</v>
      </c>
      <c r="BU39" t="s">
        <v>59</v>
      </c>
      <c r="BV39" t="s">
        <v>60</v>
      </c>
      <c r="BW39" t="s">
        <v>466</v>
      </c>
      <c r="BX39" t="s">
        <v>468</v>
      </c>
    </row>
    <row r="40" spans="1:76" x14ac:dyDescent="0.2">
      <c r="A40" t="s">
        <v>996</v>
      </c>
      <c r="B40" t="s">
        <v>48</v>
      </c>
      <c r="C40" t="s">
        <v>50</v>
      </c>
      <c r="G40" t="s">
        <v>51</v>
      </c>
      <c r="H40">
        <v>3</v>
      </c>
      <c r="I40">
        <v>3</v>
      </c>
      <c r="J40">
        <v>3</v>
      </c>
      <c r="K40">
        <v>5</v>
      </c>
      <c r="L40">
        <v>5</v>
      </c>
      <c r="M40">
        <v>5</v>
      </c>
      <c r="N40">
        <v>5</v>
      </c>
      <c r="O40">
        <v>3</v>
      </c>
      <c r="P40">
        <v>3</v>
      </c>
      <c r="Z40" t="s">
        <v>51</v>
      </c>
      <c r="AA40" t="s">
        <v>612</v>
      </c>
      <c r="AN40" t="s">
        <v>87</v>
      </c>
      <c r="AO40" t="s">
        <v>1624</v>
      </c>
      <c r="AP40" t="s">
        <v>260</v>
      </c>
      <c r="AQ40" t="s">
        <v>492</v>
      </c>
      <c r="AR40" t="s">
        <v>603</v>
      </c>
      <c r="AS40" t="s">
        <v>1623</v>
      </c>
      <c r="AW40" t="s">
        <v>79</v>
      </c>
      <c r="AX40" t="s">
        <v>54</v>
      </c>
      <c r="BD40" t="s">
        <v>1639</v>
      </c>
      <c r="BE40" t="s">
        <v>117</v>
      </c>
      <c r="BF40" t="s">
        <v>1644</v>
      </c>
      <c r="BG40" t="s">
        <v>1636</v>
      </c>
      <c r="BH40" t="s">
        <v>1638</v>
      </c>
      <c r="BR40" t="s">
        <v>70</v>
      </c>
      <c r="BS40" t="s">
        <v>399</v>
      </c>
      <c r="BT40" t="s">
        <v>58</v>
      </c>
      <c r="BU40" t="s">
        <v>73</v>
      </c>
      <c r="BV40" t="s">
        <v>60</v>
      </c>
      <c r="BW40" t="s">
        <v>82</v>
      </c>
      <c r="BX40" t="s">
        <v>999</v>
      </c>
    </row>
    <row r="41" spans="1:76" x14ac:dyDescent="0.2">
      <c r="A41" t="s">
        <v>1003</v>
      </c>
      <c r="B41" t="s">
        <v>48</v>
      </c>
      <c r="C41" t="s">
        <v>1004</v>
      </c>
      <c r="G41" t="s">
        <v>51</v>
      </c>
      <c r="H41">
        <v>3</v>
      </c>
      <c r="I41">
        <v>3</v>
      </c>
      <c r="J41">
        <v>4</v>
      </c>
      <c r="K41">
        <v>4</v>
      </c>
      <c r="L41">
        <v>3</v>
      </c>
      <c r="M41">
        <v>3</v>
      </c>
      <c r="N41">
        <v>3</v>
      </c>
      <c r="O41">
        <v>3</v>
      </c>
      <c r="P41">
        <v>3</v>
      </c>
      <c r="Z41" t="s">
        <v>48</v>
      </c>
      <c r="AB41" t="s">
        <v>1005</v>
      </c>
      <c r="AN41" t="s">
        <v>87</v>
      </c>
      <c r="AO41" t="s">
        <v>1624</v>
      </c>
      <c r="AP41" t="s">
        <v>260</v>
      </c>
      <c r="AQ41" t="s">
        <v>492</v>
      </c>
      <c r="AR41" t="s">
        <v>603</v>
      </c>
      <c r="AS41" t="s">
        <v>1623</v>
      </c>
      <c r="AW41" t="s">
        <v>79</v>
      </c>
      <c r="AX41" t="s">
        <v>54</v>
      </c>
      <c r="BD41" t="s">
        <v>117</v>
      </c>
      <c r="BE41" t="s">
        <v>1644</v>
      </c>
      <c r="BR41" t="s">
        <v>70</v>
      </c>
      <c r="BS41" t="s">
        <v>399</v>
      </c>
      <c r="BT41" t="s">
        <v>72</v>
      </c>
      <c r="BU41" t="s">
        <v>112</v>
      </c>
      <c r="BV41" t="s">
        <v>60</v>
      </c>
      <c r="BW41" t="s">
        <v>82</v>
      </c>
      <c r="BX41" t="s">
        <v>1006</v>
      </c>
    </row>
    <row r="42" spans="1:76" x14ac:dyDescent="0.2">
      <c r="A42" t="s">
        <v>177</v>
      </c>
      <c r="B42" t="s">
        <v>48</v>
      </c>
      <c r="C42" t="s">
        <v>64</v>
      </c>
      <c r="D42" t="s">
        <v>50</v>
      </c>
      <c r="G42" t="s">
        <v>51</v>
      </c>
      <c r="H42">
        <v>2</v>
      </c>
      <c r="I42">
        <v>3</v>
      </c>
      <c r="J42">
        <v>3</v>
      </c>
      <c r="K42">
        <v>1</v>
      </c>
      <c r="L42">
        <v>2</v>
      </c>
      <c r="M42">
        <v>1</v>
      </c>
      <c r="N42">
        <v>1</v>
      </c>
      <c r="O42">
        <v>1</v>
      </c>
      <c r="P42">
        <v>1</v>
      </c>
      <c r="Q42">
        <v>2</v>
      </c>
      <c r="R42">
        <v>3</v>
      </c>
      <c r="S42">
        <v>3</v>
      </c>
      <c r="T42">
        <v>1</v>
      </c>
      <c r="U42">
        <v>3</v>
      </c>
      <c r="V42">
        <v>1</v>
      </c>
      <c r="W42">
        <v>1</v>
      </c>
      <c r="X42">
        <v>1</v>
      </c>
      <c r="Y42">
        <v>1</v>
      </c>
      <c r="Z42" t="s">
        <v>51</v>
      </c>
      <c r="AA42" t="s">
        <v>178</v>
      </c>
      <c r="AN42" t="s">
        <v>1624</v>
      </c>
      <c r="AO42" t="s">
        <v>260</v>
      </c>
      <c r="AW42" t="s">
        <v>96</v>
      </c>
      <c r="AX42" t="s">
        <v>54</v>
      </c>
      <c r="BD42" t="s">
        <v>1639</v>
      </c>
      <c r="BE42" t="s">
        <v>117</v>
      </c>
      <c r="BF42" t="s">
        <v>1644</v>
      </c>
      <c r="BG42" t="s">
        <v>1637</v>
      </c>
      <c r="BH42" t="s">
        <v>1638</v>
      </c>
      <c r="BR42" t="s">
        <v>98</v>
      </c>
      <c r="BS42" t="s">
        <v>71</v>
      </c>
      <c r="BT42" t="s">
        <v>58</v>
      </c>
      <c r="BU42" t="s">
        <v>112</v>
      </c>
      <c r="BV42" t="s">
        <v>60</v>
      </c>
      <c r="BW42" t="s">
        <v>61</v>
      </c>
      <c r="BX42" t="s">
        <v>183</v>
      </c>
    </row>
    <row r="43" spans="1:76" x14ac:dyDescent="0.2">
      <c r="A43" t="s">
        <v>474</v>
      </c>
      <c r="B43" t="s">
        <v>48</v>
      </c>
      <c r="C43" t="s">
        <v>475</v>
      </c>
      <c r="G43" t="s">
        <v>48</v>
      </c>
      <c r="AC43">
        <v>5</v>
      </c>
      <c r="AD43">
        <v>5</v>
      </c>
      <c r="AE43">
        <v>5</v>
      </c>
      <c r="AF43">
        <v>5</v>
      </c>
      <c r="AG43">
        <v>5</v>
      </c>
      <c r="AH43">
        <v>4</v>
      </c>
      <c r="AI43">
        <v>4</v>
      </c>
      <c r="AJ43">
        <v>5</v>
      </c>
      <c r="AK43">
        <v>5</v>
      </c>
      <c r="AL43" t="s">
        <v>476</v>
      </c>
      <c r="AM43" t="s">
        <v>51</v>
      </c>
      <c r="AN43" t="s">
        <v>260</v>
      </c>
      <c r="AO43" t="s">
        <v>492</v>
      </c>
      <c r="AP43" t="s">
        <v>603</v>
      </c>
      <c r="AQ43" t="s">
        <v>1623</v>
      </c>
      <c r="AW43" t="s">
        <v>54</v>
      </c>
      <c r="BD43" t="s">
        <v>117</v>
      </c>
      <c r="BE43" t="s">
        <v>1636</v>
      </c>
      <c r="BR43" t="s">
        <v>56</v>
      </c>
      <c r="BS43" t="s">
        <v>425</v>
      </c>
      <c r="BT43" t="s">
        <v>72</v>
      </c>
      <c r="BU43" t="s">
        <v>112</v>
      </c>
      <c r="BV43" t="s">
        <v>60</v>
      </c>
      <c r="BW43" t="s">
        <v>82</v>
      </c>
      <c r="BX43" t="s">
        <v>479</v>
      </c>
    </row>
    <row r="44" spans="1:76" x14ac:dyDescent="0.2">
      <c r="A44" t="s">
        <v>1021</v>
      </c>
      <c r="B44" t="s">
        <v>48</v>
      </c>
      <c r="C44" t="s">
        <v>65</v>
      </c>
      <c r="D44" t="s">
        <v>50</v>
      </c>
      <c r="G44" t="s">
        <v>48</v>
      </c>
      <c r="AC44">
        <v>3</v>
      </c>
      <c r="AD44">
        <v>3</v>
      </c>
      <c r="AE44">
        <v>3</v>
      </c>
      <c r="AF44">
        <v>3</v>
      </c>
      <c r="AG44">
        <v>3</v>
      </c>
      <c r="AH44">
        <v>3</v>
      </c>
      <c r="AI44">
        <v>3</v>
      </c>
      <c r="AJ44">
        <v>3</v>
      </c>
      <c r="AK44">
        <v>3</v>
      </c>
      <c r="AL44" t="s">
        <v>265</v>
      </c>
      <c r="AM44" t="s">
        <v>51</v>
      </c>
      <c r="AN44" t="s">
        <v>87</v>
      </c>
      <c r="AO44" t="s">
        <v>1624</v>
      </c>
      <c r="AP44" t="s">
        <v>260</v>
      </c>
      <c r="AQ44" t="s">
        <v>492</v>
      </c>
      <c r="AR44" t="s">
        <v>1623</v>
      </c>
      <c r="AW44" t="s">
        <v>54</v>
      </c>
      <c r="BD44" t="s">
        <v>1639</v>
      </c>
      <c r="BE44" t="s">
        <v>117</v>
      </c>
      <c r="BF44" t="s">
        <v>1633</v>
      </c>
      <c r="BG44" t="s">
        <v>1644</v>
      </c>
      <c r="BH44" t="s">
        <v>1635</v>
      </c>
      <c r="BI44" t="s">
        <v>1641</v>
      </c>
      <c r="BR44" t="s">
        <v>70</v>
      </c>
      <c r="BS44" t="s">
        <v>425</v>
      </c>
      <c r="BT44" t="s">
        <v>58</v>
      </c>
      <c r="BU44" t="s">
        <v>112</v>
      </c>
      <c r="BV44" t="s">
        <v>74</v>
      </c>
      <c r="BW44" t="s">
        <v>61</v>
      </c>
      <c r="BX44" t="s">
        <v>1024</v>
      </c>
    </row>
    <row r="45" spans="1:76" x14ac:dyDescent="0.2">
      <c r="A45" t="s">
        <v>1025</v>
      </c>
      <c r="B45" t="s">
        <v>48</v>
      </c>
      <c r="C45" t="s">
        <v>50</v>
      </c>
      <c r="G45" t="s">
        <v>51</v>
      </c>
      <c r="H45">
        <v>3</v>
      </c>
      <c r="I45">
        <v>3</v>
      </c>
      <c r="J45">
        <v>3</v>
      </c>
      <c r="K45">
        <v>3</v>
      </c>
      <c r="L45">
        <v>3</v>
      </c>
      <c r="M45">
        <v>3</v>
      </c>
      <c r="N45">
        <v>3</v>
      </c>
      <c r="O45">
        <v>3</v>
      </c>
      <c r="P45">
        <v>3</v>
      </c>
      <c r="Q45">
        <v>3</v>
      </c>
      <c r="R45">
        <v>3</v>
      </c>
      <c r="S45">
        <v>3</v>
      </c>
      <c r="T45">
        <v>3</v>
      </c>
      <c r="U45">
        <v>2</v>
      </c>
      <c r="V45">
        <v>3</v>
      </c>
      <c r="W45">
        <v>3</v>
      </c>
      <c r="X45">
        <v>3</v>
      </c>
      <c r="Y45">
        <v>3</v>
      </c>
      <c r="Z45" t="s">
        <v>51</v>
      </c>
      <c r="AA45" t="s">
        <v>1026</v>
      </c>
      <c r="AN45" t="s">
        <v>260</v>
      </c>
      <c r="AO45" t="s">
        <v>492</v>
      </c>
      <c r="AP45" t="s">
        <v>1623</v>
      </c>
      <c r="AW45" t="s">
        <v>54</v>
      </c>
      <c r="BD45" t="s">
        <v>1644</v>
      </c>
      <c r="BE45" t="s">
        <v>1634</v>
      </c>
      <c r="BF45" t="s">
        <v>1635</v>
      </c>
      <c r="BG45" t="s">
        <v>1636</v>
      </c>
      <c r="BH45" t="s">
        <v>1640</v>
      </c>
      <c r="BI45" t="s">
        <v>1638</v>
      </c>
      <c r="BR45" t="s">
        <v>98</v>
      </c>
      <c r="BS45" t="s">
        <v>425</v>
      </c>
      <c r="BT45" t="s">
        <v>72</v>
      </c>
      <c r="BU45" t="s">
        <v>59</v>
      </c>
      <c r="BV45" t="s">
        <v>60</v>
      </c>
      <c r="BW45" t="s">
        <v>61</v>
      </c>
      <c r="BX45" t="s">
        <v>1029</v>
      </c>
    </row>
    <row r="46" spans="1:76" x14ac:dyDescent="0.2">
      <c r="A46" t="s">
        <v>1048</v>
      </c>
      <c r="B46" t="s">
        <v>48</v>
      </c>
      <c r="C46" t="s">
        <v>49</v>
      </c>
      <c r="D46" t="s">
        <v>50</v>
      </c>
      <c r="G46" t="s">
        <v>51</v>
      </c>
      <c r="H46">
        <v>5</v>
      </c>
      <c r="I46">
        <v>5</v>
      </c>
      <c r="J46">
        <v>5</v>
      </c>
      <c r="K46">
        <v>5</v>
      </c>
      <c r="L46">
        <v>5</v>
      </c>
      <c r="M46">
        <v>5</v>
      </c>
      <c r="N46">
        <v>5</v>
      </c>
      <c r="O46">
        <v>5</v>
      </c>
      <c r="P46">
        <v>5</v>
      </c>
      <c r="Q46">
        <v>5</v>
      </c>
      <c r="T46">
        <v>5</v>
      </c>
      <c r="X46">
        <v>5</v>
      </c>
      <c r="Z46" t="s">
        <v>51</v>
      </c>
      <c r="AA46" t="s">
        <v>1049</v>
      </c>
      <c r="AN46" t="s">
        <v>260</v>
      </c>
      <c r="AO46" t="s">
        <v>492</v>
      </c>
      <c r="AW46" t="s">
        <v>121</v>
      </c>
      <c r="BD46" t="s">
        <v>1639</v>
      </c>
      <c r="BE46" t="s">
        <v>117</v>
      </c>
      <c r="BF46" t="s">
        <v>1644</v>
      </c>
      <c r="BG46" t="s">
        <v>1640</v>
      </c>
      <c r="BR46" t="s">
        <v>81</v>
      </c>
      <c r="BS46" t="s">
        <v>399</v>
      </c>
      <c r="BT46" t="s">
        <v>58</v>
      </c>
      <c r="BU46" t="s">
        <v>112</v>
      </c>
      <c r="BV46" t="s">
        <v>60</v>
      </c>
      <c r="BW46" t="s">
        <v>82</v>
      </c>
      <c r="BX46" t="s">
        <v>1051</v>
      </c>
    </row>
    <row r="47" spans="1:76" x14ac:dyDescent="0.2">
      <c r="A47" t="s">
        <v>184</v>
      </c>
      <c r="B47" t="s">
        <v>48</v>
      </c>
      <c r="C47" t="s">
        <v>49</v>
      </c>
      <c r="D47" t="s">
        <v>50</v>
      </c>
      <c r="G47" t="s">
        <v>51</v>
      </c>
      <c r="H47">
        <v>3</v>
      </c>
      <c r="I47">
        <v>3</v>
      </c>
      <c r="J47">
        <v>3</v>
      </c>
      <c r="K47">
        <v>4</v>
      </c>
      <c r="L47">
        <v>4</v>
      </c>
      <c r="M47">
        <v>3</v>
      </c>
      <c r="N47">
        <v>3</v>
      </c>
      <c r="O47">
        <v>3</v>
      </c>
      <c r="P47">
        <v>4</v>
      </c>
      <c r="Q47">
        <v>3</v>
      </c>
      <c r="R47">
        <v>3</v>
      </c>
      <c r="S47">
        <v>3</v>
      </c>
      <c r="T47">
        <v>4</v>
      </c>
      <c r="U47">
        <v>4</v>
      </c>
      <c r="V47">
        <v>3</v>
      </c>
      <c r="W47">
        <v>3</v>
      </c>
      <c r="X47">
        <v>3</v>
      </c>
      <c r="Y47">
        <v>3</v>
      </c>
      <c r="Z47" t="s">
        <v>51</v>
      </c>
      <c r="AA47" t="s">
        <v>66</v>
      </c>
      <c r="AN47" t="s">
        <v>719</v>
      </c>
      <c r="AO47" t="s">
        <v>260</v>
      </c>
      <c r="AP47" t="s">
        <v>492</v>
      </c>
      <c r="AW47" t="s">
        <v>54</v>
      </c>
      <c r="BD47" t="s">
        <v>1639</v>
      </c>
      <c r="BE47" t="s">
        <v>117</v>
      </c>
      <c r="BF47" t="s">
        <v>1644</v>
      </c>
      <c r="BG47" t="s">
        <v>1634</v>
      </c>
      <c r="BH47" t="s">
        <v>1640</v>
      </c>
      <c r="BI47" t="s">
        <v>1638</v>
      </c>
      <c r="BR47" t="s">
        <v>70</v>
      </c>
      <c r="BS47" t="s">
        <v>71</v>
      </c>
      <c r="BT47" t="s">
        <v>72</v>
      </c>
      <c r="BU47" t="s">
        <v>73</v>
      </c>
      <c r="BV47" t="s">
        <v>60</v>
      </c>
      <c r="BW47" t="s">
        <v>61</v>
      </c>
      <c r="BX47" t="s">
        <v>188</v>
      </c>
    </row>
    <row r="48" spans="1:76" x14ac:dyDescent="0.2">
      <c r="A48" t="s">
        <v>484</v>
      </c>
      <c r="B48" t="s">
        <v>48</v>
      </c>
      <c r="C48" t="s">
        <v>50</v>
      </c>
      <c r="G48" t="s">
        <v>51</v>
      </c>
      <c r="H48">
        <v>3</v>
      </c>
      <c r="I48">
        <v>4</v>
      </c>
      <c r="J48">
        <v>4</v>
      </c>
      <c r="K48">
        <v>4</v>
      </c>
      <c r="L48">
        <v>4</v>
      </c>
      <c r="M48">
        <v>5</v>
      </c>
      <c r="N48">
        <v>4</v>
      </c>
      <c r="O48">
        <v>2</v>
      </c>
      <c r="P48">
        <v>2</v>
      </c>
      <c r="Q48">
        <v>4</v>
      </c>
      <c r="R48">
        <v>5</v>
      </c>
      <c r="S48">
        <v>4</v>
      </c>
      <c r="T48">
        <v>4</v>
      </c>
      <c r="U48">
        <v>5</v>
      </c>
      <c r="V48">
        <v>5</v>
      </c>
      <c r="W48">
        <v>2</v>
      </c>
      <c r="X48">
        <v>2</v>
      </c>
      <c r="Y48">
        <v>3</v>
      </c>
      <c r="Z48" t="s">
        <v>51</v>
      </c>
      <c r="AA48" t="s">
        <v>485</v>
      </c>
      <c r="AN48" t="s">
        <v>87</v>
      </c>
      <c r="AO48" t="s">
        <v>260</v>
      </c>
      <c r="AP48" t="s">
        <v>492</v>
      </c>
      <c r="AQ48" t="s">
        <v>1626</v>
      </c>
      <c r="AW48" t="s">
        <v>79</v>
      </c>
      <c r="AX48" t="s">
        <v>54</v>
      </c>
      <c r="BD48" t="s">
        <v>1642</v>
      </c>
      <c r="BE48" t="s">
        <v>1639</v>
      </c>
      <c r="BF48" t="s">
        <v>117</v>
      </c>
      <c r="BG48" t="s">
        <v>1644</v>
      </c>
      <c r="BH48" t="s">
        <v>1636</v>
      </c>
      <c r="BI48" t="s">
        <v>1637</v>
      </c>
      <c r="BJ48" t="s">
        <v>1638</v>
      </c>
      <c r="BR48" t="s">
        <v>56</v>
      </c>
      <c r="BS48" t="s">
        <v>399</v>
      </c>
      <c r="BT48" t="s">
        <v>72</v>
      </c>
      <c r="BU48" t="s">
        <v>59</v>
      </c>
      <c r="BV48" t="s">
        <v>60</v>
      </c>
      <c r="BW48" t="s">
        <v>82</v>
      </c>
      <c r="BX48" t="s">
        <v>489</v>
      </c>
    </row>
    <row r="49" spans="1:76" x14ac:dyDescent="0.2">
      <c r="A49" t="s">
        <v>1056</v>
      </c>
      <c r="B49" t="s">
        <v>48</v>
      </c>
      <c r="C49" t="s">
        <v>50</v>
      </c>
      <c r="G49" t="s">
        <v>51</v>
      </c>
      <c r="H49">
        <v>4</v>
      </c>
      <c r="I49">
        <v>3</v>
      </c>
      <c r="J49">
        <v>3</v>
      </c>
      <c r="K49">
        <v>3</v>
      </c>
      <c r="L49">
        <v>3</v>
      </c>
      <c r="M49">
        <v>3</v>
      </c>
      <c r="N49">
        <v>3</v>
      </c>
      <c r="O49">
        <v>3</v>
      </c>
      <c r="P49">
        <v>4</v>
      </c>
      <c r="Q49">
        <v>3</v>
      </c>
      <c r="R49">
        <v>3</v>
      </c>
      <c r="S49">
        <v>4</v>
      </c>
      <c r="T49">
        <v>4</v>
      </c>
      <c r="U49">
        <v>4</v>
      </c>
      <c r="V49">
        <v>3</v>
      </c>
      <c r="W49">
        <v>3</v>
      </c>
      <c r="X49">
        <v>3</v>
      </c>
      <c r="Y49">
        <v>4</v>
      </c>
      <c r="Z49" t="s">
        <v>51</v>
      </c>
      <c r="AA49" t="s">
        <v>1057</v>
      </c>
      <c r="AN49" t="s">
        <v>87</v>
      </c>
      <c r="AO49" t="s">
        <v>1624</v>
      </c>
      <c r="AP49" t="s">
        <v>492</v>
      </c>
      <c r="AQ49" t="s">
        <v>1623</v>
      </c>
      <c r="AW49" t="s">
        <v>54</v>
      </c>
      <c r="BD49" t="s">
        <v>117</v>
      </c>
      <c r="BE49" t="s">
        <v>1644</v>
      </c>
      <c r="BF49" t="s">
        <v>1636</v>
      </c>
      <c r="BG49" t="s">
        <v>1637</v>
      </c>
      <c r="BH49" t="s">
        <v>1641</v>
      </c>
      <c r="BR49" t="s">
        <v>98</v>
      </c>
      <c r="BS49" t="s">
        <v>425</v>
      </c>
      <c r="BT49" t="s">
        <v>72</v>
      </c>
      <c r="BU49" t="s">
        <v>73</v>
      </c>
      <c r="BV49" t="s">
        <v>60</v>
      </c>
      <c r="BW49" t="s">
        <v>61</v>
      </c>
      <c r="BX49" t="s">
        <v>1061</v>
      </c>
    </row>
    <row r="50" spans="1:76" x14ac:dyDescent="0.2">
      <c r="A50" t="s">
        <v>494</v>
      </c>
      <c r="B50" t="s">
        <v>48</v>
      </c>
      <c r="C50" t="s">
        <v>50</v>
      </c>
      <c r="G50" t="s">
        <v>51</v>
      </c>
      <c r="H50">
        <v>5</v>
      </c>
      <c r="I50">
        <v>3</v>
      </c>
      <c r="J50">
        <v>3</v>
      </c>
      <c r="K50">
        <v>3</v>
      </c>
      <c r="L50">
        <v>4</v>
      </c>
      <c r="M50">
        <v>3</v>
      </c>
      <c r="N50">
        <v>3</v>
      </c>
      <c r="O50">
        <v>3</v>
      </c>
      <c r="P50">
        <v>3</v>
      </c>
      <c r="Q50">
        <v>5</v>
      </c>
      <c r="R50">
        <v>4</v>
      </c>
      <c r="S50">
        <v>4</v>
      </c>
      <c r="T50">
        <v>4</v>
      </c>
      <c r="U50">
        <v>4</v>
      </c>
      <c r="V50">
        <v>3</v>
      </c>
      <c r="W50">
        <v>3</v>
      </c>
      <c r="X50">
        <v>3</v>
      </c>
      <c r="Y50">
        <v>3</v>
      </c>
      <c r="Z50" t="s">
        <v>51</v>
      </c>
      <c r="AA50" t="s">
        <v>386</v>
      </c>
      <c r="AN50" t="s">
        <v>260</v>
      </c>
      <c r="AO50" t="s">
        <v>492</v>
      </c>
      <c r="AP50" t="s">
        <v>603</v>
      </c>
      <c r="AQ50" t="s">
        <v>1623</v>
      </c>
      <c r="AW50" t="s">
        <v>121</v>
      </c>
      <c r="BD50" t="s">
        <v>1639</v>
      </c>
      <c r="BE50" t="s">
        <v>117</v>
      </c>
      <c r="BF50" t="s">
        <v>1644</v>
      </c>
      <c r="BG50" t="s">
        <v>1637</v>
      </c>
      <c r="BH50" t="s">
        <v>1638</v>
      </c>
      <c r="BR50" t="s">
        <v>110</v>
      </c>
      <c r="BS50" t="s">
        <v>425</v>
      </c>
      <c r="BT50" t="s">
        <v>72</v>
      </c>
      <c r="BU50" t="s">
        <v>73</v>
      </c>
      <c r="BV50" t="s">
        <v>60</v>
      </c>
      <c r="BW50" t="s">
        <v>82</v>
      </c>
      <c r="BX50" t="s">
        <v>496</v>
      </c>
    </row>
    <row r="51" spans="1:76" x14ac:dyDescent="0.2">
      <c r="A51" t="s">
        <v>195</v>
      </c>
      <c r="B51" t="s">
        <v>48</v>
      </c>
      <c r="C51" t="s">
        <v>64</v>
      </c>
      <c r="D51" t="s">
        <v>65</v>
      </c>
      <c r="E51" t="s">
        <v>49</v>
      </c>
      <c r="F51" t="s">
        <v>50</v>
      </c>
      <c r="G51" t="s">
        <v>51</v>
      </c>
      <c r="H51">
        <v>3</v>
      </c>
      <c r="I51">
        <v>4</v>
      </c>
      <c r="J51">
        <v>4</v>
      </c>
      <c r="K51">
        <v>4</v>
      </c>
      <c r="L51">
        <v>4</v>
      </c>
      <c r="M51">
        <v>4</v>
      </c>
      <c r="N51">
        <v>4</v>
      </c>
      <c r="O51">
        <v>4</v>
      </c>
      <c r="P51">
        <v>4</v>
      </c>
      <c r="Q51">
        <v>3</v>
      </c>
      <c r="R51">
        <v>3</v>
      </c>
      <c r="S51">
        <v>3</v>
      </c>
      <c r="T51">
        <v>3</v>
      </c>
      <c r="U51">
        <v>3</v>
      </c>
      <c r="V51">
        <v>3</v>
      </c>
      <c r="W51">
        <v>3</v>
      </c>
      <c r="X51">
        <v>3</v>
      </c>
      <c r="Y51">
        <v>3</v>
      </c>
      <c r="Z51" t="s">
        <v>51</v>
      </c>
      <c r="AA51" t="s">
        <v>196</v>
      </c>
      <c r="AN51" t="s">
        <v>87</v>
      </c>
      <c r="AO51" t="s">
        <v>1624</v>
      </c>
      <c r="AP51" t="s">
        <v>260</v>
      </c>
      <c r="AQ51" t="s">
        <v>492</v>
      </c>
      <c r="AW51" t="s">
        <v>198</v>
      </c>
      <c r="BD51" t="s">
        <v>117</v>
      </c>
      <c r="BE51" t="s">
        <v>1644</v>
      </c>
      <c r="BF51" t="s">
        <v>1636</v>
      </c>
      <c r="BG51" t="s">
        <v>1637</v>
      </c>
      <c r="BH51" t="s">
        <v>1640</v>
      </c>
      <c r="BR51" t="s">
        <v>81</v>
      </c>
      <c r="BS51" t="s">
        <v>57</v>
      </c>
      <c r="BT51" t="s">
        <v>72</v>
      </c>
      <c r="BU51" t="s">
        <v>73</v>
      </c>
      <c r="BV51" t="s">
        <v>60</v>
      </c>
      <c r="BW51" t="s">
        <v>61</v>
      </c>
      <c r="BX51" t="s">
        <v>201</v>
      </c>
    </row>
    <row r="52" spans="1:76" x14ac:dyDescent="0.2">
      <c r="A52" t="s">
        <v>1077</v>
      </c>
      <c r="B52" t="s">
        <v>48</v>
      </c>
      <c r="C52" t="s">
        <v>50</v>
      </c>
      <c r="G52" t="s">
        <v>51</v>
      </c>
      <c r="H52">
        <v>4</v>
      </c>
      <c r="I52">
        <v>4</v>
      </c>
      <c r="J52">
        <v>4</v>
      </c>
      <c r="K52">
        <v>4</v>
      </c>
      <c r="L52">
        <v>4</v>
      </c>
      <c r="M52">
        <v>3</v>
      </c>
      <c r="N52">
        <v>4</v>
      </c>
      <c r="O52">
        <v>4</v>
      </c>
      <c r="P52">
        <v>3</v>
      </c>
      <c r="Q52">
        <v>4</v>
      </c>
      <c r="R52">
        <v>4</v>
      </c>
      <c r="S52">
        <v>4</v>
      </c>
      <c r="T52">
        <v>4</v>
      </c>
      <c r="U52">
        <v>4</v>
      </c>
      <c r="V52">
        <v>3</v>
      </c>
      <c r="W52">
        <v>4</v>
      </c>
      <c r="X52">
        <v>4</v>
      </c>
      <c r="Y52">
        <v>4</v>
      </c>
      <c r="Z52" t="s">
        <v>51</v>
      </c>
      <c r="AN52" t="s">
        <v>87</v>
      </c>
      <c r="AO52" t="s">
        <v>260</v>
      </c>
      <c r="AP52" t="s">
        <v>492</v>
      </c>
      <c r="AQ52" t="s">
        <v>603</v>
      </c>
      <c r="AR52" t="s">
        <v>1623</v>
      </c>
      <c r="AW52" t="s">
        <v>54</v>
      </c>
      <c r="BD52" t="s">
        <v>1642</v>
      </c>
      <c r="BE52" t="s">
        <v>1639</v>
      </c>
      <c r="BF52" t="s">
        <v>1633</v>
      </c>
      <c r="BG52" t="s">
        <v>1644</v>
      </c>
      <c r="BH52" t="s">
        <v>1635</v>
      </c>
      <c r="BI52" t="s">
        <v>1636</v>
      </c>
      <c r="BJ52" t="s">
        <v>1638</v>
      </c>
      <c r="BK52" t="s">
        <v>1641</v>
      </c>
      <c r="BR52" t="s">
        <v>98</v>
      </c>
      <c r="BS52" t="s">
        <v>399</v>
      </c>
      <c r="BT52" t="s">
        <v>72</v>
      </c>
      <c r="BU52" t="s">
        <v>73</v>
      </c>
      <c r="BV52" t="s">
        <v>958</v>
      </c>
      <c r="BW52" t="s">
        <v>82</v>
      </c>
      <c r="BX52" t="s">
        <v>1079</v>
      </c>
    </row>
    <row r="53" spans="1:76" x14ac:dyDescent="0.2">
      <c r="A53" t="s">
        <v>207</v>
      </c>
      <c r="B53" t="s">
        <v>48</v>
      </c>
      <c r="C53" t="s">
        <v>65</v>
      </c>
      <c r="D53" t="s">
        <v>49</v>
      </c>
      <c r="G53" t="s">
        <v>48</v>
      </c>
      <c r="AC53">
        <v>4</v>
      </c>
      <c r="AD53">
        <v>3</v>
      </c>
      <c r="AE53">
        <v>3</v>
      </c>
      <c r="AF53">
        <v>4</v>
      </c>
      <c r="AG53">
        <v>4</v>
      </c>
      <c r="AH53">
        <v>3</v>
      </c>
      <c r="AI53">
        <v>3</v>
      </c>
      <c r="AJ53">
        <v>4</v>
      </c>
      <c r="AK53">
        <v>4</v>
      </c>
      <c r="AL53" t="s">
        <v>208</v>
      </c>
      <c r="AM53" t="s">
        <v>51</v>
      </c>
      <c r="AN53" t="s">
        <v>1624</v>
      </c>
      <c r="AO53" t="s">
        <v>492</v>
      </c>
      <c r="AP53" t="s">
        <v>603</v>
      </c>
      <c r="AQ53" t="s">
        <v>1623</v>
      </c>
      <c r="AW53" t="s">
        <v>79</v>
      </c>
      <c r="BD53" t="s">
        <v>1639</v>
      </c>
      <c r="BE53" t="s">
        <v>117</v>
      </c>
      <c r="BF53" t="s">
        <v>1635</v>
      </c>
      <c r="BG53" t="s">
        <v>1637</v>
      </c>
      <c r="BR53" t="s">
        <v>56</v>
      </c>
      <c r="BS53" t="s">
        <v>57</v>
      </c>
      <c r="BT53" t="s">
        <v>72</v>
      </c>
      <c r="BU53" t="s">
        <v>73</v>
      </c>
      <c r="BV53" t="s">
        <v>60</v>
      </c>
      <c r="BW53" t="s">
        <v>82</v>
      </c>
      <c r="BX53" t="s">
        <v>212</v>
      </c>
    </row>
    <row r="54" spans="1:76" x14ac:dyDescent="0.2">
      <c r="A54" t="s">
        <v>1104</v>
      </c>
      <c r="B54" t="s">
        <v>48</v>
      </c>
      <c r="C54" t="s">
        <v>1105</v>
      </c>
      <c r="G54" t="s">
        <v>48</v>
      </c>
      <c r="AC54">
        <v>3</v>
      </c>
      <c r="AD54">
        <v>3</v>
      </c>
      <c r="AE54">
        <v>5</v>
      </c>
      <c r="AF54">
        <v>5</v>
      </c>
      <c r="AG54">
        <v>2</v>
      </c>
      <c r="AH54">
        <v>3</v>
      </c>
      <c r="AI54">
        <v>3</v>
      </c>
      <c r="AJ54">
        <v>3</v>
      </c>
      <c r="AK54">
        <v>3</v>
      </c>
      <c r="AL54" t="s">
        <v>265</v>
      </c>
      <c r="AM54" t="s">
        <v>51</v>
      </c>
      <c r="AN54" t="s">
        <v>1624</v>
      </c>
      <c r="AO54" t="s">
        <v>492</v>
      </c>
      <c r="AP54" t="s">
        <v>603</v>
      </c>
      <c r="AW54" t="s">
        <v>96</v>
      </c>
      <c r="BD54" t="s">
        <v>117</v>
      </c>
      <c r="BE54" t="s">
        <v>1637</v>
      </c>
      <c r="BF54" t="s">
        <v>1638</v>
      </c>
      <c r="BR54" t="s">
        <v>70</v>
      </c>
      <c r="BS54" t="s">
        <v>425</v>
      </c>
      <c r="BT54" t="s">
        <v>58</v>
      </c>
      <c r="BU54" t="s">
        <v>112</v>
      </c>
      <c r="BV54" t="s">
        <v>60</v>
      </c>
      <c r="BW54" t="s">
        <v>1107</v>
      </c>
      <c r="BX54" t="s">
        <v>1109</v>
      </c>
    </row>
    <row r="55" spans="1:76" x14ac:dyDescent="0.2">
      <c r="A55" t="s">
        <v>1116</v>
      </c>
      <c r="B55" t="s">
        <v>48</v>
      </c>
      <c r="C55" t="s">
        <v>50</v>
      </c>
      <c r="G55" t="s">
        <v>51</v>
      </c>
      <c r="H55">
        <v>2</v>
      </c>
      <c r="I55">
        <v>3</v>
      </c>
      <c r="J55">
        <v>3</v>
      </c>
      <c r="K55">
        <v>2</v>
      </c>
      <c r="L55">
        <v>2</v>
      </c>
      <c r="M55">
        <v>2</v>
      </c>
      <c r="N55">
        <v>2</v>
      </c>
      <c r="O55">
        <v>2</v>
      </c>
      <c r="P55">
        <v>2</v>
      </c>
      <c r="Q55">
        <v>2</v>
      </c>
      <c r="R55">
        <v>2</v>
      </c>
      <c r="S55">
        <v>2</v>
      </c>
      <c r="T55">
        <v>2</v>
      </c>
      <c r="U55">
        <v>2</v>
      </c>
      <c r="V55">
        <v>2</v>
      </c>
      <c r="W55">
        <v>2</v>
      </c>
      <c r="X55">
        <v>2</v>
      </c>
      <c r="Y55">
        <v>2</v>
      </c>
      <c r="Z55" t="s">
        <v>51</v>
      </c>
      <c r="AA55" t="s">
        <v>1117</v>
      </c>
      <c r="AN55" t="s">
        <v>1624</v>
      </c>
      <c r="AO55" t="s">
        <v>492</v>
      </c>
      <c r="AP55" t="s">
        <v>1623</v>
      </c>
      <c r="AW55" t="s">
        <v>121</v>
      </c>
      <c r="BD55" t="s">
        <v>117</v>
      </c>
      <c r="BE55" t="s">
        <v>1640</v>
      </c>
      <c r="BF55" t="s">
        <v>1641</v>
      </c>
      <c r="BR55" t="s">
        <v>70</v>
      </c>
      <c r="BS55" t="s">
        <v>399</v>
      </c>
      <c r="BT55" t="s">
        <v>58</v>
      </c>
      <c r="BU55" t="s">
        <v>112</v>
      </c>
      <c r="BV55" t="s">
        <v>74</v>
      </c>
      <c r="BW55" t="s">
        <v>82</v>
      </c>
      <c r="BX55" t="s">
        <v>1121</v>
      </c>
    </row>
    <row r="56" spans="1:76" x14ac:dyDescent="0.2">
      <c r="A56" t="s">
        <v>1124</v>
      </c>
      <c r="B56" t="s">
        <v>48</v>
      </c>
      <c r="C56" t="s">
        <v>50</v>
      </c>
      <c r="G56" t="s">
        <v>48</v>
      </c>
      <c r="AC56">
        <v>3</v>
      </c>
      <c r="AD56">
        <v>3</v>
      </c>
      <c r="AE56">
        <v>2</v>
      </c>
      <c r="AF56">
        <v>2</v>
      </c>
      <c r="AG56">
        <v>2</v>
      </c>
      <c r="AH56">
        <v>2</v>
      </c>
      <c r="AI56">
        <v>2</v>
      </c>
      <c r="AJ56">
        <v>2</v>
      </c>
      <c r="AK56">
        <v>2</v>
      </c>
      <c r="AL56" t="s">
        <v>1125</v>
      </c>
      <c r="AM56" t="s">
        <v>51</v>
      </c>
      <c r="AN56" t="s">
        <v>87</v>
      </c>
      <c r="AO56" t="s">
        <v>260</v>
      </c>
      <c r="AP56" t="s">
        <v>603</v>
      </c>
      <c r="AQ56" t="s">
        <v>1623</v>
      </c>
      <c r="AW56" t="s">
        <v>96</v>
      </c>
      <c r="BD56" t="s">
        <v>1639</v>
      </c>
      <c r="BE56" t="s">
        <v>117</v>
      </c>
      <c r="BF56" t="s">
        <v>1644</v>
      </c>
      <c r="BG56" t="s">
        <v>1638</v>
      </c>
      <c r="BR56" t="s">
        <v>98</v>
      </c>
      <c r="BS56" t="s">
        <v>399</v>
      </c>
      <c r="BT56" t="s">
        <v>72</v>
      </c>
      <c r="BU56" t="s">
        <v>73</v>
      </c>
      <c r="BV56" t="s">
        <v>60</v>
      </c>
      <c r="BW56" t="s">
        <v>82</v>
      </c>
      <c r="BX56" t="s">
        <v>1127</v>
      </c>
    </row>
    <row r="57" spans="1:76" x14ac:dyDescent="0.2">
      <c r="A57" t="s">
        <v>1130</v>
      </c>
      <c r="B57" t="s">
        <v>48</v>
      </c>
      <c r="C57" t="s">
        <v>64</v>
      </c>
      <c r="G57" t="s">
        <v>48</v>
      </c>
      <c r="AC57">
        <v>5</v>
      </c>
      <c r="AD57">
        <v>3</v>
      </c>
      <c r="AE57">
        <v>3</v>
      </c>
      <c r="AF57">
        <v>5</v>
      </c>
      <c r="AG57">
        <v>3</v>
      </c>
      <c r="AH57">
        <v>3</v>
      </c>
      <c r="AI57">
        <v>4</v>
      </c>
      <c r="AJ57">
        <v>4</v>
      </c>
      <c r="AK57">
        <v>4</v>
      </c>
      <c r="AL57" t="s">
        <v>223</v>
      </c>
      <c r="AM57" t="s">
        <v>51</v>
      </c>
      <c r="AN57" t="s">
        <v>87</v>
      </c>
      <c r="AO57" t="s">
        <v>260</v>
      </c>
      <c r="AP57" t="s">
        <v>492</v>
      </c>
      <c r="AQ57" t="s">
        <v>603</v>
      </c>
      <c r="AW57" t="s">
        <v>79</v>
      </c>
      <c r="BD57" t="s">
        <v>1639</v>
      </c>
      <c r="BE57" t="s">
        <v>117</v>
      </c>
      <c r="BF57" t="s">
        <v>1640</v>
      </c>
      <c r="BR57" t="s">
        <v>70</v>
      </c>
      <c r="BS57" t="s">
        <v>425</v>
      </c>
      <c r="BT57" t="s">
        <v>58</v>
      </c>
      <c r="BU57" t="s">
        <v>112</v>
      </c>
      <c r="BV57" t="s">
        <v>60</v>
      </c>
      <c r="BW57" t="s">
        <v>61</v>
      </c>
      <c r="BX57" t="s">
        <v>1132</v>
      </c>
    </row>
    <row r="58" spans="1:76" x14ac:dyDescent="0.2">
      <c r="A58" t="s">
        <v>501</v>
      </c>
      <c r="B58" t="s">
        <v>48</v>
      </c>
      <c r="C58" t="s">
        <v>64</v>
      </c>
      <c r="D58" t="s">
        <v>49</v>
      </c>
      <c r="E58" t="s">
        <v>50</v>
      </c>
      <c r="G58" t="s">
        <v>48</v>
      </c>
      <c r="AC58">
        <v>5</v>
      </c>
      <c r="AD58">
        <v>4</v>
      </c>
      <c r="AE58">
        <v>4</v>
      </c>
      <c r="AF58">
        <v>4</v>
      </c>
      <c r="AG58">
        <v>3</v>
      </c>
      <c r="AH58">
        <v>4</v>
      </c>
      <c r="AI58">
        <v>5</v>
      </c>
      <c r="AJ58">
        <v>5</v>
      </c>
      <c r="AK58">
        <v>5</v>
      </c>
      <c r="AL58" t="s">
        <v>476</v>
      </c>
      <c r="AM58" t="s">
        <v>51</v>
      </c>
      <c r="AN58" t="s">
        <v>87</v>
      </c>
      <c r="AO58" t="s">
        <v>260</v>
      </c>
      <c r="AP58" t="s">
        <v>1623</v>
      </c>
      <c r="AW58" t="s">
        <v>121</v>
      </c>
      <c r="BD58" t="s">
        <v>117</v>
      </c>
      <c r="BE58" t="s">
        <v>1633</v>
      </c>
      <c r="BF58" t="s">
        <v>1644</v>
      </c>
      <c r="BG58" t="s">
        <v>1636</v>
      </c>
      <c r="BH58" t="s">
        <v>1637</v>
      </c>
      <c r="BI58" t="s">
        <v>1638</v>
      </c>
      <c r="BR58" t="s">
        <v>56</v>
      </c>
      <c r="BS58" t="s">
        <v>399</v>
      </c>
      <c r="BT58" t="s">
        <v>72</v>
      </c>
      <c r="BU58" t="s">
        <v>59</v>
      </c>
      <c r="BV58" t="s">
        <v>60</v>
      </c>
      <c r="BW58" t="s">
        <v>82</v>
      </c>
      <c r="BX58" t="s">
        <v>506</v>
      </c>
    </row>
    <row r="59" spans="1:76" x14ac:dyDescent="0.2">
      <c r="A59" t="s">
        <v>222</v>
      </c>
      <c r="B59" t="s">
        <v>48</v>
      </c>
      <c r="C59" t="s">
        <v>49</v>
      </c>
      <c r="D59" t="s">
        <v>50</v>
      </c>
      <c r="G59" t="s">
        <v>48</v>
      </c>
      <c r="AC59">
        <v>5</v>
      </c>
      <c r="AD59">
        <v>4</v>
      </c>
      <c r="AE59">
        <v>4</v>
      </c>
      <c r="AF59">
        <v>5</v>
      </c>
      <c r="AG59">
        <v>4</v>
      </c>
      <c r="AH59">
        <v>3</v>
      </c>
      <c r="AI59">
        <v>4</v>
      </c>
      <c r="AJ59">
        <v>5</v>
      </c>
      <c r="AK59">
        <v>4</v>
      </c>
      <c r="AL59" t="s">
        <v>223</v>
      </c>
      <c r="AM59" t="s">
        <v>48</v>
      </c>
      <c r="AN59" t="s">
        <v>87</v>
      </c>
      <c r="AO59" t="s">
        <v>492</v>
      </c>
      <c r="AW59" t="s">
        <v>54</v>
      </c>
      <c r="BD59" t="s">
        <v>117</v>
      </c>
      <c r="BE59" t="s">
        <v>1644</v>
      </c>
      <c r="BF59" t="s">
        <v>1637</v>
      </c>
      <c r="BG59" t="s">
        <v>1640</v>
      </c>
      <c r="BR59" t="s">
        <v>70</v>
      </c>
      <c r="BS59" t="s">
        <v>71</v>
      </c>
      <c r="BT59" t="s">
        <v>58</v>
      </c>
      <c r="BU59" t="s">
        <v>73</v>
      </c>
      <c r="BV59" t="s">
        <v>60</v>
      </c>
      <c r="BW59" t="s">
        <v>82</v>
      </c>
      <c r="BX59" t="s">
        <v>227</v>
      </c>
    </row>
    <row r="60" spans="1:76" x14ac:dyDescent="0.2">
      <c r="A60" t="s">
        <v>1171</v>
      </c>
      <c r="B60" t="s">
        <v>48</v>
      </c>
      <c r="C60" t="s">
        <v>50</v>
      </c>
      <c r="G60" t="s">
        <v>51</v>
      </c>
      <c r="H60">
        <v>3</v>
      </c>
      <c r="I60">
        <v>2</v>
      </c>
      <c r="J60">
        <v>2</v>
      </c>
      <c r="K60">
        <v>3</v>
      </c>
      <c r="L60">
        <v>3</v>
      </c>
      <c r="M60">
        <v>3</v>
      </c>
      <c r="N60">
        <v>3</v>
      </c>
      <c r="O60">
        <v>3</v>
      </c>
      <c r="P60">
        <v>3</v>
      </c>
      <c r="Z60" t="s">
        <v>51</v>
      </c>
      <c r="AA60" t="s">
        <v>1172</v>
      </c>
      <c r="AN60" t="s">
        <v>87</v>
      </c>
      <c r="AO60" t="s">
        <v>719</v>
      </c>
      <c r="AP60" t="s">
        <v>260</v>
      </c>
      <c r="AQ60" t="s">
        <v>492</v>
      </c>
      <c r="AR60" t="s">
        <v>603</v>
      </c>
      <c r="AS60" t="s">
        <v>1623</v>
      </c>
      <c r="AW60" t="s">
        <v>79</v>
      </c>
      <c r="BD60" t="s">
        <v>1643</v>
      </c>
      <c r="BE60" t="s">
        <v>1642</v>
      </c>
      <c r="BF60" t="s">
        <v>1639</v>
      </c>
      <c r="BG60" t="s">
        <v>117</v>
      </c>
      <c r="BH60" t="s">
        <v>1633</v>
      </c>
      <c r="BI60" t="s">
        <v>1644</v>
      </c>
      <c r="BJ60" t="s">
        <v>1635</v>
      </c>
      <c r="BK60" t="s">
        <v>1636</v>
      </c>
      <c r="BL60" t="s">
        <v>1637</v>
      </c>
      <c r="BM60" t="s">
        <v>1638</v>
      </c>
      <c r="BR60" t="s">
        <v>70</v>
      </c>
      <c r="BS60" t="s">
        <v>399</v>
      </c>
      <c r="BT60" t="s">
        <v>72</v>
      </c>
      <c r="BU60" t="s">
        <v>73</v>
      </c>
      <c r="BV60" t="s">
        <v>60</v>
      </c>
      <c r="BW60" t="s">
        <v>82</v>
      </c>
      <c r="BX60" t="s">
        <v>1175</v>
      </c>
    </row>
    <row r="61" spans="1:76" x14ac:dyDescent="0.2">
      <c r="A61" t="s">
        <v>1180</v>
      </c>
      <c r="B61" t="s">
        <v>48</v>
      </c>
      <c r="C61" t="s">
        <v>64</v>
      </c>
      <c r="D61" t="s">
        <v>50</v>
      </c>
      <c r="G61" t="s">
        <v>51</v>
      </c>
      <c r="H61">
        <v>1</v>
      </c>
      <c r="I61">
        <v>1</v>
      </c>
      <c r="J61">
        <v>3</v>
      </c>
      <c r="K61">
        <v>3</v>
      </c>
      <c r="L61">
        <v>1</v>
      </c>
      <c r="M61">
        <v>4</v>
      </c>
      <c r="N61">
        <v>4</v>
      </c>
      <c r="O61">
        <v>4</v>
      </c>
      <c r="P61">
        <v>3</v>
      </c>
      <c r="Z61" t="s">
        <v>48</v>
      </c>
      <c r="AB61" t="s">
        <v>66</v>
      </c>
      <c r="AN61" t="s">
        <v>1624</v>
      </c>
      <c r="AO61" t="s">
        <v>492</v>
      </c>
      <c r="AP61" t="s">
        <v>603</v>
      </c>
      <c r="AQ61" t="s">
        <v>1623</v>
      </c>
      <c r="AW61" t="s">
        <v>121</v>
      </c>
      <c r="AX61" t="s">
        <v>267</v>
      </c>
      <c r="BD61" t="s">
        <v>1639</v>
      </c>
      <c r="BE61" t="s">
        <v>117</v>
      </c>
      <c r="BF61" t="s">
        <v>1644</v>
      </c>
      <c r="BR61" t="s">
        <v>70</v>
      </c>
      <c r="BS61" t="s">
        <v>425</v>
      </c>
      <c r="BT61" t="s">
        <v>72</v>
      </c>
      <c r="BU61" t="s">
        <v>73</v>
      </c>
      <c r="BV61" t="s">
        <v>60</v>
      </c>
      <c r="BW61" t="s">
        <v>82</v>
      </c>
      <c r="BX61" t="s">
        <v>1183</v>
      </c>
    </row>
    <row r="62" spans="1:76" x14ac:dyDescent="0.2">
      <c r="A62" t="s">
        <v>511</v>
      </c>
      <c r="B62" t="s">
        <v>48</v>
      </c>
      <c r="C62" t="s">
        <v>49</v>
      </c>
      <c r="D62" t="s">
        <v>50</v>
      </c>
      <c r="G62" t="s">
        <v>51</v>
      </c>
      <c r="H62">
        <v>3</v>
      </c>
      <c r="I62">
        <v>4</v>
      </c>
      <c r="J62">
        <v>4</v>
      </c>
      <c r="K62">
        <v>3</v>
      </c>
      <c r="L62">
        <v>2</v>
      </c>
      <c r="M62">
        <v>2</v>
      </c>
      <c r="N62">
        <v>3</v>
      </c>
      <c r="O62">
        <v>2</v>
      </c>
      <c r="P62">
        <v>2</v>
      </c>
      <c r="Q62">
        <v>3</v>
      </c>
      <c r="R62">
        <v>3</v>
      </c>
      <c r="S62">
        <v>3</v>
      </c>
      <c r="T62">
        <v>3</v>
      </c>
      <c r="U62">
        <v>2</v>
      </c>
      <c r="V62">
        <v>1</v>
      </c>
      <c r="W62">
        <v>3</v>
      </c>
      <c r="X62">
        <v>2</v>
      </c>
      <c r="Y62">
        <v>3</v>
      </c>
      <c r="Z62" t="s">
        <v>51</v>
      </c>
      <c r="AA62" t="s">
        <v>512</v>
      </c>
      <c r="AN62" t="s">
        <v>1624</v>
      </c>
      <c r="AO62" t="s">
        <v>719</v>
      </c>
      <c r="AP62" t="s">
        <v>260</v>
      </c>
      <c r="AQ62" t="s">
        <v>492</v>
      </c>
      <c r="AR62" t="s">
        <v>603</v>
      </c>
      <c r="AW62" t="s">
        <v>79</v>
      </c>
      <c r="AX62" t="s">
        <v>54</v>
      </c>
      <c r="BD62" t="s">
        <v>1642</v>
      </c>
      <c r="BE62" t="s">
        <v>1639</v>
      </c>
      <c r="BF62" t="s">
        <v>117</v>
      </c>
      <c r="BG62" t="s">
        <v>1644</v>
      </c>
      <c r="BH62" t="s">
        <v>1637</v>
      </c>
      <c r="BI62" t="s">
        <v>1640</v>
      </c>
      <c r="BR62" t="s">
        <v>56</v>
      </c>
      <c r="BS62" t="s">
        <v>399</v>
      </c>
      <c r="BT62" t="s">
        <v>72</v>
      </c>
      <c r="BU62" t="s">
        <v>112</v>
      </c>
      <c r="BV62" t="s">
        <v>74</v>
      </c>
      <c r="BW62" t="s">
        <v>61</v>
      </c>
      <c r="BX62" t="s">
        <v>516</v>
      </c>
    </row>
    <row r="63" spans="1:76" x14ac:dyDescent="0.2">
      <c r="A63" t="s">
        <v>1208</v>
      </c>
      <c r="B63" t="s">
        <v>48</v>
      </c>
      <c r="C63" t="s">
        <v>65</v>
      </c>
      <c r="D63" t="s">
        <v>50</v>
      </c>
      <c r="G63" t="s">
        <v>51</v>
      </c>
      <c r="H63">
        <v>5</v>
      </c>
      <c r="I63">
        <v>5</v>
      </c>
      <c r="J63">
        <v>5</v>
      </c>
      <c r="K63">
        <v>5</v>
      </c>
      <c r="L63">
        <v>5</v>
      </c>
      <c r="M63">
        <v>5</v>
      </c>
      <c r="N63">
        <v>5</v>
      </c>
      <c r="O63">
        <v>5</v>
      </c>
      <c r="P63">
        <v>5</v>
      </c>
      <c r="Q63">
        <v>5</v>
      </c>
      <c r="R63">
        <v>5</v>
      </c>
      <c r="S63">
        <v>5</v>
      </c>
      <c r="T63">
        <v>5</v>
      </c>
      <c r="U63">
        <v>5</v>
      </c>
      <c r="V63">
        <v>5</v>
      </c>
      <c r="W63">
        <v>5</v>
      </c>
      <c r="X63">
        <v>5</v>
      </c>
      <c r="Y63">
        <v>5</v>
      </c>
      <c r="Z63" t="s">
        <v>51</v>
      </c>
      <c r="AA63" t="s">
        <v>1209</v>
      </c>
      <c r="AN63" t="s">
        <v>87</v>
      </c>
      <c r="AO63" t="s">
        <v>1624</v>
      </c>
      <c r="AP63" t="s">
        <v>260</v>
      </c>
      <c r="AQ63" t="s">
        <v>492</v>
      </c>
      <c r="AR63" t="s">
        <v>603</v>
      </c>
      <c r="AS63" t="s">
        <v>1623</v>
      </c>
      <c r="AW63" t="s">
        <v>79</v>
      </c>
      <c r="AX63" t="s">
        <v>54</v>
      </c>
      <c r="BD63" t="s">
        <v>1639</v>
      </c>
      <c r="BE63" t="s">
        <v>117</v>
      </c>
      <c r="BF63" t="s">
        <v>1644</v>
      </c>
      <c r="BG63" t="s">
        <v>1635</v>
      </c>
      <c r="BH63" t="s">
        <v>1637</v>
      </c>
      <c r="BI63" t="s">
        <v>1641</v>
      </c>
      <c r="BR63" t="s">
        <v>98</v>
      </c>
      <c r="BS63" t="s">
        <v>399</v>
      </c>
      <c r="BT63" t="s">
        <v>58</v>
      </c>
      <c r="BU63" t="s">
        <v>112</v>
      </c>
      <c r="BV63" t="s">
        <v>1211</v>
      </c>
      <c r="BW63" t="s">
        <v>61</v>
      </c>
      <c r="BX63" t="s">
        <v>1213</v>
      </c>
    </row>
    <row r="64" spans="1:76" x14ac:dyDescent="0.2">
      <c r="A64" t="s">
        <v>1219</v>
      </c>
      <c r="B64" t="s">
        <v>48</v>
      </c>
      <c r="C64" t="s">
        <v>50</v>
      </c>
      <c r="G64" t="s">
        <v>51</v>
      </c>
      <c r="H64">
        <v>4</v>
      </c>
      <c r="I64">
        <v>3</v>
      </c>
      <c r="J64">
        <v>3</v>
      </c>
      <c r="K64">
        <v>3</v>
      </c>
      <c r="L64">
        <v>3</v>
      </c>
      <c r="M64">
        <v>3</v>
      </c>
      <c r="N64">
        <v>4</v>
      </c>
      <c r="O64">
        <v>4</v>
      </c>
      <c r="P64">
        <v>3</v>
      </c>
      <c r="Q64">
        <v>4</v>
      </c>
      <c r="R64">
        <v>4</v>
      </c>
      <c r="S64">
        <v>4</v>
      </c>
      <c r="T64">
        <v>4</v>
      </c>
      <c r="U64">
        <v>4</v>
      </c>
      <c r="V64">
        <v>4</v>
      </c>
      <c r="W64">
        <v>4</v>
      </c>
      <c r="X64">
        <v>4</v>
      </c>
      <c r="Y64">
        <v>4</v>
      </c>
      <c r="Z64" t="s">
        <v>51</v>
      </c>
      <c r="AA64" t="s">
        <v>1220</v>
      </c>
      <c r="AN64" t="s">
        <v>719</v>
      </c>
      <c r="AO64" t="s">
        <v>260</v>
      </c>
      <c r="AP64" t="s">
        <v>492</v>
      </c>
      <c r="AQ64" t="s">
        <v>603</v>
      </c>
      <c r="AR64" t="s">
        <v>1623</v>
      </c>
      <c r="AW64" t="s">
        <v>79</v>
      </c>
      <c r="BD64" t="s">
        <v>1642</v>
      </c>
      <c r="BE64" t="s">
        <v>1639</v>
      </c>
      <c r="BF64" t="s">
        <v>117</v>
      </c>
      <c r="BG64" t="s">
        <v>1644</v>
      </c>
      <c r="BH64" t="s">
        <v>1637</v>
      </c>
      <c r="BI64" t="s">
        <v>1640</v>
      </c>
      <c r="BR64" t="s">
        <v>70</v>
      </c>
      <c r="BS64" t="s">
        <v>399</v>
      </c>
      <c r="BT64" t="s">
        <v>72</v>
      </c>
      <c r="BU64" t="s">
        <v>73</v>
      </c>
      <c r="BV64" t="s">
        <v>60</v>
      </c>
      <c r="BW64" t="s">
        <v>61</v>
      </c>
      <c r="BX64" t="s">
        <v>1223</v>
      </c>
    </row>
    <row r="65" spans="1:76" x14ac:dyDescent="0.2">
      <c r="A65" t="s">
        <v>1228</v>
      </c>
      <c r="B65" t="s">
        <v>48</v>
      </c>
      <c r="C65" t="s">
        <v>50</v>
      </c>
      <c r="G65" t="s">
        <v>48</v>
      </c>
      <c r="AC65">
        <v>5</v>
      </c>
      <c r="AD65">
        <v>4</v>
      </c>
      <c r="AE65">
        <v>4</v>
      </c>
      <c r="AF65">
        <v>5</v>
      </c>
      <c r="AG65">
        <v>4</v>
      </c>
      <c r="AH65">
        <v>3</v>
      </c>
      <c r="AI65">
        <v>5</v>
      </c>
      <c r="AJ65">
        <v>5</v>
      </c>
      <c r="AK65">
        <v>5</v>
      </c>
      <c r="AL65" t="s">
        <v>265</v>
      </c>
      <c r="AM65" t="s">
        <v>51</v>
      </c>
      <c r="AN65" t="s">
        <v>1624</v>
      </c>
      <c r="AO65" t="s">
        <v>492</v>
      </c>
      <c r="AP65" t="s">
        <v>1623</v>
      </c>
      <c r="AW65" t="s">
        <v>79</v>
      </c>
      <c r="AX65" t="s">
        <v>121</v>
      </c>
      <c r="BD65" t="s">
        <v>117</v>
      </c>
      <c r="BE65" t="s">
        <v>1644</v>
      </c>
      <c r="BF65" t="s">
        <v>1637</v>
      </c>
      <c r="BR65" t="s">
        <v>70</v>
      </c>
      <c r="BS65" t="s">
        <v>399</v>
      </c>
      <c r="BT65" t="s">
        <v>72</v>
      </c>
      <c r="BU65" t="s">
        <v>112</v>
      </c>
      <c r="BV65" t="s">
        <v>60</v>
      </c>
      <c r="BW65" t="s">
        <v>82</v>
      </c>
      <c r="BX65" t="s">
        <v>1230</v>
      </c>
    </row>
    <row r="66" spans="1:76" x14ac:dyDescent="0.2">
      <c r="A66" t="s">
        <v>228</v>
      </c>
      <c r="B66" t="s">
        <v>48</v>
      </c>
      <c r="C66" t="s">
        <v>50</v>
      </c>
      <c r="D66" t="s">
        <v>229</v>
      </c>
      <c r="G66" t="s">
        <v>51</v>
      </c>
      <c r="H66">
        <v>2</v>
      </c>
      <c r="I66">
        <v>2</v>
      </c>
      <c r="J66">
        <v>2</v>
      </c>
      <c r="K66">
        <v>2</v>
      </c>
      <c r="L66">
        <v>2</v>
      </c>
      <c r="M66">
        <v>2</v>
      </c>
      <c r="N66">
        <v>2</v>
      </c>
      <c r="O66">
        <v>2</v>
      </c>
      <c r="P66">
        <v>2</v>
      </c>
      <c r="Q66">
        <v>3</v>
      </c>
      <c r="R66">
        <v>3</v>
      </c>
      <c r="S66">
        <v>3</v>
      </c>
      <c r="T66">
        <v>2</v>
      </c>
      <c r="U66">
        <v>3</v>
      </c>
      <c r="V66">
        <v>2</v>
      </c>
      <c r="W66">
        <v>2</v>
      </c>
      <c r="X66">
        <v>2</v>
      </c>
      <c r="Y66">
        <v>2</v>
      </c>
      <c r="Z66" t="s">
        <v>51</v>
      </c>
      <c r="AA66" t="s">
        <v>230</v>
      </c>
      <c r="AN66" t="s">
        <v>87</v>
      </c>
      <c r="AO66" t="s">
        <v>260</v>
      </c>
      <c r="AP66" t="s">
        <v>492</v>
      </c>
      <c r="AQ66" t="s">
        <v>603</v>
      </c>
      <c r="AR66" t="s">
        <v>1623</v>
      </c>
      <c r="AW66" t="s">
        <v>54</v>
      </c>
      <c r="AX66" t="s">
        <v>121</v>
      </c>
      <c r="BD66" t="s">
        <v>1643</v>
      </c>
      <c r="BE66" t="s">
        <v>1642</v>
      </c>
      <c r="BF66" t="s">
        <v>1639</v>
      </c>
      <c r="BG66" t="s">
        <v>117</v>
      </c>
      <c r="BH66" t="s">
        <v>1633</v>
      </c>
      <c r="BI66" t="s">
        <v>1635</v>
      </c>
      <c r="BJ66" t="s">
        <v>1640</v>
      </c>
      <c r="BK66" t="s">
        <v>1638</v>
      </c>
      <c r="BR66" t="s">
        <v>70</v>
      </c>
      <c r="BS66" t="s">
        <v>71</v>
      </c>
      <c r="BT66" t="s">
        <v>72</v>
      </c>
      <c r="BU66" t="s">
        <v>73</v>
      </c>
      <c r="BV66" t="s">
        <v>60</v>
      </c>
      <c r="BW66" t="s">
        <v>61</v>
      </c>
      <c r="BX66" t="s">
        <v>234</v>
      </c>
    </row>
    <row r="67" spans="1:76" x14ac:dyDescent="0.2">
      <c r="A67" t="s">
        <v>1241</v>
      </c>
      <c r="B67" t="s">
        <v>48</v>
      </c>
      <c r="C67" t="s">
        <v>1242</v>
      </c>
      <c r="G67" t="s">
        <v>48</v>
      </c>
      <c r="AC67">
        <v>5</v>
      </c>
      <c r="AD67">
        <v>4</v>
      </c>
      <c r="AE67">
        <v>4</v>
      </c>
      <c r="AF67">
        <v>5</v>
      </c>
      <c r="AG67">
        <v>1</v>
      </c>
      <c r="AH67">
        <v>1</v>
      </c>
      <c r="AI67">
        <v>5</v>
      </c>
      <c r="AJ67">
        <v>5</v>
      </c>
      <c r="AK67">
        <v>5</v>
      </c>
      <c r="AL67" t="s">
        <v>273</v>
      </c>
      <c r="AM67" t="s">
        <v>48</v>
      </c>
      <c r="AN67" t="s">
        <v>260</v>
      </c>
      <c r="AO67" t="s">
        <v>492</v>
      </c>
      <c r="AP67" t="s">
        <v>603</v>
      </c>
      <c r="AW67" t="s">
        <v>1243</v>
      </c>
      <c r="BD67" t="s">
        <v>1639</v>
      </c>
      <c r="BE67" t="s">
        <v>117</v>
      </c>
      <c r="BF67" t="s">
        <v>1644</v>
      </c>
      <c r="BR67" t="s">
        <v>70</v>
      </c>
      <c r="BS67" t="s">
        <v>399</v>
      </c>
      <c r="BT67" t="s">
        <v>72</v>
      </c>
      <c r="BU67" t="s">
        <v>112</v>
      </c>
      <c r="BV67" t="s">
        <v>60</v>
      </c>
      <c r="BW67" t="s">
        <v>82</v>
      </c>
      <c r="BX67" t="s">
        <v>1245</v>
      </c>
    </row>
    <row r="68" spans="1:76" x14ac:dyDescent="0.2">
      <c r="A68" t="s">
        <v>241</v>
      </c>
      <c r="B68" t="s">
        <v>48</v>
      </c>
      <c r="C68" t="s">
        <v>50</v>
      </c>
      <c r="G68" t="s">
        <v>51</v>
      </c>
      <c r="H68">
        <v>3</v>
      </c>
      <c r="I68">
        <v>2</v>
      </c>
      <c r="J68">
        <v>2</v>
      </c>
      <c r="K68">
        <v>2</v>
      </c>
      <c r="L68">
        <v>2</v>
      </c>
      <c r="M68">
        <v>2</v>
      </c>
      <c r="N68">
        <v>1</v>
      </c>
      <c r="O68">
        <v>2</v>
      </c>
      <c r="P68">
        <v>2</v>
      </c>
      <c r="Q68">
        <v>2</v>
      </c>
      <c r="R68">
        <v>1</v>
      </c>
      <c r="S68">
        <v>2</v>
      </c>
      <c r="T68">
        <v>2</v>
      </c>
      <c r="U68">
        <v>2</v>
      </c>
      <c r="V68">
        <v>2</v>
      </c>
      <c r="W68">
        <v>1</v>
      </c>
      <c r="X68">
        <v>2</v>
      </c>
      <c r="Y68">
        <v>2</v>
      </c>
      <c r="Z68" t="s">
        <v>51</v>
      </c>
      <c r="AA68" t="s">
        <v>242</v>
      </c>
      <c r="AN68" t="s">
        <v>260</v>
      </c>
      <c r="AO68" t="s">
        <v>492</v>
      </c>
      <c r="AP68" t="s">
        <v>603</v>
      </c>
      <c r="AQ68" t="s">
        <v>1623</v>
      </c>
      <c r="AW68" t="s">
        <v>54</v>
      </c>
      <c r="BD68" t="s">
        <v>1642</v>
      </c>
      <c r="BE68" t="s">
        <v>1639</v>
      </c>
      <c r="BF68" t="s">
        <v>1640</v>
      </c>
      <c r="BG68" t="s">
        <v>1638</v>
      </c>
      <c r="BR68" t="s">
        <v>98</v>
      </c>
      <c r="BS68" t="s">
        <v>57</v>
      </c>
      <c r="BT68" t="s">
        <v>58</v>
      </c>
      <c r="BU68" t="s">
        <v>73</v>
      </c>
      <c r="BV68" t="s">
        <v>60</v>
      </c>
      <c r="BW68" t="s">
        <v>61</v>
      </c>
      <c r="BX68" t="s">
        <v>246</v>
      </c>
    </row>
    <row r="69" spans="1:76" x14ac:dyDescent="0.2">
      <c r="A69" t="s">
        <v>247</v>
      </c>
      <c r="B69" t="s">
        <v>48</v>
      </c>
      <c r="C69" t="s">
        <v>49</v>
      </c>
      <c r="D69" t="s">
        <v>50</v>
      </c>
      <c r="G69" t="s">
        <v>51</v>
      </c>
      <c r="H69">
        <v>3</v>
      </c>
      <c r="I69">
        <v>2</v>
      </c>
      <c r="J69">
        <v>3</v>
      </c>
      <c r="K69">
        <v>3</v>
      </c>
      <c r="L69">
        <v>2</v>
      </c>
      <c r="M69">
        <v>2</v>
      </c>
      <c r="N69">
        <v>2</v>
      </c>
      <c r="O69">
        <v>2</v>
      </c>
      <c r="P69">
        <v>3</v>
      </c>
      <c r="Q69">
        <v>3</v>
      </c>
      <c r="R69">
        <v>2</v>
      </c>
      <c r="S69">
        <v>3</v>
      </c>
      <c r="T69">
        <v>3</v>
      </c>
      <c r="U69">
        <v>2</v>
      </c>
      <c r="V69">
        <v>2</v>
      </c>
      <c r="W69">
        <v>2</v>
      </c>
      <c r="X69">
        <v>3</v>
      </c>
      <c r="Y69">
        <v>3</v>
      </c>
      <c r="Z69" t="s">
        <v>51</v>
      </c>
      <c r="AA69" t="s">
        <v>248</v>
      </c>
      <c r="AN69" t="s">
        <v>1624</v>
      </c>
      <c r="AO69" t="s">
        <v>260</v>
      </c>
      <c r="AP69" t="s">
        <v>603</v>
      </c>
      <c r="AQ69" t="s">
        <v>1623</v>
      </c>
      <c r="AW69" t="s">
        <v>79</v>
      </c>
      <c r="BD69" t="s">
        <v>117</v>
      </c>
      <c r="BE69" t="s">
        <v>1640</v>
      </c>
      <c r="BR69" t="s">
        <v>98</v>
      </c>
      <c r="BS69" t="s">
        <v>71</v>
      </c>
      <c r="BT69" t="s">
        <v>72</v>
      </c>
      <c r="BU69" t="s">
        <v>73</v>
      </c>
      <c r="BV69" t="s">
        <v>60</v>
      </c>
      <c r="BW69" t="s">
        <v>82</v>
      </c>
      <c r="BX69" t="s">
        <v>252</v>
      </c>
    </row>
    <row r="70" spans="1:76" x14ac:dyDescent="0.2">
      <c r="A70" t="s">
        <v>253</v>
      </c>
      <c r="B70" t="s">
        <v>48</v>
      </c>
      <c r="C70" t="s">
        <v>49</v>
      </c>
      <c r="D70" t="s">
        <v>50</v>
      </c>
      <c r="G70" t="s">
        <v>51</v>
      </c>
      <c r="H70">
        <v>4</v>
      </c>
      <c r="I70">
        <v>3</v>
      </c>
      <c r="J70">
        <v>4</v>
      </c>
      <c r="K70">
        <v>3</v>
      </c>
      <c r="L70">
        <v>3</v>
      </c>
      <c r="M70">
        <v>4</v>
      </c>
      <c r="N70">
        <v>3</v>
      </c>
      <c r="O70">
        <v>2</v>
      </c>
      <c r="P70">
        <v>2</v>
      </c>
      <c r="Q70">
        <v>4</v>
      </c>
      <c r="R70">
        <v>3</v>
      </c>
      <c r="S70">
        <v>4</v>
      </c>
      <c r="T70">
        <v>3</v>
      </c>
      <c r="U70">
        <v>3</v>
      </c>
      <c r="V70">
        <v>4</v>
      </c>
      <c r="W70">
        <v>2</v>
      </c>
      <c r="X70">
        <v>2</v>
      </c>
      <c r="Y70">
        <v>2</v>
      </c>
      <c r="Z70" t="s">
        <v>51</v>
      </c>
      <c r="AA70" t="s">
        <v>66</v>
      </c>
      <c r="AN70" t="s">
        <v>87</v>
      </c>
      <c r="AO70" t="s">
        <v>260</v>
      </c>
      <c r="AP70" t="s">
        <v>603</v>
      </c>
      <c r="AQ70" t="s">
        <v>1623</v>
      </c>
      <c r="AW70" t="s">
        <v>79</v>
      </c>
      <c r="AX70" t="s">
        <v>54</v>
      </c>
      <c r="BD70" t="s">
        <v>1639</v>
      </c>
      <c r="BE70" t="s">
        <v>117</v>
      </c>
      <c r="BF70" t="s">
        <v>1644</v>
      </c>
      <c r="BG70" t="s">
        <v>1635</v>
      </c>
      <c r="BH70" t="s">
        <v>1636</v>
      </c>
      <c r="BI70" t="s">
        <v>1637</v>
      </c>
      <c r="BJ70" t="s">
        <v>1640</v>
      </c>
      <c r="BK70" t="s">
        <v>1641</v>
      </c>
      <c r="BR70" t="s">
        <v>70</v>
      </c>
      <c r="BS70" t="s">
        <v>71</v>
      </c>
      <c r="BT70" t="s">
        <v>58</v>
      </c>
      <c r="BU70" t="s">
        <v>59</v>
      </c>
      <c r="BV70" t="s">
        <v>60</v>
      </c>
      <c r="BW70" t="s">
        <v>82</v>
      </c>
      <c r="BX70" t="s">
        <v>257</v>
      </c>
    </row>
    <row r="71" spans="1:76" x14ac:dyDescent="0.2">
      <c r="A71" t="s">
        <v>258</v>
      </c>
      <c r="B71" t="s">
        <v>48</v>
      </c>
      <c r="C71" t="s">
        <v>64</v>
      </c>
      <c r="G71" t="s">
        <v>48</v>
      </c>
      <c r="AC71">
        <v>5</v>
      </c>
      <c r="AD71">
        <v>3</v>
      </c>
      <c r="AE71">
        <v>3</v>
      </c>
      <c r="AF71">
        <v>5</v>
      </c>
      <c r="AG71">
        <v>5</v>
      </c>
      <c r="AH71">
        <v>3</v>
      </c>
      <c r="AI71">
        <v>5</v>
      </c>
      <c r="AJ71">
        <v>5</v>
      </c>
      <c r="AK71">
        <v>5</v>
      </c>
      <c r="AL71" t="s">
        <v>259</v>
      </c>
      <c r="AM71" t="s">
        <v>51</v>
      </c>
      <c r="AN71" t="s">
        <v>260</v>
      </c>
      <c r="AW71" t="s">
        <v>79</v>
      </c>
      <c r="AX71" t="s">
        <v>54</v>
      </c>
      <c r="BD71" t="s">
        <v>1639</v>
      </c>
      <c r="BE71" t="s">
        <v>117</v>
      </c>
      <c r="BF71" t="s">
        <v>1635</v>
      </c>
      <c r="BG71" t="s">
        <v>1636</v>
      </c>
      <c r="BR71" t="s">
        <v>81</v>
      </c>
      <c r="BS71" t="s">
        <v>71</v>
      </c>
      <c r="BT71" t="s">
        <v>72</v>
      </c>
      <c r="BU71" t="s">
        <v>59</v>
      </c>
      <c r="BV71" t="s">
        <v>74</v>
      </c>
      <c r="BW71" t="s">
        <v>82</v>
      </c>
      <c r="BX71" t="s">
        <v>263</v>
      </c>
    </row>
    <row r="72" spans="1:76" x14ac:dyDescent="0.2">
      <c r="A72" t="s">
        <v>528</v>
      </c>
      <c r="B72" t="s">
        <v>48</v>
      </c>
      <c r="C72" t="s">
        <v>49</v>
      </c>
      <c r="G72" t="s">
        <v>48</v>
      </c>
      <c r="AC72">
        <v>4</v>
      </c>
      <c r="AD72">
        <v>4</v>
      </c>
      <c r="AE72">
        <v>3</v>
      </c>
      <c r="AF72">
        <v>4</v>
      </c>
      <c r="AG72">
        <v>4</v>
      </c>
      <c r="AH72">
        <v>1</v>
      </c>
      <c r="AI72">
        <v>4</v>
      </c>
      <c r="AJ72">
        <v>4</v>
      </c>
      <c r="AK72">
        <v>4</v>
      </c>
      <c r="AL72" t="s">
        <v>102</v>
      </c>
      <c r="AM72" t="s">
        <v>51</v>
      </c>
      <c r="AN72" t="s">
        <v>87</v>
      </c>
      <c r="AO72" t="s">
        <v>1624</v>
      </c>
      <c r="AP72" t="s">
        <v>260</v>
      </c>
      <c r="AQ72" t="s">
        <v>492</v>
      </c>
      <c r="AR72" t="s">
        <v>603</v>
      </c>
      <c r="AS72" t="s">
        <v>1623</v>
      </c>
      <c r="AW72" t="s">
        <v>79</v>
      </c>
      <c r="BD72" t="s">
        <v>1643</v>
      </c>
      <c r="BE72" t="s">
        <v>1642</v>
      </c>
      <c r="BF72" t="s">
        <v>117</v>
      </c>
      <c r="BG72" t="s">
        <v>1644</v>
      </c>
      <c r="BH72" t="s">
        <v>1635</v>
      </c>
      <c r="BI72" t="s">
        <v>1636</v>
      </c>
      <c r="BJ72" t="s">
        <v>1640</v>
      </c>
      <c r="BK72" t="s">
        <v>1638</v>
      </c>
      <c r="BR72" t="s">
        <v>56</v>
      </c>
      <c r="BS72" t="s">
        <v>399</v>
      </c>
      <c r="BT72" t="s">
        <v>72</v>
      </c>
      <c r="BU72" t="s">
        <v>73</v>
      </c>
      <c r="BV72" t="s">
        <v>60</v>
      </c>
      <c r="BW72" t="s">
        <v>82</v>
      </c>
      <c r="BX72" t="s">
        <v>531</v>
      </c>
    </row>
    <row r="73" spans="1:76" x14ac:dyDescent="0.2">
      <c r="A73" t="s">
        <v>264</v>
      </c>
      <c r="B73" t="s">
        <v>48</v>
      </c>
      <c r="C73" t="s">
        <v>65</v>
      </c>
      <c r="D73" t="s">
        <v>50</v>
      </c>
      <c r="G73" t="s">
        <v>48</v>
      </c>
      <c r="AC73">
        <v>5</v>
      </c>
      <c r="AD73">
        <v>4</v>
      </c>
      <c r="AE73">
        <v>4</v>
      </c>
      <c r="AF73">
        <v>5</v>
      </c>
      <c r="AG73">
        <v>5</v>
      </c>
      <c r="AH73">
        <v>4</v>
      </c>
      <c r="AI73">
        <v>5</v>
      </c>
      <c r="AJ73">
        <v>5</v>
      </c>
      <c r="AK73">
        <v>5</v>
      </c>
      <c r="AL73" t="s">
        <v>265</v>
      </c>
      <c r="AM73" t="s">
        <v>48</v>
      </c>
      <c r="AN73" t="s">
        <v>87</v>
      </c>
      <c r="AO73" t="s">
        <v>1624</v>
      </c>
      <c r="AP73" t="s">
        <v>719</v>
      </c>
      <c r="AQ73" t="s">
        <v>260</v>
      </c>
      <c r="AW73" t="s">
        <v>267</v>
      </c>
      <c r="BD73" t="s">
        <v>1639</v>
      </c>
      <c r="BE73" t="s">
        <v>117</v>
      </c>
      <c r="BF73" t="s">
        <v>1633</v>
      </c>
      <c r="BG73" t="s">
        <v>1644</v>
      </c>
      <c r="BH73" t="s">
        <v>1640</v>
      </c>
      <c r="BR73" t="s">
        <v>70</v>
      </c>
      <c r="BS73" t="s">
        <v>71</v>
      </c>
      <c r="BT73" t="s">
        <v>58</v>
      </c>
      <c r="BU73" t="s">
        <v>59</v>
      </c>
      <c r="BV73" t="s">
        <v>60</v>
      </c>
      <c r="BW73" t="s">
        <v>61</v>
      </c>
      <c r="BX73" t="s">
        <v>270</v>
      </c>
    </row>
    <row r="74" spans="1:76" x14ac:dyDescent="0.2">
      <c r="A74" t="s">
        <v>1269</v>
      </c>
      <c r="B74" t="s">
        <v>48</v>
      </c>
      <c r="C74" t="s">
        <v>64</v>
      </c>
      <c r="D74" t="s">
        <v>49</v>
      </c>
      <c r="G74" t="s">
        <v>48</v>
      </c>
      <c r="AC74">
        <v>5</v>
      </c>
      <c r="AD74">
        <v>4</v>
      </c>
      <c r="AE74">
        <v>4</v>
      </c>
      <c r="AF74">
        <v>5</v>
      </c>
      <c r="AG74">
        <v>4</v>
      </c>
      <c r="AH74">
        <v>5</v>
      </c>
      <c r="AI74">
        <v>5</v>
      </c>
      <c r="AJ74">
        <v>5</v>
      </c>
      <c r="AK74">
        <v>5</v>
      </c>
      <c r="AL74" t="s">
        <v>1270</v>
      </c>
      <c r="AM74" t="s">
        <v>51</v>
      </c>
      <c r="AN74" t="s">
        <v>1624</v>
      </c>
      <c r="AO74" t="s">
        <v>719</v>
      </c>
      <c r="AP74" t="s">
        <v>260</v>
      </c>
      <c r="AQ74" t="s">
        <v>492</v>
      </c>
      <c r="AR74" t="s">
        <v>1623</v>
      </c>
      <c r="AW74" t="s">
        <v>121</v>
      </c>
      <c r="BD74" t="s">
        <v>1639</v>
      </c>
      <c r="BE74" t="s">
        <v>117</v>
      </c>
      <c r="BF74" t="s">
        <v>1644</v>
      </c>
      <c r="BG74" t="s">
        <v>1636</v>
      </c>
      <c r="BH74" t="s">
        <v>1637</v>
      </c>
      <c r="BI74" t="s">
        <v>1638</v>
      </c>
      <c r="BJ74" t="s">
        <v>1641</v>
      </c>
      <c r="BR74" t="s">
        <v>70</v>
      </c>
      <c r="BS74" t="s">
        <v>425</v>
      </c>
      <c r="BT74" t="s">
        <v>58</v>
      </c>
      <c r="BU74" t="s">
        <v>73</v>
      </c>
      <c r="BV74" t="s">
        <v>60</v>
      </c>
      <c r="BW74" t="s">
        <v>61</v>
      </c>
    </row>
    <row r="75" spans="1:76" x14ac:dyDescent="0.2">
      <c r="A75" t="s">
        <v>1273</v>
      </c>
      <c r="B75" t="s">
        <v>48</v>
      </c>
      <c r="C75" t="s">
        <v>65</v>
      </c>
      <c r="D75" t="s">
        <v>49</v>
      </c>
      <c r="G75" t="s">
        <v>48</v>
      </c>
      <c r="AC75">
        <v>2</v>
      </c>
      <c r="AD75">
        <v>1</v>
      </c>
      <c r="AE75">
        <v>2</v>
      </c>
      <c r="AF75">
        <v>3</v>
      </c>
      <c r="AG75">
        <v>2</v>
      </c>
      <c r="AH75">
        <v>1</v>
      </c>
      <c r="AI75">
        <v>2</v>
      </c>
      <c r="AJ75">
        <v>3</v>
      </c>
      <c r="AK75">
        <v>3</v>
      </c>
      <c r="AL75" t="s">
        <v>538</v>
      </c>
      <c r="AM75" t="s">
        <v>48</v>
      </c>
      <c r="AN75" t="s">
        <v>1624</v>
      </c>
      <c r="AO75" t="s">
        <v>492</v>
      </c>
      <c r="AW75" t="s">
        <v>79</v>
      </c>
      <c r="AX75" t="s">
        <v>54</v>
      </c>
      <c r="BD75" t="s">
        <v>1639</v>
      </c>
      <c r="BE75" t="s">
        <v>1634</v>
      </c>
      <c r="BF75" t="s">
        <v>1637</v>
      </c>
      <c r="BR75" t="s">
        <v>98</v>
      </c>
      <c r="BS75" t="s">
        <v>399</v>
      </c>
      <c r="BT75" t="s">
        <v>72</v>
      </c>
      <c r="BU75" t="s">
        <v>73</v>
      </c>
      <c r="BV75" t="s">
        <v>74</v>
      </c>
      <c r="BW75" t="s">
        <v>82</v>
      </c>
      <c r="BX75" t="s">
        <v>1275</v>
      </c>
    </row>
    <row r="76" spans="1:76" x14ac:dyDescent="0.2">
      <c r="A76" t="s">
        <v>1278</v>
      </c>
      <c r="B76" t="s">
        <v>48</v>
      </c>
      <c r="C76" t="s">
        <v>65</v>
      </c>
      <c r="G76" t="s">
        <v>48</v>
      </c>
      <c r="AC76">
        <v>3</v>
      </c>
      <c r="AD76">
        <v>1</v>
      </c>
      <c r="AE76">
        <v>2</v>
      </c>
      <c r="AF76">
        <v>4</v>
      </c>
      <c r="AG76">
        <v>4</v>
      </c>
      <c r="AH76">
        <v>1</v>
      </c>
      <c r="AI76">
        <v>4</v>
      </c>
      <c r="AJ76">
        <v>4</v>
      </c>
      <c r="AK76">
        <v>4</v>
      </c>
      <c r="AL76" t="s">
        <v>265</v>
      </c>
      <c r="AM76" t="s">
        <v>51</v>
      </c>
      <c r="AN76" t="s">
        <v>1624</v>
      </c>
      <c r="AO76" t="s">
        <v>492</v>
      </c>
      <c r="AP76" t="s">
        <v>1623</v>
      </c>
      <c r="AW76" t="s">
        <v>121</v>
      </c>
      <c r="BD76" t="s">
        <v>117</v>
      </c>
      <c r="BE76" t="s">
        <v>1640</v>
      </c>
      <c r="BR76" t="s">
        <v>81</v>
      </c>
      <c r="BS76" t="s">
        <v>399</v>
      </c>
      <c r="BT76" t="s">
        <v>72</v>
      </c>
      <c r="BU76" t="s">
        <v>112</v>
      </c>
      <c r="BV76" t="s">
        <v>74</v>
      </c>
      <c r="BW76" t="s">
        <v>82</v>
      </c>
      <c r="BX76" t="s">
        <v>1281</v>
      </c>
    </row>
    <row r="77" spans="1:76" x14ac:dyDescent="0.2">
      <c r="A77" t="s">
        <v>1305</v>
      </c>
      <c r="B77" t="s">
        <v>48</v>
      </c>
      <c r="C77" t="s">
        <v>50</v>
      </c>
      <c r="G77" t="s">
        <v>51</v>
      </c>
      <c r="H77">
        <v>2</v>
      </c>
      <c r="I77">
        <v>3</v>
      </c>
      <c r="J77">
        <v>3</v>
      </c>
      <c r="K77">
        <v>3</v>
      </c>
      <c r="L77">
        <v>3</v>
      </c>
      <c r="M77">
        <v>1</v>
      </c>
      <c r="N77">
        <v>2</v>
      </c>
      <c r="O77">
        <v>1</v>
      </c>
      <c r="P77">
        <v>1</v>
      </c>
      <c r="Q77">
        <v>2</v>
      </c>
      <c r="R77">
        <v>3</v>
      </c>
      <c r="S77">
        <v>3</v>
      </c>
      <c r="T77">
        <v>3</v>
      </c>
      <c r="U77">
        <v>3</v>
      </c>
      <c r="V77">
        <v>1</v>
      </c>
      <c r="W77">
        <v>1</v>
      </c>
      <c r="X77">
        <v>1</v>
      </c>
      <c r="Y77">
        <v>1</v>
      </c>
      <c r="Z77" t="s">
        <v>51</v>
      </c>
      <c r="AA77" t="s">
        <v>1306</v>
      </c>
      <c r="AN77" t="s">
        <v>1624</v>
      </c>
      <c r="AO77" t="s">
        <v>492</v>
      </c>
      <c r="AP77" t="s">
        <v>603</v>
      </c>
      <c r="AQ77" t="s">
        <v>1623</v>
      </c>
      <c r="AW77" t="s">
        <v>54</v>
      </c>
      <c r="AX77" t="s">
        <v>121</v>
      </c>
      <c r="BD77" t="s">
        <v>1639</v>
      </c>
      <c r="BE77" t="s">
        <v>117</v>
      </c>
      <c r="BF77" t="s">
        <v>1633</v>
      </c>
      <c r="BG77" t="s">
        <v>1644</v>
      </c>
      <c r="BH77" t="s">
        <v>1636</v>
      </c>
      <c r="BR77" t="s">
        <v>98</v>
      </c>
      <c r="BS77" t="s">
        <v>399</v>
      </c>
      <c r="BT77" t="s">
        <v>72</v>
      </c>
      <c r="BU77" t="s">
        <v>59</v>
      </c>
      <c r="BV77" t="s">
        <v>60</v>
      </c>
      <c r="BW77" t="s">
        <v>82</v>
      </c>
      <c r="BX77" t="s">
        <v>1308</v>
      </c>
    </row>
    <row r="78" spans="1:76" x14ac:dyDescent="0.2">
      <c r="A78" t="s">
        <v>1312</v>
      </c>
      <c r="B78" t="s">
        <v>48</v>
      </c>
      <c r="C78" t="s">
        <v>1313</v>
      </c>
      <c r="G78" t="s">
        <v>48</v>
      </c>
      <c r="AC78">
        <v>5</v>
      </c>
      <c r="AD78">
        <v>2</v>
      </c>
      <c r="AE78">
        <v>1</v>
      </c>
      <c r="AF78">
        <v>5</v>
      </c>
      <c r="AG78">
        <v>3</v>
      </c>
      <c r="AH78">
        <v>3</v>
      </c>
      <c r="AI78">
        <v>5</v>
      </c>
      <c r="AJ78">
        <v>4</v>
      </c>
      <c r="AK78">
        <v>5</v>
      </c>
      <c r="AL78" t="s">
        <v>265</v>
      </c>
      <c r="AM78" t="s">
        <v>48</v>
      </c>
      <c r="AN78" t="s">
        <v>260</v>
      </c>
      <c r="AO78" t="s">
        <v>492</v>
      </c>
      <c r="AW78" t="s">
        <v>79</v>
      </c>
      <c r="BD78" t="s">
        <v>1639</v>
      </c>
      <c r="BE78" t="s">
        <v>1636</v>
      </c>
      <c r="BF78" t="s">
        <v>1640</v>
      </c>
      <c r="BG78" t="s">
        <v>1641</v>
      </c>
      <c r="BR78" t="s">
        <v>70</v>
      </c>
      <c r="BS78" t="s">
        <v>399</v>
      </c>
      <c r="BT78" t="s">
        <v>72</v>
      </c>
      <c r="BU78" t="s">
        <v>112</v>
      </c>
      <c r="BV78" t="s">
        <v>60</v>
      </c>
      <c r="BW78" t="s">
        <v>61</v>
      </c>
    </row>
    <row r="79" spans="1:76" x14ac:dyDescent="0.2">
      <c r="A79" t="s">
        <v>1316</v>
      </c>
      <c r="B79" t="s">
        <v>48</v>
      </c>
      <c r="C79" t="s">
        <v>1317</v>
      </c>
      <c r="G79" t="s">
        <v>48</v>
      </c>
      <c r="AC79">
        <v>3</v>
      </c>
      <c r="AD79">
        <v>2</v>
      </c>
      <c r="AE79">
        <v>2</v>
      </c>
      <c r="AF79">
        <v>3</v>
      </c>
      <c r="AG79">
        <v>2</v>
      </c>
      <c r="AH79">
        <v>2</v>
      </c>
      <c r="AI79">
        <v>2</v>
      </c>
      <c r="AJ79">
        <v>3</v>
      </c>
      <c r="AK79">
        <v>3</v>
      </c>
      <c r="AL79" t="s">
        <v>102</v>
      </c>
      <c r="AM79" t="s">
        <v>51</v>
      </c>
      <c r="AN79" t="s">
        <v>1624</v>
      </c>
      <c r="AO79" t="s">
        <v>260</v>
      </c>
      <c r="AP79" t="s">
        <v>492</v>
      </c>
      <c r="AQ79" t="s">
        <v>1623</v>
      </c>
      <c r="AW79" t="s">
        <v>1318</v>
      </c>
      <c r="BD79" t="s">
        <v>117</v>
      </c>
      <c r="BE79" t="s">
        <v>1640</v>
      </c>
      <c r="BR79" t="s">
        <v>70</v>
      </c>
      <c r="BS79" t="s">
        <v>399</v>
      </c>
      <c r="BT79" t="s">
        <v>72</v>
      </c>
      <c r="BU79" t="s">
        <v>73</v>
      </c>
      <c r="BV79" t="s">
        <v>60</v>
      </c>
      <c r="BW79" t="s">
        <v>61</v>
      </c>
      <c r="BX79" t="s">
        <v>1320</v>
      </c>
    </row>
    <row r="80" spans="1:76" x14ac:dyDescent="0.2">
      <c r="A80" t="s">
        <v>541</v>
      </c>
      <c r="B80" t="s">
        <v>48</v>
      </c>
      <c r="C80" t="s">
        <v>542</v>
      </c>
      <c r="G80" t="s">
        <v>48</v>
      </c>
      <c r="AC80">
        <v>4</v>
      </c>
      <c r="AD80">
        <v>4</v>
      </c>
      <c r="AE80">
        <v>5</v>
      </c>
      <c r="AF80">
        <v>5</v>
      </c>
      <c r="AG80">
        <v>4</v>
      </c>
      <c r="AH80">
        <v>1</v>
      </c>
      <c r="AI80">
        <v>5</v>
      </c>
      <c r="AJ80">
        <v>5</v>
      </c>
      <c r="AK80">
        <v>5</v>
      </c>
      <c r="AL80" t="s">
        <v>543</v>
      </c>
      <c r="AM80" t="s">
        <v>51</v>
      </c>
      <c r="AN80" t="s">
        <v>87</v>
      </c>
      <c r="AO80" t="s">
        <v>1624</v>
      </c>
      <c r="AP80" t="s">
        <v>492</v>
      </c>
      <c r="AQ80" t="s">
        <v>603</v>
      </c>
      <c r="AW80" t="s">
        <v>79</v>
      </c>
      <c r="BD80" t="s">
        <v>1639</v>
      </c>
      <c r="BE80" t="s">
        <v>117</v>
      </c>
      <c r="BF80" t="s">
        <v>1644</v>
      </c>
      <c r="BG80" t="s">
        <v>1636</v>
      </c>
      <c r="BH80" t="s">
        <v>1637</v>
      </c>
      <c r="BR80" t="s">
        <v>56</v>
      </c>
      <c r="BS80" t="s">
        <v>399</v>
      </c>
      <c r="BT80" t="s">
        <v>72</v>
      </c>
      <c r="BU80" t="s">
        <v>73</v>
      </c>
      <c r="BV80" t="s">
        <v>60</v>
      </c>
      <c r="BW80" t="s">
        <v>82</v>
      </c>
      <c r="BX80" t="s">
        <v>547</v>
      </c>
    </row>
    <row r="81" spans="1:76" x14ac:dyDescent="0.2">
      <c r="A81" t="s">
        <v>1337</v>
      </c>
      <c r="B81" t="s">
        <v>48</v>
      </c>
      <c r="C81" t="s">
        <v>49</v>
      </c>
      <c r="G81" t="s">
        <v>48</v>
      </c>
      <c r="AC81">
        <v>5</v>
      </c>
      <c r="AD81">
        <v>5</v>
      </c>
      <c r="AE81">
        <v>5</v>
      </c>
      <c r="AF81">
        <v>5</v>
      </c>
      <c r="AG81">
        <v>4</v>
      </c>
      <c r="AH81">
        <v>4</v>
      </c>
      <c r="AI81">
        <v>5</v>
      </c>
      <c r="AJ81">
        <v>5</v>
      </c>
      <c r="AK81">
        <v>5</v>
      </c>
      <c r="AL81" t="s">
        <v>78</v>
      </c>
      <c r="AM81" t="s">
        <v>51</v>
      </c>
      <c r="AN81" t="s">
        <v>260</v>
      </c>
      <c r="AO81" t="s">
        <v>492</v>
      </c>
      <c r="AP81" t="s">
        <v>603</v>
      </c>
      <c r="AQ81" t="s">
        <v>1623</v>
      </c>
      <c r="AW81" t="s">
        <v>79</v>
      </c>
      <c r="AX81" t="s">
        <v>121</v>
      </c>
      <c r="BD81" t="s">
        <v>117</v>
      </c>
      <c r="BE81" t="s">
        <v>1644</v>
      </c>
      <c r="BF81" t="s">
        <v>1636</v>
      </c>
      <c r="BG81" t="s">
        <v>1640</v>
      </c>
      <c r="BR81" t="s">
        <v>81</v>
      </c>
      <c r="BS81" t="s">
        <v>399</v>
      </c>
      <c r="BT81" t="s">
        <v>72</v>
      </c>
      <c r="BU81" t="s">
        <v>73</v>
      </c>
      <c r="BV81" t="s">
        <v>60</v>
      </c>
      <c r="BW81" t="s">
        <v>61</v>
      </c>
      <c r="BX81" t="s">
        <v>1340</v>
      </c>
    </row>
    <row r="82" spans="1:76" x14ac:dyDescent="0.2">
      <c r="A82" t="s">
        <v>1350</v>
      </c>
      <c r="B82" t="s">
        <v>48</v>
      </c>
      <c r="C82" t="s">
        <v>49</v>
      </c>
      <c r="D82" t="s">
        <v>50</v>
      </c>
      <c r="G82" t="s">
        <v>51</v>
      </c>
      <c r="H82">
        <v>5</v>
      </c>
      <c r="I82">
        <v>5</v>
      </c>
      <c r="J82">
        <v>3</v>
      </c>
      <c r="K82">
        <v>5</v>
      </c>
      <c r="L82">
        <v>5</v>
      </c>
      <c r="M82">
        <v>5</v>
      </c>
      <c r="N82">
        <v>3</v>
      </c>
      <c r="O82">
        <v>3</v>
      </c>
      <c r="P82">
        <v>4</v>
      </c>
      <c r="Q82">
        <v>5</v>
      </c>
      <c r="R82">
        <v>5</v>
      </c>
      <c r="S82">
        <v>5</v>
      </c>
      <c r="T82">
        <v>5</v>
      </c>
      <c r="U82">
        <v>3</v>
      </c>
      <c r="V82">
        <v>5</v>
      </c>
      <c r="W82">
        <v>5</v>
      </c>
      <c r="X82">
        <v>3</v>
      </c>
      <c r="Y82">
        <v>3</v>
      </c>
      <c r="Z82" t="s">
        <v>51</v>
      </c>
      <c r="AA82" t="s">
        <v>1351</v>
      </c>
      <c r="AN82" t="s">
        <v>87</v>
      </c>
      <c r="AO82" t="s">
        <v>260</v>
      </c>
      <c r="AP82" t="s">
        <v>492</v>
      </c>
      <c r="AQ82" t="s">
        <v>603</v>
      </c>
      <c r="AW82" t="s">
        <v>54</v>
      </c>
      <c r="BD82" t="s">
        <v>1639</v>
      </c>
      <c r="BE82" t="s">
        <v>117</v>
      </c>
      <c r="BR82" t="s">
        <v>70</v>
      </c>
      <c r="BS82" t="s">
        <v>399</v>
      </c>
      <c r="BT82" t="s">
        <v>58</v>
      </c>
      <c r="BU82" t="s">
        <v>112</v>
      </c>
      <c r="BV82" t="s">
        <v>60</v>
      </c>
      <c r="BW82" t="s">
        <v>61</v>
      </c>
      <c r="BX82" t="s">
        <v>51</v>
      </c>
    </row>
    <row r="83" spans="1:76" x14ac:dyDescent="0.2">
      <c r="A83" t="s">
        <v>282</v>
      </c>
      <c r="B83" t="s">
        <v>48</v>
      </c>
      <c r="C83" t="s">
        <v>283</v>
      </c>
      <c r="G83" t="s">
        <v>48</v>
      </c>
      <c r="AC83">
        <v>5</v>
      </c>
      <c r="AD83">
        <v>5</v>
      </c>
      <c r="AE83">
        <v>5</v>
      </c>
      <c r="AF83">
        <v>5</v>
      </c>
      <c r="AG83">
        <v>3</v>
      </c>
      <c r="AH83">
        <v>3</v>
      </c>
      <c r="AI83">
        <v>5</v>
      </c>
      <c r="AJ83">
        <v>5</v>
      </c>
      <c r="AK83">
        <v>5</v>
      </c>
      <c r="AL83" t="s">
        <v>223</v>
      </c>
      <c r="AM83" t="s">
        <v>51</v>
      </c>
      <c r="AN83" t="s">
        <v>87</v>
      </c>
      <c r="AO83" t="s">
        <v>1624</v>
      </c>
      <c r="AP83" t="s">
        <v>260</v>
      </c>
      <c r="AQ83" t="s">
        <v>492</v>
      </c>
      <c r="AR83" t="s">
        <v>603</v>
      </c>
      <c r="AS83" t="s">
        <v>1623</v>
      </c>
      <c r="AW83" t="s">
        <v>121</v>
      </c>
      <c r="BD83" t="s">
        <v>1639</v>
      </c>
      <c r="BE83" t="s">
        <v>117</v>
      </c>
      <c r="BF83" t="s">
        <v>1644</v>
      </c>
      <c r="BG83" t="s">
        <v>1634</v>
      </c>
      <c r="BH83" t="s">
        <v>1635</v>
      </c>
      <c r="BI83" t="s">
        <v>1636</v>
      </c>
      <c r="BJ83" t="s">
        <v>1637</v>
      </c>
      <c r="BK83" t="s">
        <v>1640</v>
      </c>
      <c r="BL83" t="s">
        <v>1638</v>
      </c>
      <c r="BR83" t="s">
        <v>81</v>
      </c>
      <c r="BS83" t="s">
        <v>71</v>
      </c>
      <c r="BT83" t="s">
        <v>72</v>
      </c>
      <c r="BU83" t="s">
        <v>59</v>
      </c>
      <c r="BV83" t="s">
        <v>60</v>
      </c>
      <c r="BW83" t="s">
        <v>82</v>
      </c>
      <c r="BX83" t="s">
        <v>285</v>
      </c>
    </row>
    <row r="84" spans="1:76" x14ac:dyDescent="0.2">
      <c r="A84" t="s">
        <v>286</v>
      </c>
      <c r="B84" t="s">
        <v>48</v>
      </c>
      <c r="C84" t="s">
        <v>49</v>
      </c>
      <c r="G84" t="s">
        <v>48</v>
      </c>
      <c r="AC84">
        <v>5</v>
      </c>
      <c r="AD84">
        <v>2</v>
      </c>
      <c r="AE84">
        <v>2</v>
      </c>
      <c r="AF84">
        <v>5</v>
      </c>
      <c r="AG84">
        <v>2</v>
      </c>
      <c r="AH84">
        <v>4</v>
      </c>
      <c r="AI84">
        <v>5</v>
      </c>
      <c r="AJ84">
        <v>5</v>
      </c>
      <c r="AK84">
        <v>5</v>
      </c>
      <c r="AL84" t="s">
        <v>265</v>
      </c>
      <c r="AM84" t="s">
        <v>51</v>
      </c>
      <c r="AN84" t="s">
        <v>87</v>
      </c>
      <c r="AO84" t="s">
        <v>260</v>
      </c>
      <c r="AP84" t="s">
        <v>492</v>
      </c>
      <c r="AQ84" t="s">
        <v>1623</v>
      </c>
      <c r="AW84" t="s">
        <v>96</v>
      </c>
      <c r="AX84" t="s">
        <v>79</v>
      </c>
      <c r="BD84" t="s">
        <v>1642</v>
      </c>
      <c r="BE84" t="s">
        <v>1639</v>
      </c>
      <c r="BF84" t="s">
        <v>117</v>
      </c>
      <c r="BG84" t="s">
        <v>1636</v>
      </c>
      <c r="BH84" t="s">
        <v>1637</v>
      </c>
      <c r="BR84" t="s">
        <v>81</v>
      </c>
      <c r="BS84" t="s">
        <v>57</v>
      </c>
      <c r="BT84" t="s">
        <v>72</v>
      </c>
      <c r="BU84" t="s">
        <v>59</v>
      </c>
      <c r="BV84" t="s">
        <v>60</v>
      </c>
      <c r="BW84" t="s">
        <v>61</v>
      </c>
      <c r="BX84" t="s">
        <v>289</v>
      </c>
    </row>
    <row r="85" spans="1:76" x14ac:dyDescent="0.2">
      <c r="A85" t="s">
        <v>553</v>
      </c>
      <c r="B85" t="s">
        <v>48</v>
      </c>
      <c r="C85" t="s">
        <v>554</v>
      </c>
      <c r="G85" t="s">
        <v>48</v>
      </c>
      <c r="AC85">
        <v>4</v>
      </c>
      <c r="AD85">
        <v>4</v>
      </c>
      <c r="AE85">
        <v>4</v>
      </c>
      <c r="AF85">
        <v>4</v>
      </c>
      <c r="AG85">
        <v>4</v>
      </c>
      <c r="AH85">
        <v>4</v>
      </c>
      <c r="AI85">
        <v>4</v>
      </c>
      <c r="AJ85">
        <v>4</v>
      </c>
      <c r="AK85">
        <v>4</v>
      </c>
      <c r="AL85" t="s">
        <v>476</v>
      </c>
      <c r="AM85" t="s">
        <v>51</v>
      </c>
      <c r="AN85" t="s">
        <v>87</v>
      </c>
      <c r="AO85" t="s">
        <v>260</v>
      </c>
      <c r="AP85" t="s">
        <v>492</v>
      </c>
      <c r="AQ85" t="s">
        <v>603</v>
      </c>
      <c r="AR85" t="s">
        <v>1623</v>
      </c>
      <c r="AW85" t="s">
        <v>54</v>
      </c>
      <c r="BD85" t="s">
        <v>1643</v>
      </c>
      <c r="BE85" t="s">
        <v>1642</v>
      </c>
      <c r="BF85" t="s">
        <v>117</v>
      </c>
      <c r="BR85" t="s">
        <v>110</v>
      </c>
      <c r="BS85" t="s">
        <v>425</v>
      </c>
      <c r="BT85" t="s">
        <v>72</v>
      </c>
      <c r="BU85" t="s">
        <v>73</v>
      </c>
      <c r="BV85" t="s">
        <v>74</v>
      </c>
      <c r="BW85" t="s">
        <v>61</v>
      </c>
      <c r="BX85" t="s">
        <v>557</v>
      </c>
    </row>
    <row r="86" spans="1:76" x14ac:dyDescent="0.2">
      <c r="A86" t="s">
        <v>1382</v>
      </c>
      <c r="B86" t="s">
        <v>48</v>
      </c>
      <c r="C86" t="s">
        <v>49</v>
      </c>
      <c r="G86" t="s">
        <v>48</v>
      </c>
      <c r="AC86">
        <v>5</v>
      </c>
      <c r="AD86">
        <v>4</v>
      </c>
      <c r="AE86">
        <v>4</v>
      </c>
      <c r="AF86">
        <v>3</v>
      </c>
      <c r="AG86">
        <v>2</v>
      </c>
      <c r="AH86">
        <v>2</v>
      </c>
      <c r="AI86">
        <v>4</v>
      </c>
      <c r="AJ86">
        <v>5</v>
      </c>
      <c r="AK86">
        <v>5</v>
      </c>
      <c r="AL86" t="s">
        <v>1383</v>
      </c>
      <c r="AM86" t="s">
        <v>51</v>
      </c>
      <c r="AN86" t="s">
        <v>1624</v>
      </c>
      <c r="AO86" t="s">
        <v>603</v>
      </c>
      <c r="AW86" t="s">
        <v>96</v>
      </c>
      <c r="BD86" t="s">
        <v>1639</v>
      </c>
      <c r="BE86" t="s">
        <v>117</v>
      </c>
      <c r="BF86" t="s">
        <v>1644</v>
      </c>
      <c r="BG86" t="s">
        <v>1637</v>
      </c>
      <c r="BR86" t="s">
        <v>70</v>
      </c>
      <c r="BS86" t="s">
        <v>399</v>
      </c>
      <c r="BT86" t="s">
        <v>72</v>
      </c>
      <c r="BU86" t="s">
        <v>73</v>
      </c>
      <c r="BV86" t="s">
        <v>60</v>
      </c>
      <c r="BW86" t="s">
        <v>82</v>
      </c>
      <c r="BX86" t="s">
        <v>1387</v>
      </c>
    </row>
    <row r="87" spans="1:76" x14ac:dyDescent="0.2">
      <c r="A87" t="s">
        <v>1427</v>
      </c>
      <c r="B87" t="s">
        <v>48</v>
      </c>
      <c r="C87" t="s">
        <v>49</v>
      </c>
      <c r="D87" t="s">
        <v>50</v>
      </c>
      <c r="G87" t="s">
        <v>51</v>
      </c>
      <c r="H87">
        <v>4</v>
      </c>
      <c r="I87">
        <v>3</v>
      </c>
      <c r="J87">
        <v>3</v>
      </c>
      <c r="K87">
        <v>4</v>
      </c>
      <c r="L87">
        <v>4</v>
      </c>
      <c r="M87">
        <v>5</v>
      </c>
      <c r="N87">
        <v>3</v>
      </c>
      <c r="O87">
        <v>3</v>
      </c>
      <c r="P87">
        <v>3</v>
      </c>
      <c r="Q87">
        <v>4</v>
      </c>
      <c r="R87">
        <v>3</v>
      </c>
      <c r="S87">
        <v>3</v>
      </c>
      <c r="T87">
        <v>4</v>
      </c>
      <c r="U87">
        <v>5</v>
      </c>
      <c r="V87">
        <v>4</v>
      </c>
      <c r="W87">
        <v>3</v>
      </c>
      <c r="X87">
        <v>3</v>
      </c>
      <c r="Y87">
        <v>3</v>
      </c>
      <c r="Z87" t="s">
        <v>51</v>
      </c>
      <c r="AA87" t="s">
        <v>1428</v>
      </c>
      <c r="AN87" t="s">
        <v>87</v>
      </c>
      <c r="AO87" t="s">
        <v>260</v>
      </c>
      <c r="AP87" t="s">
        <v>492</v>
      </c>
      <c r="AQ87" t="s">
        <v>1623</v>
      </c>
      <c r="AW87" t="s">
        <v>79</v>
      </c>
      <c r="BD87" t="s">
        <v>117</v>
      </c>
      <c r="BE87" t="s">
        <v>1635</v>
      </c>
      <c r="BF87" t="s">
        <v>1641</v>
      </c>
      <c r="BR87" t="s">
        <v>70</v>
      </c>
      <c r="BS87" t="s">
        <v>399</v>
      </c>
      <c r="BT87" t="s">
        <v>72</v>
      </c>
      <c r="BU87" t="s">
        <v>73</v>
      </c>
      <c r="BV87" t="s">
        <v>60</v>
      </c>
      <c r="BW87" t="s">
        <v>82</v>
      </c>
      <c r="BX87" t="s">
        <v>1431</v>
      </c>
    </row>
    <row r="88" spans="1:76" x14ac:dyDescent="0.2">
      <c r="A88" t="s">
        <v>1435</v>
      </c>
      <c r="B88" t="s">
        <v>48</v>
      </c>
      <c r="C88" t="s">
        <v>64</v>
      </c>
      <c r="D88" t="s">
        <v>50</v>
      </c>
      <c r="G88" t="s">
        <v>51</v>
      </c>
      <c r="H88">
        <v>4</v>
      </c>
      <c r="I88">
        <v>4</v>
      </c>
      <c r="J88">
        <v>5</v>
      </c>
      <c r="K88">
        <v>5</v>
      </c>
      <c r="L88">
        <v>5</v>
      </c>
      <c r="M88">
        <v>5</v>
      </c>
      <c r="N88">
        <v>3</v>
      </c>
      <c r="O88">
        <v>4</v>
      </c>
      <c r="P88">
        <v>4</v>
      </c>
      <c r="Q88">
        <v>4</v>
      </c>
      <c r="R88">
        <v>4</v>
      </c>
      <c r="S88">
        <v>4</v>
      </c>
      <c r="T88">
        <v>4</v>
      </c>
      <c r="U88">
        <v>5</v>
      </c>
      <c r="V88">
        <v>5</v>
      </c>
      <c r="W88">
        <v>3</v>
      </c>
      <c r="X88">
        <v>4</v>
      </c>
      <c r="Y88">
        <v>4</v>
      </c>
      <c r="Z88" t="s">
        <v>51</v>
      </c>
      <c r="AA88" t="s">
        <v>1436</v>
      </c>
      <c r="AN88" t="s">
        <v>87</v>
      </c>
      <c r="AO88" t="s">
        <v>1624</v>
      </c>
      <c r="AP88" t="s">
        <v>260</v>
      </c>
      <c r="AQ88" t="s">
        <v>1623</v>
      </c>
      <c r="AW88" t="s">
        <v>96</v>
      </c>
      <c r="BD88" t="s">
        <v>117</v>
      </c>
      <c r="BE88" t="s">
        <v>1635</v>
      </c>
      <c r="BF88" t="s">
        <v>1638</v>
      </c>
      <c r="BR88" t="s">
        <v>70</v>
      </c>
      <c r="BS88" t="s">
        <v>399</v>
      </c>
      <c r="BT88" t="s">
        <v>72</v>
      </c>
      <c r="BU88" t="s">
        <v>73</v>
      </c>
      <c r="BV88" t="s">
        <v>60</v>
      </c>
      <c r="BW88" t="s">
        <v>61</v>
      </c>
      <c r="BX88" t="s">
        <v>1440</v>
      </c>
    </row>
    <row r="89" spans="1:76" x14ac:dyDescent="0.2">
      <c r="A89" t="s">
        <v>315</v>
      </c>
      <c r="B89" t="s">
        <v>48</v>
      </c>
      <c r="C89" t="s">
        <v>316</v>
      </c>
      <c r="G89" t="s">
        <v>48</v>
      </c>
      <c r="AC89">
        <v>5</v>
      </c>
      <c r="AD89">
        <v>3</v>
      </c>
      <c r="AE89">
        <v>4</v>
      </c>
      <c r="AF89">
        <v>4</v>
      </c>
      <c r="AG89">
        <v>4</v>
      </c>
      <c r="AH89">
        <v>4</v>
      </c>
      <c r="AI89">
        <v>4</v>
      </c>
      <c r="AJ89">
        <v>5</v>
      </c>
      <c r="AK89">
        <v>5</v>
      </c>
      <c r="AL89" t="s">
        <v>317</v>
      </c>
      <c r="AM89" t="s">
        <v>51</v>
      </c>
      <c r="AN89" t="s">
        <v>87</v>
      </c>
      <c r="AO89" t="s">
        <v>1624</v>
      </c>
      <c r="AP89" t="s">
        <v>260</v>
      </c>
      <c r="AQ89" t="s">
        <v>492</v>
      </c>
      <c r="AR89" t="s">
        <v>603</v>
      </c>
      <c r="AS89" t="s">
        <v>1623</v>
      </c>
      <c r="AW89" t="s">
        <v>79</v>
      </c>
      <c r="AX89" t="s">
        <v>54</v>
      </c>
      <c r="BD89" t="s">
        <v>117</v>
      </c>
      <c r="BE89" t="s">
        <v>1640</v>
      </c>
      <c r="BF89" t="s">
        <v>1638</v>
      </c>
      <c r="BG89" t="s">
        <v>1641</v>
      </c>
      <c r="BH89" t="s">
        <v>1668</v>
      </c>
      <c r="BR89" t="s">
        <v>81</v>
      </c>
      <c r="BS89" t="s">
        <v>71</v>
      </c>
      <c r="BT89" t="s">
        <v>58</v>
      </c>
      <c r="BU89" t="s">
        <v>73</v>
      </c>
      <c r="BV89" t="s">
        <v>60</v>
      </c>
      <c r="BW89" t="s">
        <v>82</v>
      </c>
      <c r="BX89" t="s">
        <v>320</v>
      </c>
    </row>
    <row r="90" spans="1:76" x14ac:dyDescent="0.2">
      <c r="A90" t="s">
        <v>1443</v>
      </c>
      <c r="B90" t="s">
        <v>48</v>
      </c>
      <c r="C90" t="s">
        <v>64</v>
      </c>
      <c r="D90" t="s">
        <v>49</v>
      </c>
      <c r="E90" t="s">
        <v>50</v>
      </c>
      <c r="G90" t="s">
        <v>51</v>
      </c>
      <c r="H90">
        <v>3</v>
      </c>
      <c r="I90">
        <v>2</v>
      </c>
      <c r="J90">
        <v>2</v>
      </c>
      <c r="K90">
        <v>3</v>
      </c>
      <c r="L90">
        <v>1</v>
      </c>
      <c r="M90">
        <v>1</v>
      </c>
      <c r="N90">
        <v>2</v>
      </c>
      <c r="O90">
        <v>2</v>
      </c>
      <c r="P90">
        <v>4</v>
      </c>
      <c r="Z90" t="s">
        <v>51</v>
      </c>
      <c r="AN90" t="s">
        <v>87</v>
      </c>
      <c r="AO90" t="s">
        <v>260</v>
      </c>
      <c r="AP90" t="s">
        <v>492</v>
      </c>
      <c r="AQ90" t="s">
        <v>603</v>
      </c>
      <c r="AW90" t="s">
        <v>121</v>
      </c>
      <c r="BD90" t="s">
        <v>117</v>
      </c>
      <c r="BE90" t="s">
        <v>1637</v>
      </c>
      <c r="BF90" t="s">
        <v>1638</v>
      </c>
      <c r="BR90" t="s">
        <v>81</v>
      </c>
      <c r="BS90" t="s">
        <v>399</v>
      </c>
      <c r="BT90" t="s">
        <v>58</v>
      </c>
      <c r="BU90" t="s">
        <v>73</v>
      </c>
      <c r="BV90" t="s">
        <v>60</v>
      </c>
      <c r="BW90" t="s">
        <v>82</v>
      </c>
    </row>
    <row r="91" spans="1:76" x14ac:dyDescent="0.2">
      <c r="A91" t="s">
        <v>326</v>
      </c>
      <c r="B91" t="s">
        <v>48</v>
      </c>
      <c r="C91" t="s">
        <v>64</v>
      </c>
      <c r="D91" t="s">
        <v>327</v>
      </c>
      <c r="G91" t="s">
        <v>48</v>
      </c>
      <c r="AC91">
        <v>5</v>
      </c>
      <c r="AD91">
        <v>4</v>
      </c>
      <c r="AE91">
        <v>5</v>
      </c>
      <c r="AF91">
        <v>3</v>
      </c>
      <c r="AG91">
        <v>2</v>
      </c>
      <c r="AH91">
        <v>1</v>
      </c>
      <c r="AI91">
        <v>2</v>
      </c>
      <c r="AJ91">
        <v>5</v>
      </c>
      <c r="AK91">
        <v>4</v>
      </c>
      <c r="AL91" t="s">
        <v>328</v>
      </c>
      <c r="AM91" t="s">
        <v>51</v>
      </c>
      <c r="AN91" t="s">
        <v>1624</v>
      </c>
      <c r="AO91" t="s">
        <v>719</v>
      </c>
      <c r="AP91" t="s">
        <v>492</v>
      </c>
      <c r="AW91" t="s">
        <v>79</v>
      </c>
      <c r="BD91" t="s">
        <v>1642</v>
      </c>
      <c r="BE91" t="s">
        <v>117</v>
      </c>
      <c r="BF91" t="s">
        <v>1636</v>
      </c>
      <c r="BR91" t="s">
        <v>110</v>
      </c>
      <c r="BS91" t="s">
        <v>71</v>
      </c>
      <c r="BT91" t="s">
        <v>58</v>
      </c>
      <c r="BU91" t="s">
        <v>59</v>
      </c>
      <c r="BV91" t="s">
        <v>60</v>
      </c>
      <c r="BW91" t="s">
        <v>61</v>
      </c>
      <c r="BX91" t="s">
        <v>332</v>
      </c>
    </row>
    <row r="92" spans="1:76" x14ac:dyDescent="0.2">
      <c r="A92" t="s">
        <v>563</v>
      </c>
      <c r="B92" t="s">
        <v>48</v>
      </c>
      <c r="C92" t="s">
        <v>50</v>
      </c>
      <c r="G92" t="s">
        <v>48</v>
      </c>
      <c r="AC92">
        <v>4</v>
      </c>
      <c r="AD92">
        <v>2</v>
      </c>
      <c r="AE92">
        <v>2</v>
      </c>
      <c r="AF92">
        <v>4</v>
      </c>
      <c r="AG92">
        <v>3</v>
      </c>
      <c r="AH92">
        <v>2</v>
      </c>
      <c r="AI92">
        <v>4</v>
      </c>
      <c r="AJ92">
        <v>4</v>
      </c>
      <c r="AK92">
        <v>4</v>
      </c>
      <c r="AL92" t="s">
        <v>145</v>
      </c>
      <c r="AM92" t="s">
        <v>51</v>
      </c>
      <c r="AN92" t="s">
        <v>87</v>
      </c>
      <c r="AO92" t="s">
        <v>1624</v>
      </c>
      <c r="AW92" t="s">
        <v>79</v>
      </c>
      <c r="AX92" t="s">
        <v>54</v>
      </c>
      <c r="BD92" t="s">
        <v>1639</v>
      </c>
      <c r="BE92" t="s">
        <v>117</v>
      </c>
      <c r="BF92" t="s">
        <v>1644</v>
      </c>
      <c r="BG92" t="s">
        <v>1640</v>
      </c>
      <c r="BR92" t="s">
        <v>56</v>
      </c>
      <c r="BS92" t="s">
        <v>399</v>
      </c>
      <c r="BT92" t="s">
        <v>58</v>
      </c>
      <c r="BU92" t="s">
        <v>73</v>
      </c>
      <c r="BV92" t="s">
        <v>74</v>
      </c>
      <c r="BW92" t="s">
        <v>565</v>
      </c>
      <c r="BX92" t="s">
        <v>567</v>
      </c>
    </row>
    <row r="93" spans="1:76" x14ac:dyDescent="0.2">
      <c r="A93" t="s">
        <v>341</v>
      </c>
      <c r="B93" t="s">
        <v>48</v>
      </c>
      <c r="C93" t="s">
        <v>65</v>
      </c>
      <c r="G93" t="s">
        <v>48</v>
      </c>
      <c r="AC93">
        <v>4</v>
      </c>
      <c r="AD93">
        <v>4</v>
      </c>
      <c r="AE93">
        <v>4</v>
      </c>
      <c r="AF93">
        <v>3</v>
      </c>
      <c r="AG93">
        <v>4</v>
      </c>
      <c r="AH93">
        <v>2</v>
      </c>
      <c r="AI93">
        <v>3</v>
      </c>
      <c r="AJ93">
        <v>4</v>
      </c>
      <c r="AK93">
        <v>4</v>
      </c>
      <c r="AL93" t="s">
        <v>259</v>
      </c>
      <c r="AM93" t="s">
        <v>51</v>
      </c>
      <c r="AN93" t="s">
        <v>87</v>
      </c>
      <c r="AO93" t="s">
        <v>260</v>
      </c>
      <c r="AP93" t="s">
        <v>492</v>
      </c>
      <c r="AQ93" t="s">
        <v>603</v>
      </c>
      <c r="AR93" t="s">
        <v>1623</v>
      </c>
      <c r="AW93" t="s">
        <v>54</v>
      </c>
      <c r="AX93" t="s">
        <v>121</v>
      </c>
      <c r="BD93" t="s">
        <v>1643</v>
      </c>
      <c r="BE93" t="s">
        <v>1642</v>
      </c>
      <c r="BF93" t="s">
        <v>1639</v>
      </c>
      <c r="BG93" t="s">
        <v>117</v>
      </c>
      <c r="BH93" t="s">
        <v>1633</v>
      </c>
      <c r="BI93" t="s">
        <v>1646</v>
      </c>
      <c r="BJ93" t="s">
        <v>1644</v>
      </c>
      <c r="BK93" t="s">
        <v>1634</v>
      </c>
      <c r="BL93" t="s">
        <v>1635</v>
      </c>
      <c r="BM93" t="s">
        <v>1636</v>
      </c>
      <c r="BN93" t="s">
        <v>1637</v>
      </c>
      <c r="BO93" t="s">
        <v>1640</v>
      </c>
      <c r="BP93" t="s">
        <v>1638</v>
      </c>
      <c r="BQ93" t="s">
        <v>1641</v>
      </c>
      <c r="BR93" t="s">
        <v>56</v>
      </c>
      <c r="BS93" t="s">
        <v>71</v>
      </c>
      <c r="BT93" t="s">
        <v>72</v>
      </c>
      <c r="BU93" t="s">
        <v>73</v>
      </c>
      <c r="BV93" t="s">
        <v>60</v>
      </c>
      <c r="BW93" t="s">
        <v>61</v>
      </c>
      <c r="BX93" t="s">
        <v>343</v>
      </c>
    </row>
    <row r="94" spans="1:76" x14ac:dyDescent="0.2">
      <c r="A94" t="s">
        <v>344</v>
      </c>
      <c r="B94" t="s">
        <v>48</v>
      </c>
      <c r="C94" t="s">
        <v>49</v>
      </c>
      <c r="G94" t="s">
        <v>48</v>
      </c>
      <c r="AC94">
        <v>5</v>
      </c>
      <c r="AD94">
        <v>4</v>
      </c>
      <c r="AE94">
        <v>3</v>
      </c>
      <c r="AF94">
        <v>5</v>
      </c>
      <c r="AG94">
        <v>5</v>
      </c>
      <c r="AH94">
        <v>3</v>
      </c>
      <c r="AI94">
        <v>4</v>
      </c>
      <c r="AJ94">
        <v>5</v>
      </c>
      <c r="AK94">
        <v>5</v>
      </c>
      <c r="AL94" t="s">
        <v>163</v>
      </c>
      <c r="AM94" t="s">
        <v>51</v>
      </c>
      <c r="AN94" t="s">
        <v>87</v>
      </c>
      <c r="AO94" t="s">
        <v>260</v>
      </c>
      <c r="AP94" t="s">
        <v>492</v>
      </c>
      <c r="AQ94" t="s">
        <v>603</v>
      </c>
      <c r="AW94" t="s">
        <v>79</v>
      </c>
      <c r="AX94" t="s">
        <v>54</v>
      </c>
      <c r="BD94" t="s">
        <v>117</v>
      </c>
      <c r="BE94" t="s">
        <v>1644</v>
      </c>
      <c r="BF94" t="s">
        <v>1635</v>
      </c>
      <c r="BG94" t="s">
        <v>1638</v>
      </c>
      <c r="BR94" t="s">
        <v>70</v>
      </c>
      <c r="BS94" t="s">
        <v>71</v>
      </c>
      <c r="BT94" t="s">
        <v>72</v>
      </c>
      <c r="BU94" t="s">
        <v>73</v>
      </c>
      <c r="BV94" t="s">
        <v>60</v>
      </c>
      <c r="BW94" t="s">
        <v>82</v>
      </c>
      <c r="BX94" t="s">
        <v>347</v>
      </c>
    </row>
    <row r="95" spans="1:76" x14ac:dyDescent="0.2">
      <c r="A95" t="s">
        <v>1486</v>
      </c>
      <c r="B95" t="s">
        <v>48</v>
      </c>
      <c r="C95" t="s">
        <v>1487</v>
      </c>
      <c r="G95" t="s">
        <v>48</v>
      </c>
      <c r="AC95">
        <v>4</v>
      </c>
      <c r="AD95">
        <v>4</v>
      </c>
      <c r="AE95">
        <v>4</v>
      </c>
      <c r="AF95">
        <v>4</v>
      </c>
      <c r="AG95">
        <v>5</v>
      </c>
      <c r="AH95">
        <v>3</v>
      </c>
      <c r="AI95">
        <v>4</v>
      </c>
      <c r="AJ95">
        <v>5</v>
      </c>
      <c r="AK95">
        <v>5</v>
      </c>
      <c r="AL95" t="s">
        <v>1488</v>
      </c>
      <c r="AM95" t="s">
        <v>51</v>
      </c>
      <c r="AN95" t="s">
        <v>260</v>
      </c>
      <c r="AO95" t="s">
        <v>1623</v>
      </c>
      <c r="AW95" t="s">
        <v>121</v>
      </c>
      <c r="BD95" t="s">
        <v>1639</v>
      </c>
      <c r="BE95" t="s">
        <v>117</v>
      </c>
      <c r="BF95" t="s">
        <v>1640</v>
      </c>
      <c r="BG95" t="s">
        <v>1641</v>
      </c>
      <c r="BR95" t="s">
        <v>81</v>
      </c>
      <c r="BS95" t="s">
        <v>399</v>
      </c>
      <c r="BT95" t="s">
        <v>72</v>
      </c>
      <c r="BU95" t="s">
        <v>112</v>
      </c>
      <c r="BV95" t="s">
        <v>60</v>
      </c>
      <c r="BW95" t="s">
        <v>82</v>
      </c>
      <c r="BX95" t="s">
        <v>1491</v>
      </c>
    </row>
    <row r="96" spans="1:76" x14ac:dyDescent="0.2">
      <c r="A96" t="s">
        <v>1494</v>
      </c>
      <c r="B96" t="s">
        <v>48</v>
      </c>
      <c r="C96" t="s">
        <v>64</v>
      </c>
      <c r="D96" t="s">
        <v>65</v>
      </c>
      <c r="E96" t="s">
        <v>50</v>
      </c>
      <c r="G96" t="s">
        <v>51</v>
      </c>
      <c r="H96">
        <v>4</v>
      </c>
      <c r="I96">
        <v>4</v>
      </c>
      <c r="J96">
        <v>5</v>
      </c>
      <c r="K96">
        <v>2</v>
      </c>
      <c r="L96">
        <v>4</v>
      </c>
      <c r="M96">
        <v>5</v>
      </c>
      <c r="N96">
        <v>2</v>
      </c>
      <c r="O96">
        <v>4</v>
      </c>
      <c r="P96">
        <v>5</v>
      </c>
      <c r="Q96">
        <v>5</v>
      </c>
      <c r="R96">
        <v>5</v>
      </c>
      <c r="S96">
        <v>5</v>
      </c>
      <c r="T96">
        <v>3</v>
      </c>
      <c r="U96">
        <v>3</v>
      </c>
      <c r="V96">
        <v>4</v>
      </c>
      <c r="W96">
        <v>2</v>
      </c>
      <c r="X96">
        <v>3</v>
      </c>
      <c r="Y96">
        <v>4</v>
      </c>
      <c r="Z96" t="s">
        <v>51</v>
      </c>
      <c r="AA96" t="s">
        <v>1495</v>
      </c>
      <c r="AN96" t="s">
        <v>87</v>
      </c>
      <c r="AO96" t="s">
        <v>1624</v>
      </c>
      <c r="AP96" t="s">
        <v>603</v>
      </c>
      <c r="AW96" t="s">
        <v>96</v>
      </c>
      <c r="AX96" t="s">
        <v>79</v>
      </c>
      <c r="AY96" t="s">
        <v>121</v>
      </c>
      <c r="BD96" t="s">
        <v>1639</v>
      </c>
      <c r="BE96" t="s">
        <v>117</v>
      </c>
      <c r="BF96" t="s">
        <v>1636</v>
      </c>
      <c r="BG96" t="s">
        <v>1637</v>
      </c>
      <c r="BR96" t="s">
        <v>98</v>
      </c>
      <c r="BS96" t="s">
        <v>425</v>
      </c>
      <c r="BT96" t="s">
        <v>72</v>
      </c>
      <c r="BU96" t="s">
        <v>73</v>
      </c>
      <c r="BV96" t="s">
        <v>60</v>
      </c>
      <c r="BW96" t="s">
        <v>82</v>
      </c>
      <c r="BX96" t="s">
        <v>1497</v>
      </c>
    </row>
    <row r="97" spans="1:76" x14ac:dyDescent="0.2">
      <c r="A97" t="s">
        <v>1547</v>
      </c>
      <c r="B97" t="s">
        <v>48</v>
      </c>
      <c r="C97" t="s">
        <v>49</v>
      </c>
      <c r="D97" t="s">
        <v>50</v>
      </c>
      <c r="G97" t="s">
        <v>51</v>
      </c>
      <c r="H97">
        <v>4</v>
      </c>
      <c r="I97">
        <v>4</v>
      </c>
      <c r="J97">
        <v>4</v>
      </c>
      <c r="K97">
        <v>4</v>
      </c>
      <c r="L97">
        <v>4</v>
      </c>
      <c r="M97">
        <v>4</v>
      </c>
      <c r="N97">
        <v>2</v>
      </c>
      <c r="O97">
        <v>3</v>
      </c>
      <c r="P97">
        <v>3</v>
      </c>
      <c r="Q97">
        <v>3</v>
      </c>
      <c r="R97">
        <v>4</v>
      </c>
      <c r="S97">
        <v>4</v>
      </c>
      <c r="T97">
        <v>4</v>
      </c>
      <c r="U97">
        <v>3</v>
      </c>
      <c r="V97">
        <v>4</v>
      </c>
      <c r="W97">
        <v>2</v>
      </c>
      <c r="X97">
        <v>3</v>
      </c>
      <c r="Y97">
        <v>3</v>
      </c>
      <c r="Z97" t="s">
        <v>51</v>
      </c>
      <c r="AA97" t="s">
        <v>1548</v>
      </c>
      <c r="AN97" t="s">
        <v>87</v>
      </c>
      <c r="AO97" t="s">
        <v>1624</v>
      </c>
      <c r="AP97" t="s">
        <v>719</v>
      </c>
      <c r="AQ97" t="s">
        <v>260</v>
      </c>
      <c r="AR97" t="s">
        <v>492</v>
      </c>
      <c r="AS97" t="s">
        <v>603</v>
      </c>
      <c r="AT97" t="s">
        <v>1623</v>
      </c>
      <c r="AW97" t="s">
        <v>79</v>
      </c>
      <c r="AX97" t="s">
        <v>54</v>
      </c>
      <c r="AY97" t="s">
        <v>121</v>
      </c>
      <c r="BD97" t="s">
        <v>1639</v>
      </c>
      <c r="BE97" t="s">
        <v>117</v>
      </c>
      <c r="BF97" t="s">
        <v>1633</v>
      </c>
      <c r="BG97" t="s">
        <v>1644</v>
      </c>
      <c r="BH97" t="s">
        <v>1634</v>
      </c>
      <c r="BI97" t="s">
        <v>1635</v>
      </c>
      <c r="BJ97" t="s">
        <v>1636</v>
      </c>
      <c r="BK97" t="s">
        <v>1637</v>
      </c>
      <c r="BL97" t="s">
        <v>1640</v>
      </c>
      <c r="BM97" t="s">
        <v>1638</v>
      </c>
      <c r="BN97" t="s">
        <v>1641</v>
      </c>
      <c r="BO97" t="s">
        <v>1677</v>
      </c>
      <c r="BR97" t="s">
        <v>70</v>
      </c>
      <c r="BS97" t="s">
        <v>399</v>
      </c>
      <c r="BT97" t="s">
        <v>72</v>
      </c>
      <c r="BU97" t="s">
        <v>73</v>
      </c>
      <c r="BV97" t="s">
        <v>60</v>
      </c>
      <c r="BW97" t="s">
        <v>82</v>
      </c>
      <c r="BX97" t="s">
        <v>1551</v>
      </c>
    </row>
    <row r="98" spans="1:76" x14ac:dyDescent="0.2">
      <c r="A98" t="s">
        <v>1552</v>
      </c>
      <c r="B98" t="s">
        <v>48</v>
      </c>
      <c r="C98" t="s">
        <v>49</v>
      </c>
      <c r="D98" t="s">
        <v>50</v>
      </c>
      <c r="G98" t="s">
        <v>51</v>
      </c>
      <c r="H98">
        <v>3</v>
      </c>
      <c r="I98">
        <v>4</v>
      </c>
      <c r="J98">
        <v>4</v>
      </c>
      <c r="K98">
        <v>5</v>
      </c>
      <c r="L98">
        <v>4</v>
      </c>
      <c r="M98">
        <v>5</v>
      </c>
      <c r="N98">
        <v>3</v>
      </c>
      <c r="O98">
        <v>4</v>
      </c>
      <c r="P98">
        <v>5</v>
      </c>
      <c r="Q98">
        <v>3</v>
      </c>
      <c r="R98">
        <v>4</v>
      </c>
      <c r="S98">
        <v>4</v>
      </c>
      <c r="T98">
        <v>5</v>
      </c>
      <c r="U98">
        <v>4</v>
      </c>
      <c r="V98">
        <v>5</v>
      </c>
      <c r="W98">
        <v>3</v>
      </c>
      <c r="X98">
        <v>4</v>
      </c>
      <c r="Y98">
        <v>5</v>
      </c>
      <c r="Z98" t="s">
        <v>51</v>
      </c>
      <c r="AA98" t="s">
        <v>1553</v>
      </c>
      <c r="AN98" t="s">
        <v>87</v>
      </c>
      <c r="AO98" t="s">
        <v>1624</v>
      </c>
      <c r="AP98" t="s">
        <v>719</v>
      </c>
      <c r="AQ98" t="s">
        <v>260</v>
      </c>
      <c r="AR98" t="s">
        <v>492</v>
      </c>
      <c r="AS98" t="s">
        <v>603</v>
      </c>
      <c r="AT98" t="s">
        <v>1623</v>
      </c>
      <c r="AW98" t="s">
        <v>79</v>
      </c>
      <c r="AX98" t="s">
        <v>121</v>
      </c>
      <c r="BD98" t="s">
        <v>1639</v>
      </c>
      <c r="BE98" t="s">
        <v>117</v>
      </c>
      <c r="BF98" t="s">
        <v>1644</v>
      </c>
      <c r="BG98" t="s">
        <v>1636</v>
      </c>
      <c r="BH98" t="s">
        <v>1640</v>
      </c>
      <c r="BI98" t="s">
        <v>1638</v>
      </c>
      <c r="BR98" t="s">
        <v>81</v>
      </c>
      <c r="BS98" t="s">
        <v>399</v>
      </c>
      <c r="BT98" t="s">
        <v>58</v>
      </c>
      <c r="BU98" t="s">
        <v>112</v>
      </c>
      <c r="BV98" t="s">
        <v>74</v>
      </c>
      <c r="BW98" t="s">
        <v>61</v>
      </c>
      <c r="BX98" t="s">
        <v>1555</v>
      </c>
    </row>
    <row r="99" spans="1:76" x14ac:dyDescent="0.2">
      <c r="A99" t="s">
        <v>364</v>
      </c>
      <c r="B99" t="s">
        <v>48</v>
      </c>
      <c r="C99" t="s">
        <v>64</v>
      </c>
      <c r="D99" t="s">
        <v>50</v>
      </c>
      <c r="G99" t="s">
        <v>51</v>
      </c>
      <c r="H99">
        <v>4</v>
      </c>
      <c r="I99">
        <v>1</v>
      </c>
      <c r="J99">
        <v>1</v>
      </c>
      <c r="K99">
        <v>4</v>
      </c>
      <c r="L99">
        <v>3</v>
      </c>
      <c r="M99">
        <v>3</v>
      </c>
      <c r="N99">
        <v>1</v>
      </c>
      <c r="O99">
        <v>2</v>
      </c>
      <c r="P99">
        <v>2</v>
      </c>
      <c r="Q99">
        <v>4</v>
      </c>
      <c r="R99">
        <v>1</v>
      </c>
      <c r="S99">
        <v>1</v>
      </c>
      <c r="T99">
        <v>5</v>
      </c>
      <c r="U99">
        <v>3</v>
      </c>
      <c r="V99">
        <v>3</v>
      </c>
      <c r="W99">
        <v>2</v>
      </c>
      <c r="X99">
        <v>3</v>
      </c>
      <c r="Y99">
        <v>3</v>
      </c>
      <c r="Z99" t="s">
        <v>51</v>
      </c>
      <c r="AA99" t="s">
        <v>365</v>
      </c>
      <c r="AN99" t="s">
        <v>87</v>
      </c>
      <c r="AO99" t="s">
        <v>260</v>
      </c>
      <c r="AP99" t="s">
        <v>492</v>
      </c>
      <c r="AQ99" t="s">
        <v>603</v>
      </c>
      <c r="AR99" t="s">
        <v>1623</v>
      </c>
      <c r="AW99" t="s">
        <v>96</v>
      </c>
      <c r="AX99" t="s">
        <v>79</v>
      </c>
      <c r="AY99" t="s">
        <v>54</v>
      </c>
      <c r="BD99" t="s">
        <v>1639</v>
      </c>
      <c r="BE99" t="s">
        <v>117</v>
      </c>
      <c r="BF99" t="s">
        <v>1633</v>
      </c>
      <c r="BG99" t="s">
        <v>1644</v>
      </c>
      <c r="BH99" t="s">
        <v>1634</v>
      </c>
      <c r="BI99" t="s">
        <v>1635</v>
      </c>
      <c r="BJ99" t="s">
        <v>1636</v>
      </c>
      <c r="BK99" t="s">
        <v>1637</v>
      </c>
      <c r="BL99" t="s">
        <v>1638</v>
      </c>
      <c r="BM99" t="s">
        <v>1641</v>
      </c>
      <c r="BR99" t="s">
        <v>70</v>
      </c>
      <c r="BS99" t="s">
        <v>71</v>
      </c>
      <c r="BT99" t="s">
        <v>72</v>
      </c>
      <c r="BU99" t="s">
        <v>59</v>
      </c>
      <c r="BV99" t="s">
        <v>60</v>
      </c>
      <c r="BW99" t="s">
        <v>61</v>
      </c>
      <c r="BX99" t="s">
        <v>369</v>
      </c>
    </row>
    <row r="100" spans="1:76" x14ac:dyDescent="0.2">
      <c r="A100" t="s">
        <v>1584</v>
      </c>
      <c r="B100" t="s">
        <v>48</v>
      </c>
      <c r="C100" t="s">
        <v>64</v>
      </c>
      <c r="D100" t="s">
        <v>50</v>
      </c>
      <c r="G100" t="s">
        <v>51</v>
      </c>
      <c r="H100">
        <v>2</v>
      </c>
      <c r="I100">
        <v>2</v>
      </c>
      <c r="J100">
        <v>2</v>
      </c>
      <c r="K100">
        <v>1</v>
      </c>
      <c r="L100">
        <v>1</v>
      </c>
      <c r="M100">
        <v>4</v>
      </c>
      <c r="N100">
        <v>1</v>
      </c>
      <c r="O100">
        <v>1</v>
      </c>
      <c r="P100">
        <v>1</v>
      </c>
      <c r="Z100" t="s">
        <v>48</v>
      </c>
      <c r="AB100" t="s">
        <v>1585</v>
      </c>
      <c r="AN100" t="s">
        <v>1624</v>
      </c>
      <c r="AO100" t="s">
        <v>719</v>
      </c>
      <c r="AP100" t="s">
        <v>492</v>
      </c>
      <c r="AQ100" t="s">
        <v>1623</v>
      </c>
      <c r="AW100" t="s">
        <v>96</v>
      </c>
      <c r="BD100" t="s">
        <v>1639</v>
      </c>
      <c r="BE100" t="s">
        <v>117</v>
      </c>
      <c r="BF100" t="s">
        <v>1633</v>
      </c>
      <c r="BG100" t="s">
        <v>1646</v>
      </c>
      <c r="BH100" t="s">
        <v>1644</v>
      </c>
      <c r="BI100" t="s">
        <v>1634</v>
      </c>
      <c r="BJ100" t="s">
        <v>1635</v>
      </c>
      <c r="BK100" t="s">
        <v>1636</v>
      </c>
      <c r="BL100" t="s">
        <v>1637</v>
      </c>
      <c r="BM100" t="s">
        <v>1640</v>
      </c>
      <c r="BN100" t="s">
        <v>1638</v>
      </c>
      <c r="BO100" t="s">
        <v>1641</v>
      </c>
      <c r="BR100" t="s">
        <v>98</v>
      </c>
      <c r="BS100" t="s">
        <v>399</v>
      </c>
      <c r="BT100" t="s">
        <v>72</v>
      </c>
      <c r="BU100" t="s">
        <v>73</v>
      </c>
      <c r="BV100" t="s">
        <v>60</v>
      </c>
      <c r="BW100" t="s">
        <v>82</v>
      </c>
      <c r="BX100" t="s">
        <v>1588</v>
      </c>
    </row>
    <row r="101" spans="1:76" x14ac:dyDescent="0.2">
      <c r="A101" t="s">
        <v>1593</v>
      </c>
      <c r="B101" t="s">
        <v>48</v>
      </c>
      <c r="C101" t="s">
        <v>1594</v>
      </c>
      <c r="G101" t="s">
        <v>48</v>
      </c>
      <c r="AC101">
        <v>5</v>
      </c>
      <c r="AD101">
        <v>4</v>
      </c>
      <c r="AE101">
        <v>4</v>
      </c>
      <c r="AF101">
        <v>5</v>
      </c>
      <c r="AG101">
        <v>5</v>
      </c>
      <c r="AH101">
        <v>5</v>
      </c>
      <c r="AI101">
        <v>5</v>
      </c>
      <c r="AJ101">
        <v>5</v>
      </c>
      <c r="AK101">
        <v>5</v>
      </c>
      <c r="AL101" t="s">
        <v>1595</v>
      </c>
      <c r="AM101" t="s">
        <v>51</v>
      </c>
      <c r="AN101" t="s">
        <v>87</v>
      </c>
      <c r="AO101" t="s">
        <v>260</v>
      </c>
      <c r="AP101" t="s">
        <v>492</v>
      </c>
      <c r="AQ101" t="s">
        <v>1623</v>
      </c>
      <c r="AW101" t="s">
        <v>121</v>
      </c>
      <c r="BD101" t="s">
        <v>1639</v>
      </c>
      <c r="BE101" t="s">
        <v>1633</v>
      </c>
      <c r="BF101" t="s">
        <v>1644</v>
      </c>
      <c r="BG101" t="s">
        <v>1640</v>
      </c>
      <c r="BR101" t="s">
        <v>81</v>
      </c>
      <c r="BS101" t="s">
        <v>399</v>
      </c>
      <c r="BT101" t="s">
        <v>58</v>
      </c>
      <c r="BU101" t="s">
        <v>112</v>
      </c>
      <c r="BV101" t="s">
        <v>60</v>
      </c>
      <c r="BW101" t="s">
        <v>61</v>
      </c>
      <c r="BX101" t="s">
        <v>1598</v>
      </c>
    </row>
    <row r="102" spans="1:76" ht="16" thickBot="1" x14ac:dyDescent="0.25">
      <c r="AM102" t="s">
        <v>1662</v>
      </c>
      <c r="AN102">
        <f>COUNTIF(AN$1:AN$101,$AM102)</f>
        <v>56</v>
      </c>
      <c r="AO102">
        <f t="shared" ref="AO102:AS102" si="0">COUNTIF(AO$1:AO$101,$AM102)</f>
        <v>0</v>
      </c>
      <c r="AP102">
        <f t="shared" si="0"/>
        <v>0</v>
      </c>
      <c r="AQ102">
        <f t="shared" si="0"/>
        <v>0</v>
      </c>
      <c r="AR102">
        <f t="shared" si="0"/>
        <v>0</v>
      </c>
      <c r="AS102">
        <f t="shared" si="0"/>
        <v>0</v>
      </c>
      <c r="AT102">
        <f>SUM(AN102:AS102)</f>
        <v>56</v>
      </c>
    </row>
    <row r="103" spans="1:76" x14ac:dyDescent="0.2">
      <c r="B103" t="s">
        <v>2</v>
      </c>
      <c r="H103" t="s">
        <v>1606</v>
      </c>
      <c r="I103" t="s">
        <v>387</v>
      </c>
      <c r="J103" t="s">
        <v>388</v>
      </c>
      <c r="K103" t="s">
        <v>1607</v>
      </c>
      <c r="L103" t="s">
        <v>390</v>
      </c>
      <c r="M103" t="s">
        <v>1608</v>
      </c>
      <c r="N103" t="s">
        <v>391</v>
      </c>
      <c r="O103" t="s">
        <v>1609</v>
      </c>
      <c r="P103" t="s">
        <v>1610</v>
      </c>
      <c r="Q103" t="s">
        <v>1606</v>
      </c>
      <c r="R103" t="s">
        <v>387</v>
      </c>
      <c r="S103" t="s">
        <v>388</v>
      </c>
      <c r="T103" t="s">
        <v>1607</v>
      </c>
      <c r="U103" t="s">
        <v>390</v>
      </c>
      <c r="V103" t="s">
        <v>1608</v>
      </c>
      <c r="W103" t="s">
        <v>391</v>
      </c>
      <c r="X103" t="s">
        <v>1609</v>
      </c>
      <c r="Y103" t="s">
        <v>1610</v>
      </c>
      <c r="AC103" s="4" t="s">
        <v>1606</v>
      </c>
      <c r="AD103" s="5" t="s">
        <v>387</v>
      </c>
      <c r="AE103" s="5" t="s">
        <v>388</v>
      </c>
      <c r="AF103" s="5" t="s">
        <v>1607</v>
      </c>
      <c r="AG103" s="5" t="s">
        <v>394</v>
      </c>
      <c r="AH103" s="5" t="s">
        <v>1612</v>
      </c>
      <c r="AI103" s="5" t="s">
        <v>1614</v>
      </c>
      <c r="AJ103" s="5" t="s">
        <v>1615</v>
      </c>
      <c r="AK103" s="6" t="s">
        <v>1610</v>
      </c>
      <c r="AM103" t="s">
        <v>1624</v>
      </c>
      <c r="AN103">
        <f t="shared" ref="AN103:AS108" si="1">COUNTIF(AN$1:AN$101,$AM103)</f>
        <v>24</v>
      </c>
      <c r="AO103">
        <f t="shared" si="1"/>
        <v>21</v>
      </c>
      <c r="AP103">
        <f t="shared" si="1"/>
        <v>0</v>
      </c>
      <c r="AQ103">
        <f t="shared" si="1"/>
        <v>0</v>
      </c>
      <c r="AR103">
        <f t="shared" si="1"/>
        <v>0</v>
      </c>
      <c r="AS103">
        <f t="shared" si="1"/>
        <v>0</v>
      </c>
      <c r="AT103">
        <f t="shared" ref="AT103:AT108" si="2">SUM(AN103:AS103)</f>
        <v>45</v>
      </c>
      <c r="AV103" t="s">
        <v>96</v>
      </c>
      <c r="AW103">
        <f>COUNTIF(AW$1:AW$101,$AV103)</f>
        <v>14</v>
      </c>
      <c r="AX103">
        <f t="shared" ref="AX103:BA103" si="3">COUNTIF(AX$1:AX$101,$AV103)</f>
        <v>0</v>
      </c>
      <c r="AY103">
        <f t="shared" si="3"/>
        <v>0</v>
      </c>
      <c r="AZ103">
        <f t="shared" si="3"/>
        <v>0</v>
      </c>
      <c r="BA103">
        <f t="shared" si="3"/>
        <v>0</v>
      </c>
      <c r="BB103">
        <f>SUM(AW103:BA103)</f>
        <v>14</v>
      </c>
      <c r="BC103" t="s">
        <v>1643</v>
      </c>
      <c r="BD103">
        <f>COUNTIF(BD$1:BD$101,$BC103)</f>
        <v>8</v>
      </c>
      <c r="BE103">
        <f t="shared" ref="BE103:BQ103" si="4">COUNTIF(BE$1:BE$101,$BC103)</f>
        <v>0</v>
      </c>
      <c r="BF103">
        <f t="shared" si="4"/>
        <v>0</v>
      </c>
      <c r="BG103">
        <f>COUNTIF(BG$1:BG$101,$BC103)</f>
        <v>0</v>
      </c>
      <c r="BH103">
        <f t="shared" si="4"/>
        <v>0</v>
      </c>
      <c r="BI103">
        <f t="shared" si="4"/>
        <v>0</v>
      </c>
      <c r="BJ103">
        <f t="shared" si="4"/>
        <v>0</v>
      </c>
      <c r="BK103">
        <f t="shared" si="4"/>
        <v>0</v>
      </c>
      <c r="BL103">
        <f t="shared" si="4"/>
        <v>0</v>
      </c>
      <c r="BM103">
        <f t="shared" si="4"/>
        <v>0</v>
      </c>
      <c r="BN103">
        <f t="shared" si="4"/>
        <v>0</v>
      </c>
      <c r="BO103">
        <f t="shared" si="4"/>
        <v>0</v>
      </c>
      <c r="BP103">
        <f t="shared" si="4"/>
        <v>0</v>
      </c>
      <c r="BQ103">
        <f t="shared" si="4"/>
        <v>0</v>
      </c>
      <c r="BR103">
        <f>SUM(BD103:BQ103)</f>
        <v>8</v>
      </c>
      <c r="BV103" t="s">
        <v>61</v>
      </c>
      <c r="BW103">
        <f>COUNTIF(BW1:BW101,BV103)</f>
        <v>42</v>
      </c>
    </row>
    <row r="104" spans="1:76" x14ac:dyDescent="0.2">
      <c r="A104" t="s">
        <v>392</v>
      </c>
      <c r="C104">
        <f>COUNTIF(C1:C101,"Baume du Tigre")</f>
        <v>25</v>
      </c>
      <c r="D104">
        <f>COUNTIF(D1:D101,"Baume du Tigre")</f>
        <v>29</v>
      </c>
      <c r="E104">
        <f>COUNTIF(E1:E101,"Baume du Tigre")</f>
        <v>5</v>
      </c>
      <c r="F104">
        <f>SUM(C104:E104)</f>
        <v>59</v>
      </c>
      <c r="G104">
        <v>1</v>
      </c>
      <c r="H104">
        <f>COUNTIF(H1:H101,"1")</f>
        <v>1</v>
      </c>
      <c r="I104">
        <f t="shared" ref="I104:Y104" si="5">COUNTIF(I1:I101,"1")</f>
        <v>2</v>
      </c>
      <c r="J104">
        <f t="shared" si="5"/>
        <v>2</v>
      </c>
      <c r="K104">
        <f t="shared" si="5"/>
        <v>2</v>
      </c>
      <c r="L104">
        <f t="shared" si="5"/>
        <v>3</v>
      </c>
      <c r="M104">
        <f t="shared" si="5"/>
        <v>3</v>
      </c>
      <c r="N104">
        <f t="shared" si="5"/>
        <v>4</v>
      </c>
      <c r="O104">
        <f t="shared" si="5"/>
        <v>3</v>
      </c>
      <c r="P104">
        <f t="shared" si="5"/>
        <v>4</v>
      </c>
      <c r="Q104">
        <f t="shared" si="5"/>
        <v>1</v>
      </c>
      <c r="R104">
        <f t="shared" si="5"/>
        <v>2</v>
      </c>
      <c r="S104">
        <f t="shared" si="5"/>
        <v>1</v>
      </c>
      <c r="T104">
        <f t="shared" si="5"/>
        <v>1</v>
      </c>
      <c r="U104">
        <f t="shared" si="5"/>
        <v>0</v>
      </c>
      <c r="V104">
        <f t="shared" si="5"/>
        <v>3</v>
      </c>
      <c r="W104">
        <f t="shared" si="5"/>
        <v>3</v>
      </c>
      <c r="X104">
        <f t="shared" si="5"/>
        <v>2</v>
      </c>
      <c r="Y104">
        <f t="shared" si="5"/>
        <v>3</v>
      </c>
      <c r="AB104">
        <v>1</v>
      </c>
      <c r="AC104">
        <f t="shared" ref="AC104:AK104" si="6">COUNTIF(AC1:AC101,"1")</f>
        <v>0</v>
      </c>
      <c r="AD104">
        <f t="shared" si="6"/>
        <v>2</v>
      </c>
      <c r="AE104">
        <f t="shared" si="6"/>
        <v>1</v>
      </c>
      <c r="AF104">
        <f t="shared" si="6"/>
        <v>0</v>
      </c>
      <c r="AG104">
        <f t="shared" si="6"/>
        <v>2</v>
      </c>
      <c r="AH104">
        <f t="shared" si="6"/>
        <v>10</v>
      </c>
      <c r="AI104">
        <f t="shared" si="6"/>
        <v>1</v>
      </c>
      <c r="AJ104">
        <f t="shared" si="6"/>
        <v>0</v>
      </c>
      <c r="AK104">
        <f t="shared" si="6"/>
        <v>0</v>
      </c>
      <c r="AM104" t="s">
        <v>719</v>
      </c>
      <c r="AN104">
        <f t="shared" si="1"/>
        <v>4</v>
      </c>
      <c r="AO104">
        <f t="shared" si="1"/>
        <v>11</v>
      </c>
      <c r="AP104">
        <f t="shared" si="1"/>
        <v>3</v>
      </c>
      <c r="AQ104">
        <f t="shared" si="1"/>
        <v>0</v>
      </c>
      <c r="AR104">
        <f t="shared" si="1"/>
        <v>0</v>
      </c>
      <c r="AS104">
        <f t="shared" si="1"/>
        <v>0</v>
      </c>
      <c r="AT104">
        <f t="shared" si="2"/>
        <v>18</v>
      </c>
      <c r="AV104" t="s">
        <v>79</v>
      </c>
      <c r="AW104">
        <f t="shared" ref="AW104:BA106" si="7">COUNTIF(AW$1:AW$101,$AV104)</f>
        <v>42</v>
      </c>
      <c r="AX104">
        <f t="shared" si="7"/>
        <v>4</v>
      </c>
      <c r="AY104">
        <f t="shared" si="7"/>
        <v>0</v>
      </c>
      <c r="AZ104">
        <f t="shared" si="7"/>
        <v>0</v>
      </c>
      <c r="BA104">
        <f t="shared" si="7"/>
        <v>0</v>
      </c>
      <c r="BB104">
        <f t="shared" ref="BB104:BB106" si="8">SUM(AW104:BA104)</f>
        <v>46</v>
      </c>
      <c r="BC104" t="s">
        <v>1642</v>
      </c>
      <c r="BD104">
        <f t="shared" ref="BD104:BQ116" si="9">COUNTIF(BD$1:BD$101,$BC104)</f>
        <v>15</v>
      </c>
      <c r="BE104">
        <f t="shared" si="9"/>
        <v>7</v>
      </c>
      <c r="BF104">
        <f t="shared" si="9"/>
        <v>0</v>
      </c>
      <c r="BG104">
        <f t="shared" si="9"/>
        <v>0</v>
      </c>
      <c r="BH104">
        <f t="shared" si="9"/>
        <v>0</v>
      </c>
      <c r="BI104">
        <f t="shared" si="9"/>
        <v>0</v>
      </c>
      <c r="BJ104">
        <f t="shared" si="9"/>
        <v>0</v>
      </c>
      <c r="BK104">
        <f t="shared" si="9"/>
        <v>0</v>
      </c>
      <c r="BL104">
        <f t="shared" si="9"/>
        <v>0</v>
      </c>
      <c r="BM104">
        <f t="shared" si="9"/>
        <v>0</v>
      </c>
      <c r="BN104">
        <f t="shared" si="9"/>
        <v>0</v>
      </c>
      <c r="BO104">
        <f t="shared" si="9"/>
        <v>0</v>
      </c>
      <c r="BP104">
        <f t="shared" si="9"/>
        <v>0</v>
      </c>
      <c r="BQ104">
        <f t="shared" si="9"/>
        <v>0</v>
      </c>
      <c r="BR104">
        <f t="shared" ref="BR104:BR116" si="10">SUM(BD104:BQ104)</f>
        <v>22</v>
      </c>
      <c r="BV104" t="s">
        <v>82</v>
      </c>
      <c r="BW104">
        <f>COUNTIF(BW2:BW102,BV104)</f>
        <v>53</v>
      </c>
    </row>
    <row r="105" spans="1:76" x14ac:dyDescent="0.2">
      <c r="A105" t="s">
        <v>49</v>
      </c>
      <c r="C105">
        <f>COUNTIF(C1:C101,"Arnican")</f>
        <v>24</v>
      </c>
      <c r="D105">
        <f>COUNTIF(D1:D101,"Arnican")</f>
        <v>8</v>
      </c>
      <c r="E105">
        <f>COUNTIF(E1:E101,"Arnican")</f>
        <v>1</v>
      </c>
      <c r="F105">
        <f>SUM(C105:E105)</f>
        <v>33</v>
      </c>
      <c r="G105">
        <v>2</v>
      </c>
      <c r="H105">
        <f>COUNTIF(H1:H101,"2")</f>
        <v>9</v>
      </c>
      <c r="I105">
        <f t="shared" ref="I105:Y105" si="11">COUNTIF(I1:I101,"2")</f>
        <v>11</v>
      </c>
      <c r="J105">
        <f t="shared" si="11"/>
        <v>7</v>
      </c>
      <c r="K105">
        <f t="shared" si="11"/>
        <v>6</v>
      </c>
      <c r="L105">
        <f t="shared" si="11"/>
        <v>8</v>
      </c>
      <c r="M105">
        <f t="shared" si="11"/>
        <v>8</v>
      </c>
      <c r="N105">
        <f t="shared" si="11"/>
        <v>14</v>
      </c>
      <c r="O105">
        <f t="shared" si="11"/>
        <v>13</v>
      </c>
      <c r="P105">
        <f t="shared" si="11"/>
        <v>9</v>
      </c>
      <c r="Q105">
        <f t="shared" si="11"/>
        <v>5</v>
      </c>
      <c r="R105">
        <f t="shared" si="11"/>
        <v>4</v>
      </c>
      <c r="S105">
        <f t="shared" si="11"/>
        <v>4</v>
      </c>
      <c r="T105">
        <f t="shared" si="11"/>
        <v>4</v>
      </c>
      <c r="U105">
        <f t="shared" si="11"/>
        <v>6</v>
      </c>
      <c r="V105">
        <f t="shared" si="11"/>
        <v>7</v>
      </c>
      <c r="W105">
        <f t="shared" si="11"/>
        <v>16</v>
      </c>
      <c r="X105">
        <f t="shared" si="11"/>
        <v>9</v>
      </c>
      <c r="Y105">
        <f t="shared" si="11"/>
        <v>6</v>
      </c>
      <c r="AB105">
        <v>2</v>
      </c>
      <c r="AC105">
        <f t="shared" ref="AC105:AK105" si="12">COUNTIF(AC1:AC101,"2")</f>
        <v>1</v>
      </c>
      <c r="AD105">
        <f t="shared" si="12"/>
        <v>4</v>
      </c>
      <c r="AE105">
        <f t="shared" si="12"/>
        <v>8</v>
      </c>
      <c r="AF105">
        <f t="shared" si="12"/>
        <v>2</v>
      </c>
      <c r="AG105">
        <f t="shared" si="12"/>
        <v>9</v>
      </c>
      <c r="AH105">
        <f t="shared" si="12"/>
        <v>11</v>
      </c>
      <c r="AI105">
        <f t="shared" si="12"/>
        <v>6</v>
      </c>
      <c r="AJ105">
        <f t="shared" si="12"/>
        <v>2</v>
      </c>
      <c r="AK105">
        <f t="shared" si="12"/>
        <v>1</v>
      </c>
      <c r="AM105" t="s">
        <v>260</v>
      </c>
      <c r="AN105">
        <f t="shared" si="1"/>
        <v>13</v>
      </c>
      <c r="AO105">
        <f t="shared" si="1"/>
        <v>39</v>
      </c>
      <c r="AP105">
        <f t="shared" si="1"/>
        <v>19</v>
      </c>
      <c r="AQ105">
        <f t="shared" si="1"/>
        <v>3</v>
      </c>
      <c r="AR105">
        <f t="shared" si="1"/>
        <v>0</v>
      </c>
      <c r="AS105">
        <f t="shared" si="1"/>
        <v>0</v>
      </c>
      <c r="AT105">
        <f t="shared" si="2"/>
        <v>74</v>
      </c>
      <c r="AV105" t="s">
        <v>54</v>
      </c>
      <c r="AW105">
        <f t="shared" si="7"/>
        <v>18</v>
      </c>
      <c r="AX105">
        <f t="shared" si="7"/>
        <v>16</v>
      </c>
      <c r="AY105">
        <f t="shared" si="7"/>
        <v>1</v>
      </c>
      <c r="AZ105">
        <f t="shared" si="7"/>
        <v>0</v>
      </c>
      <c r="BA105">
        <f t="shared" si="7"/>
        <v>0</v>
      </c>
      <c r="BB105">
        <f t="shared" si="8"/>
        <v>35</v>
      </c>
      <c r="BC105" t="s">
        <v>1639</v>
      </c>
      <c r="BD105">
        <f t="shared" si="9"/>
        <v>45</v>
      </c>
      <c r="BE105">
        <f t="shared" si="9"/>
        <v>14</v>
      </c>
      <c r="BF105">
        <f t="shared" si="9"/>
        <v>5</v>
      </c>
      <c r="BG105">
        <f t="shared" si="9"/>
        <v>0</v>
      </c>
      <c r="BH105">
        <f t="shared" si="9"/>
        <v>0</v>
      </c>
      <c r="BI105">
        <f t="shared" si="9"/>
        <v>0</v>
      </c>
      <c r="BJ105">
        <f t="shared" si="9"/>
        <v>0</v>
      </c>
      <c r="BK105">
        <f t="shared" si="9"/>
        <v>0</v>
      </c>
      <c r="BL105">
        <f t="shared" si="9"/>
        <v>0</v>
      </c>
      <c r="BM105">
        <f t="shared" si="9"/>
        <v>0</v>
      </c>
      <c r="BN105">
        <f t="shared" si="9"/>
        <v>0</v>
      </c>
      <c r="BO105">
        <f t="shared" si="9"/>
        <v>0</v>
      </c>
      <c r="BP105">
        <f t="shared" si="9"/>
        <v>0</v>
      </c>
      <c r="BQ105">
        <f t="shared" si="9"/>
        <v>0</v>
      </c>
      <c r="BR105">
        <f t="shared" si="10"/>
        <v>64</v>
      </c>
    </row>
    <row r="106" spans="1:76" x14ac:dyDescent="0.2">
      <c r="A106" t="s">
        <v>65</v>
      </c>
      <c r="C106">
        <f>COUNTIF(C1:C101,"Flector")</f>
        <v>12</v>
      </c>
      <c r="D106">
        <f>COUNTIF(D1:D101,"Flector")</f>
        <v>4</v>
      </c>
      <c r="E106">
        <f>COUNTIF(E1:E101,"Flector")</f>
        <v>0</v>
      </c>
      <c r="F106">
        <f>SUM(C106:E106)</f>
        <v>16</v>
      </c>
      <c r="G106">
        <v>3</v>
      </c>
      <c r="H106">
        <f>COUNTIF(H1:H101,"3")</f>
        <v>14</v>
      </c>
      <c r="I106">
        <f t="shared" ref="I106:Y106" si="13">COUNTIF(I1:I101,"3")</f>
        <v>16</v>
      </c>
      <c r="J106">
        <f t="shared" si="13"/>
        <v>20</v>
      </c>
      <c r="K106">
        <f t="shared" si="13"/>
        <v>16</v>
      </c>
      <c r="L106">
        <f t="shared" si="13"/>
        <v>14</v>
      </c>
      <c r="M106">
        <f t="shared" si="13"/>
        <v>14</v>
      </c>
      <c r="N106">
        <f t="shared" si="13"/>
        <v>17</v>
      </c>
      <c r="O106">
        <f t="shared" si="13"/>
        <v>17</v>
      </c>
      <c r="P106">
        <f t="shared" si="13"/>
        <v>16</v>
      </c>
      <c r="Q106">
        <f t="shared" si="13"/>
        <v>14</v>
      </c>
      <c r="R106">
        <f t="shared" si="13"/>
        <v>14</v>
      </c>
      <c r="S106">
        <f t="shared" si="13"/>
        <v>14</v>
      </c>
      <c r="T106">
        <f t="shared" si="13"/>
        <v>13</v>
      </c>
      <c r="U106">
        <f t="shared" si="13"/>
        <v>16</v>
      </c>
      <c r="V106">
        <f t="shared" si="13"/>
        <v>12</v>
      </c>
      <c r="W106">
        <f t="shared" si="13"/>
        <v>12</v>
      </c>
      <c r="X106">
        <f t="shared" si="13"/>
        <v>17</v>
      </c>
      <c r="Y106">
        <f t="shared" si="13"/>
        <v>15</v>
      </c>
      <c r="AB106">
        <v>3</v>
      </c>
      <c r="AC106">
        <f t="shared" ref="AC106:AK106" si="14">COUNTIF(AC1:AC101,"3")</f>
        <v>7</v>
      </c>
      <c r="AD106">
        <f t="shared" si="14"/>
        <v>13</v>
      </c>
      <c r="AE106">
        <f t="shared" si="14"/>
        <v>11</v>
      </c>
      <c r="AF106">
        <f t="shared" si="14"/>
        <v>9</v>
      </c>
      <c r="AG106">
        <f t="shared" si="14"/>
        <v>10</v>
      </c>
      <c r="AH106">
        <f t="shared" si="14"/>
        <v>14</v>
      </c>
      <c r="AI106">
        <f t="shared" si="14"/>
        <v>8</v>
      </c>
      <c r="AJ106">
        <f t="shared" si="14"/>
        <v>5</v>
      </c>
      <c r="AK106">
        <f t="shared" si="14"/>
        <v>6</v>
      </c>
      <c r="AM106" t="s">
        <v>492</v>
      </c>
      <c r="AN106">
        <f t="shared" si="1"/>
        <v>2</v>
      </c>
      <c r="AO106">
        <f t="shared" si="1"/>
        <v>22</v>
      </c>
      <c r="AP106">
        <f t="shared" si="1"/>
        <v>33</v>
      </c>
      <c r="AQ106">
        <f t="shared" si="1"/>
        <v>18</v>
      </c>
      <c r="AR106">
        <f t="shared" si="1"/>
        <v>2</v>
      </c>
      <c r="AS106">
        <f t="shared" si="1"/>
        <v>0</v>
      </c>
      <c r="AT106">
        <f t="shared" si="2"/>
        <v>77</v>
      </c>
      <c r="AV106" t="s">
        <v>121</v>
      </c>
      <c r="AW106">
        <f t="shared" si="7"/>
        <v>19</v>
      </c>
      <c r="AX106">
        <f t="shared" si="7"/>
        <v>14</v>
      </c>
      <c r="AY106">
        <f t="shared" si="7"/>
        <v>3</v>
      </c>
      <c r="AZ106">
        <f t="shared" si="7"/>
        <v>0</v>
      </c>
      <c r="BA106">
        <f t="shared" si="7"/>
        <v>0</v>
      </c>
      <c r="BB106">
        <f t="shared" si="8"/>
        <v>36</v>
      </c>
      <c r="BC106" t="s">
        <v>117</v>
      </c>
      <c r="BD106">
        <f t="shared" si="9"/>
        <v>30</v>
      </c>
      <c r="BE106">
        <f t="shared" si="9"/>
        <v>40</v>
      </c>
      <c r="BF106">
        <f t="shared" si="9"/>
        <v>14</v>
      </c>
      <c r="BG106">
        <f t="shared" si="9"/>
        <v>5</v>
      </c>
      <c r="BH106">
        <f t="shared" si="9"/>
        <v>0</v>
      </c>
      <c r="BI106">
        <f t="shared" si="9"/>
        <v>0</v>
      </c>
      <c r="BJ106">
        <f t="shared" si="9"/>
        <v>0</v>
      </c>
      <c r="BK106">
        <f t="shared" si="9"/>
        <v>0</v>
      </c>
      <c r="BL106">
        <f t="shared" si="9"/>
        <v>0</v>
      </c>
      <c r="BM106">
        <f t="shared" si="9"/>
        <v>0</v>
      </c>
      <c r="BN106">
        <f t="shared" si="9"/>
        <v>0</v>
      </c>
      <c r="BO106">
        <f t="shared" si="9"/>
        <v>0</v>
      </c>
      <c r="BP106">
        <f t="shared" si="9"/>
        <v>0</v>
      </c>
      <c r="BQ106">
        <f t="shared" si="9"/>
        <v>0</v>
      </c>
      <c r="BR106">
        <f t="shared" si="10"/>
        <v>89</v>
      </c>
    </row>
    <row r="107" spans="1:76" x14ac:dyDescent="0.2">
      <c r="A107" t="s">
        <v>64</v>
      </c>
      <c r="C107">
        <f>COUNTIF(C1:C101,"Voltaren")</f>
        <v>24</v>
      </c>
      <c r="D107">
        <f>COUNTIF(D1:D101,"Voltaren")</f>
        <v>0</v>
      </c>
      <c r="E107">
        <f>COUNTIF(E1:E101,"Voltaren")</f>
        <v>0</v>
      </c>
      <c r="F107">
        <f>SUM(C107:E107)</f>
        <v>24</v>
      </c>
      <c r="G107">
        <v>4</v>
      </c>
      <c r="H107">
        <f>COUNTIF(H1:H101,"4")</f>
        <v>21</v>
      </c>
      <c r="I107">
        <f t="shared" ref="I107:Y107" si="15">COUNTIF(I1:I101,"4")</f>
        <v>19</v>
      </c>
      <c r="J107">
        <f t="shared" si="15"/>
        <v>18</v>
      </c>
      <c r="K107">
        <f t="shared" si="15"/>
        <v>21</v>
      </c>
      <c r="L107">
        <f t="shared" si="15"/>
        <v>20</v>
      </c>
      <c r="M107">
        <f t="shared" si="15"/>
        <v>15</v>
      </c>
      <c r="N107">
        <f t="shared" si="15"/>
        <v>12</v>
      </c>
      <c r="O107">
        <f t="shared" si="15"/>
        <v>15</v>
      </c>
      <c r="P107">
        <f t="shared" si="15"/>
        <v>18</v>
      </c>
      <c r="Q107">
        <f t="shared" si="15"/>
        <v>18</v>
      </c>
      <c r="R107">
        <f t="shared" si="15"/>
        <v>19</v>
      </c>
      <c r="S107">
        <f t="shared" si="15"/>
        <v>21</v>
      </c>
      <c r="T107">
        <f t="shared" si="15"/>
        <v>20</v>
      </c>
      <c r="U107">
        <f t="shared" si="15"/>
        <v>15</v>
      </c>
      <c r="V107">
        <f t="shared" si="15"/>
        <v>14</v>
      </c>
      <c r="W107">
        <f t="shared" si="15"/>
        <v>10</v>
      </c>
      <c r="X107">
        <f t="shared" si="15"/>
        <v>13</v>
      </c>
      <c r="Y107">
        <f t="shared" si="15"/>
        <v>16</v>
      </c>
      <c r="AB107">
        <v>4</v>
      </c>
      <c r="AC107">
        <f t="shared" ref="AC107:AK107" si="16">COUNTIF(AC1:AC101,"4")</f>
        <v>12</v>
      </c>
      <c r="AD107">
        <f t="shared" si="16"/>
        <v>21</v>
      </c>
      <c r="AE107">
        <f t="shared" si="16"/>
        <v>20</v>
      </c>
      <c r="AF107">
        <f t="shared" si="16"/>
        <v>11</v>
      </c>
      <c r="AG107">
        <f t="shared" si="16"/>
        <v>18</v>
      </c>
      <c r="AH107">
        <f t="shared" si="16"/>
        <v>10</v>
      </c>
      <c r="AI107">
        <f t="shared" si="16"/>
        <v>20</v>
      </c>
      <c r="AJ107">
        <f t="shared" si="16"/>
        <v>14</v>
      </c>
      <c r="AK107">
        <f t="shared" si="16"/>
        <v>15</v>
      </c>
      <c r="AM107" t="s">
        <v>603</v>
      </c>
      <c r="AN107">
        <f t="shared" si="1"/>
        <v>1</v>
      </c>
      <c r="AO107">
        <f t="shared" si="1"/>
        <v>2</v>
      </c>
      <c r="AP107">
        <f t="shared" si="1"/>
        <v>22</v>
      </c>
      <c r="AQ107">
        <f t="shared" si="1"/>
        <v>19</v>
      </c>
      <c r="AR107">
        <f t="shared" si="1"/>
        <v>14</v>
      </c>
      <c r="AS107">
        <f t="shared" si="1"/>
        <v>2</v>
      </c>
      <c r="AT107">
        <f t="shared" si="2"/>
        <v>60</v>
      </c>
      <c r="BC107" t="s">
        <v>1633</v>
      </c>
      <c r="BD107">
        <f t="shared" si="9"/>
        <v>1</v>
      </c>
      <c r="BE107">
        <f t="shared" si="9"/>
        <v>6</v>
      </c>
      <c r="BF107">
        <f t="shared" si="9"/>
        <v>13</v>
      </c>
      <c r="BG107">
        <f t="shared" si="9"/>
        <v>1</v>
      </c>
      <c r="BH107">
        <f t="shared" si="9"/>
        <v>4</v>
      </c>
      <c r="BI107">
        <f t="shared" si="9"/>
        <v>0</v>
      </c>
      <c r="BJ107">
        <f t="shared" si="9"/>
        <v>0</v>
      </c>
      <c r="BK107">
        <f t="shared" si="9"/>
        <v>0</v>
      </c>
      <c r="BL107">
        <f t="shared" si="9"/>
        <v>0</v>
      </c>
      <c r="BM107">
        <f t="shared" si="9"/>
        <v>0</v>
      </c>
      <c r="BN107">
        <f t="shared" si="9"/>
        <v>0</v>
      </c>
      <c r="BO107">
        <f t="shared" si="9"/>
        <v>0</v>
      </c>
      <c r="BP107">
        <f t="shared" si="9"/>
        <v>0</v>
      </c>
      <c r="BQ107">
        <f t="shared" si="9"/>
        <v>0</v>
      </c>
      <c r="BR107">
        <f t="shared" si="10"/>
        <v>25</v>
      </c>
    </row>
    <row r="108" spans="1:76" x14ac:dyDescent="0.2">
      <c r="G108">
        <v>5</v>
      </c>
      <c r="H108">
        <f>COUNTIF(H1:H101,"5")</f>
        <v>7</v>
      </c>
      <c r="I108">
        <f t="shared" ref="I108:Y108" si="17">COUNTIF(I1:I101,"5")</f>
        <v>4</v>
      </c>
      <c r="J108">
        <f t="shared" si="17"/>
        <v>5</v>
      </c>
      <c r="K108">
        <f t="shared" si="17"/>
        <v>7</v>
      </c>
      <c r="L108">
        <f t="shared" si="17"/>
        <v>7</v>
      </c>
      <c r="M108">
        <f t="shared" si="17"/>
        <v>12</v>
      </c>
      <c r="N108">
        <f t="shared" si="17"/>
        <v>5</v>
      </c>
      <c r="O108">
        <f t="shared" si="17"/>
        <v>4</v>
      </c>
      <c r="P108">
        <f t="shared" si="17"/>
        <v>5</v>
      </c>
      <c r="Q108">
        <f t="shared" si="17"/>
        <v>7</v>
      </c>
      <c r="R108">
        <f t="shared" si="17"/>
        <v>5</v>
      </c>
      <c r="S108">
        <f t="shared" si="17"/>
        <v>4</v>
      </c>
      <c r="T108">
        <f t="shared" si="17"/>
        <v>7</v>
      </c>
      <c r="U108">
        <f t="shared" si="17"/>
        <v>7</v>
      </c>
      <c r="V108">
        <f t="shared" si="17"/>
        <v>7</v>
      </c>
      <c r="W108">
        <f t="shared" si="17"/>
        <v>2</v>
      </c>
      <c r="X108">
        <f t="shared" si="17"/>
        <v>3</v>
      </c>
      <c r="Y108">
        <f t="shared" si="17"/>
        <v>3</v>
      </c>
      <c r="AB108">
        <v>5</v>
      </c>
      <c r="AC108">
        <f t="shared" ref="AC108:AK108" si="18">COUNTIF(AC1:AC101,"5")</f>
        <v>28</v>
      </c>
      <c r="AD108">
        <f t="shared" si="18"/>
        <v>8</v>
      </c>
      <c r="AE108">
        <f t="shared" si="18"/>
        <v>8</v>
      </c>
      <c r="AF108">
        <f t="shared" si="18"/>
        <v>26</v>
      </c>
      <c r="AG108">
        <f t="shared" si="18"/>
        <v>9</v>
      </c>
      <c r="AH108">
        <f t="shared" si="18"/>
        <v>3</v>
      </c>
      <c r="AI108">
        <f t="shared" si="18"/>
        <v>13</v>
      </c>
      <c r="AJ108">
        <f t="shared" si="18"/>
        <v>27</v>
      </c>
      <c r="AK108">
        <f t="shared" si="18"/>
        <v>26</v>
      </c>
      <c r="AM108" t="s">
        <v>1623</v>
      </c>
      <c r="AN108">
        <f t="shared" si="1"/>
        <v>0</v>
      </c>
      <c r="AO108">
        <f t="shared" si="1"/>
        <v>1</v>
      </c>
      <c r="AP108">
        <f t="shared" si="1"/>
        <v>8</v>
      </c>
      <c r="AQ108">
        <f t="shared" si="1"/>
        <v>20</v>
      </c>
      <c r="AR108">
        <f t="shared" si="1"/>
        <v>11</v>
      </c>
      <c r="AS108">
        <f t="shared" si="1"/>
        <v>13</v>
      </c>
      <c r="AT108">
        <f t="shared" si="2"/>
        <v>53</v>
      </c>
      <c r="BC108" t="s">
        <v>1646</v>
      </c>
      <c r="BD108">
        <f t="shared" si="9"/>
        <v>0</v>
      </c>
      <c r="BE108">
        <f t="shared" si="9"/>
        <v>1</v>
      </c>
      <c r="BF108">
        <f t="shared" si="9"/>
        <v>0</v>
      </c>
      <c r="BG108">
        <f t="shared" si="9"/>
        <v>1</v>
      </c>
      <c r="BH108">
        <f t="shared" si="9"/>
        <v>1</v>
      </c>
      <c r="BI108">
        <f t="shared" si="9"/>
        <v>2</v>
      </c>
      <c r="BJ108">
        <f t="shared" si="9"/>
        <v>0</v>
      </c>
      <c r="BK108">
        <f t="shared" si="9"/>
        <v>0</v>
      </c>
      <c r="BL108">
        <f t="shared" si="9"/>
        <v>0</v>
      </c>
      <c r="BM108">
        <f t="shared" si="9"/>
        <v>0</v>
      </c>
      <c r="BN108">
        <f t="shared" si="9"/>
        <v>0</v>
      </c>
      <c r="BO108">
        <f t="shared" si="9"/>
        <v>0</v>
      </c>
      <c r="BP108">
        <f t="shared" si="9"/>
        <v>0</v>
      </c>
      <c r="BQ108">
        <f t="shared" si="9"/>
        <v>0</v>
      </c>
      <c r="BR108">
        <f t="shared" si="10"/>
        <v>5</v>
      </c>
    </row>
    <row r="109" spans="1:76" x14ac:dyDescent="0.2">
      <c r="B109" t="s">
        <v>3</v>
      </c>
      <c r="BC109" t="s">
        <v>1644</v>
      </c>
      <c r="BD109">
        <f t="shared" si="9"/>
        <v>1</v>
      </c>
      <c r="BE109">
        <f t="shared" si="9"/>
        <v>15</v>
      </c>
      <c r="BF109">
        <f t="shared" si="9"/>
        <v>24</v>
      </c>
      <c r="BG109">
        <f t="shared" si="9"/>
        <v>17</v>
      </c>
      <c r="BH109">
        <f t="shared" si="9"/>
        <v>1</v>
      </c>
      <c r="BI109">
        <f t="shared" si="9"/>
        <v>2</v>
      </c>
      <c r="BJ109">
        <f t="shared" si="9"/>
        <v>2</v>
      </c>
      <c r="BK109">
        <f t="shared" si="9"/>
        <v>0</v>
      </c>
      <c r="BL109">
        <f t="shared" si="9"/>
        <v>0</v>
      </c>
      <c r="BM109">
        <f t="shared" si="9"/>
        <v>0</v>
      </c>
      <c r="BN109">
        <f t="shared" si="9"/>
        <v>0</v>
      </c>
      <c r="BO109">
        <f t="shared" si="9"/>
        <v>0</v>
      </c>
      <c r="BP109">
        <f t="shared" si="9"/>
        <v>0</v>
      </c>
      <c r="BQ109">
        <f t="shared" si="9"/>
        <v>0</v>
      </c>
      <c r="BR109">
        <f t="shared" si="10"/>
        <v>62</v>
      </c>
    </row>
    <row r="110" spans="1:76" x14ac:dyDescent="0.2">
      <c r="B110" t="s">
        <v>51</v>
      </c>
      <c r="C110">
        <f>COUNTIF(G1:G101,"Oui")</f>
        <v>52</v>
      </c>
      <c r="AV110" t="s">
        <v>1649</v>
      </c>
      <c r="AW110">
        <v>14</v>
      </c>
      <c r="BC110" t="s">
        <v>1634</v>
      </c>
      <c r="BD110">
        <f t="shared" si="9"/>
        <v>0</v>
      </c>
      <c r="BE110">
        <f t="shared" si="9"/>
        <v>4</v>
      </c>
      <c r="BF110">
        <f t="shared" si="9"/>
        <v>1</v>
      </c>
      <c r="BG110">
        <f t="shared" si="9"/>
        <v>2</v>
      </c>
      <c r="BH110">
        <f t="shared" si="9"/>
        <v>3</v>
      </c>
      <c r="BI110">
        <f t="shared" si="9"/>
        <v>1</v>
      </c>
      <c r="BJ110">
        <f t="shared" si="9"/>
        <v>1</v>
      </c>
      <c r="BK110">
        <f t="shared" si="9"/>
        <v>2</v>
      </c>
      <c r="BL110">
        <f t="shared" si="9"/>
        <v>0</v>
      </c>
      <c r="BM110">
        <f t="shared" si="9"/>
        <v>0</v>
      </c>
      <c r="BN110">
        <f t="shared" si="9"/>
        <v>0</v>
      </c>
      <c r="BO110">
        <f t="shared" si="9"/>
        <v>0</v>
      </c>
      <c r="BP110">
        <f t="shared" si="9"/>
        <v>0</v>
      </c>
      <c r="BQ110">
        <f t="shared" si="9"/>
        <v>0</v>
      </c>
      <c r="BR110">
        <f t="shared" si="10"/>
        <v>14</v>
      </c>
    </row>
    <row r="111" spans="1:76" x14ac:dyDescent="0.2">
      <c r="B111" t="s">
        <v>48</v>
      </c>
      <c r="C111">
        <f>COUNTIF(G1:G101,"Non")</f>
        <v>48</v>
      </c>
      <c r="AV111" t="s">
        <v>1684</v>
      </c>
      <c r="AW111">
        <v>46</v>
      </c>
      <c r="BC111" t="s">
        <v>1635</v>
      </c>
      <c r="BD111">
        <f t="shared" si="9"/>
        <v>0</v>
      </c>
      <c r="BE111">
        <f t="shared" si="9"/>
        <v>3</v>
      </c>
      <c r="BF111">
        <f t="shared" si="9"/>
        <v>9</v>
      </c>
      <c r="BG111">
        <f t="shared" si="9"/>
        <v>6</v>
      </c>
      <c r="BH111">
        <f t="shared" si="9"/>
        <v>6</v>
      </c>
      <c r="BI111">
        <f t="shared" si="9"/>
        <v>4</v>
      </c>
      <c r="BJ111">
        <f t="shared" si="9"/>
        <v>2</v>
      </c>
      <c r="BK111">
        <f t="shared" si="9"/>
        <v>1</v>
      </c>
      <c r="BL111">
        <f t="shared" si="9"/>
        <v>2</v>
      </c>
      <c r="BM111">
        <f t="shared" si="9"/>
        <v>0</v>
      </c>
      <c r="BN111">
        <f t="shared" si="9"/>
        <v>0</v>
      </c>
      <c r="BO111">
        <f t="shared" si="9"/>
        <v>0</v>
      </c>
      <c r="BP111">
        <f t="shared" si="9"/>
        <v>0</v>
      </c>
      <c r="BQ111">
        <f t="shared" si="9"/>
        <v>0</v>
      </c>
      <c r="BR111">
        <f t="shared" si="10"/>
        <v>33</v>
      </c>
    </row>
    <row r="112" spans="1:76" x14ac:dyDescent="0.2">
      <c r="AV112" t="s">
        <v>1651</v>
      </c>
      <c r="AW112">
        <v>35</v>
      </c>
      <c r="BC112" t="s">
        <v>1636</v>
      </c>
      <c r="BD112">
        <f t="shared" si="9"/>
        <v>0</v>
      </c>
      <c r="BE112">
        <f t="shared" si="9"/>
        <v>2</v>
      </c>
      <c r="BF112">
        <f t="shared" si="9"/>
        <v>9</v>
      </c>
      <c r="BG112">
        <f t="shared" si="9"/>
        <v>14</v>
      </c>
      <c r="BH112">
        <f t="shared" si="9"/>
        <v>7</v>
      </c>
      <c r="BI112">
        <f t="shared" si="9"/>
        <v>4</v>
      </c>
      <c r="BJ112">
        <f t="shared" si="9"/>
        <v>3</v>
      </c>
      <c r="BK112">
        <f t="shared" si="9"/>
        <v>2</v>
      </c>
      <c r="BL112">
        <f t="shared" si="9"/>
        <v>1</v>
      </c>
      <c r="BM112">
        <f t="shared" si="9"/>
        <v>2</v>
      </c>
      <c r="BN112">
        <f t="shared" si="9"/>
        <v>0</v>
      </c>
      <c r="BO112">
        <f t="shared" si="9"/>
        <v>0</v>
      </c>
      <c r="BP112">
        <f t="shared" si="9"/>
        <v>0</v>
      </c>
      <c r="BQ112">
        <f t="shared" si="9"/>
        <v>0</v>
      </c>
      <c r="BR112">
        <f t="shared" si="10"/>
        <v>44</v>
      </c>
    </row>
    <row r="113" spans="2:70" x14ac:dyDescent="0.2">
      <c r="B113" t="s">
        <v>22</v>
      </c>
      <c r="AM113" t="s">
        <v>1678</v>
      </c>
      <c r="AN113">
        <v>56</v>
      </c>
      <c r="AV113" t="s">
        <v>1684</v>
      </c>
      <c r="AW113">
        <v>36</v>
      </c>
      <c r="BC113" t="s">
        <v>1637</v>
      </c>
      <c r="BD113">
        <f t="shared" si="9"/>
        <v>0</v>
      </c>
      <c r="BE113">
        <f t="shared" si="9"/>
        <v>2</v>
      </c>
      <c r="BF113">
        <f t="shared" si="9"/>
        <v>3</v>
      </c>
      <c r="BG113">
        <f t="shared" si="9"/>
        <v>12</v>
      </c>
      <c r="BH113">
        <f t="shared" si="9"/>
        <v>10</v>
      </c>
      <c r="BI113">
        <f t="shared" si="9"/>
        <v>4</v>
      </c>
      <c r="BJ113">
        <f t="shared" si="9"/>
        <v>1</v>
      </c>
      <c r="BK113">
        <f t="shared" si="9"/>
        <v>3</v>
      </c>
      <c r="BL113">
        <f t="shared" si="9"/>
        <v>2</v>
      </c>
      <c r="BM113">
        <f t="shared" si="9"/>
        <v>0</v>
      </c>
      <c r="BN113">
        <f t="shared" si="9"/>
        <v>2</v>
      </c>
      <c r="BO113">
        <f t="shared" si="9"/>
        <v>0</v>
      </c>
      <c r="BP113">
        <f t="shared" si="9"/>
        <v>0</v>
      </c>
      <c r="BQ113">
        <f t="shared" si="9"/>
        <v>0</v>
      </c>
      <c r="BR113">
        <f t="shared" si="10"/>
        <v>39</v>
      </c>
    </row>
    <row r="114" spans="2:70" x14ac:dyDescent="0.2">
      <c r="B114" t="s">
        <v>1585</v>
      </c>
      <c r="C114">
        <f>COUNTIF(Z1:Z101,"Oui")</f>
        <v>48</v>
      </c>
      <c r="AM114" t="s">
        <v>1679</v>
      </c>
      <c r="AN114">
        <v>45</v>
      </c>
      <c r="BC114" t="s">
        <v>1640</v>
      </c>
      <c r="BD114">
        <f t="shared" si="9"/>
        <v>0</v>
      </c>
      <c r="BE114">
        <f t="shared" si="9"/>
        <v>5</v>
      </c>
      <c r="BF114">
        <f t="shared" si="9"/>
        <v>7</v>
      </c>
      <c r="BG114">
        <f t="shared" si="9"/>
        <v>8</v>
      </c>
      <c r="BH114">
        <f t="shared" si="9"/>
        <v>11</v>
      </c>
      <c r="BI114">
        <f t="shared" si="9"/>
        <v>5</v>
      </c>
      <c r="BJ114">
        <f t="shared" si="9"/>
        <v>6</v>
      </c>
      <c r="BK114">
        <f t="shared" si="9"/>
        <v>1</v>
      </c>
      <c r="BL114">
        <f t="shared" si="9"/>
        <v>1</v>
      </c>
      <c r="BM114">
        <f t="shared" si="9"/>
        <v>2</v>
      </c>
      <c r="BN114">
        <f t="shared" si="9"/>
        <v>0</v>
      </c>
      <c r="BO114">
        <f t="shared" si="9"/>
        <v>2</v>
      </c>
      <c r="BP114">
        <f t="shared" si="9"/>
        <v>0</v>
      </c>
      <c r="BQ114">
        <f t="shared" si="9"/>
        <v>0</v>
      </c>
      <c r="BR114">
        <f t="shared" si="10"/>
        <v>48</v>
      </c>
    </row>
    <row r="115" spans="2:70" x14ac:dyDescent="0.2">
      <c r="B115" t="s">
        <v>48</v>
      </c>
      <c r="C115">
        <f>COUNTIF(Z1:Z101,"Non")</f>
        <v>4</v>
      </c>
      <c r="AM115" t="s">
        <v>1681</v>
      </c>
      <c r="AN115">
        <v>18</v>
      </c>
      <c r="BC115" t="s">
        <v>1638</v>
      </c>
      <c r="BD115">
        <f t="shared" si="9"/>
        <v>0</v>
      </c>
      <c r="BE115">
        <f t="shared" si="9"/>
        <v>0</v>
      </c>
      <c r="BF115">
        <f t="shared" si="9"/>
        <v>4</v>
      </c>
      <c r="BG115">
        <f t="shared" si="9"/>
        <v>4</v>
      </c>
      <c r="BH115">
        <f t="shared" si="9"/>
        <v>5</v>
      </c>
      <c r="BI115">
        <f t="shared" si="9"/>
        <v>8</v>
      </c>
      <c r="BJ115">
        <f t="shared" si="9"/>
        <v>3</v>
      </c>
      <c r="BK115">
        <f t="shared" si="9"/>
        <v>3</v>
      </c>
      <c r="BL115">
        <f t="shared" si="9"/>
        <v>2</v>
      </c>
      <c r="BM115">
        <f t="shared" si="9"/>
        <v>2</v>
      </c>
      <c r="BN115">
        <f t="shared" si="9"/>
        <v>1</v>
      </c>
      <c r="BO115">
        <f t="shared" si="9"/>
        <v>0</v>
      </c>
      <c r="BP115">
        <f t="shared" si="9"/>
        <v>2</v>
      </c>
      <c r="BQ115">
        <f t="shared" si="9"/>
        <v>0</v>
      </c>
      <c r="BR115">
        <f t="shared" si="10"/>
        <v>34</v>
      </c>
    </row>
    <row r="116" spans="2:70" x14ac:dyDescent="0.2">
      <c r="AM116" t="s">
        <v>1663</v>
      </c>
      <c r="AN116">
        <v>74</v>
      </c>
      <c r="BC116" t="s">
        <v>1641</v>
      </c>
      <c r="BD116">
        <f t="shared" si="9"/>
        <v>0</v>
      </c>
      <c r="BE116">
        <f t="shared" si="9"/>
        <v>0</v>
      </c>
      <c r="BF116">
        <f t="shared" si="9"/>
        <v>2</v>
      </c>
      <c r="BG116">
        <f t="shared" si="9"/>
        <v>6</v>
      </c>
      <c r="BH116">
        <f t="shared" si="9"/>
        <v>2</v>
      </c>
      <c r="BI116">
        <f t="shared" si="9"/>
        <v>6</v>
      </c>
      <c r="BJ116">
        <f t="shared" si="9"/>
        <v>4</v>
      </c>
      <c r="BK116">
        <f t="shared" si="9"/>
        <v>5</v>
      </c>
      <c r="BL116">
        <f t="shared" si="9"/>
        <v>0</v>
      </c>
      <c r="BM116">
        <f t="shared" si="9"/>
        <v>1</v>
      </c>
      <c r="BN116">
        <f t="shared" si="9"/>
        <v>2</v>
      </c>
      <c r="BO116">
        <f t="shared" si="9"/>
        <v>1</v>
      </c>
      <c r="BP116">
        <f t="shared" si="9"/>
        <v>0</v>
      </c>
      <c r="BQ116">
        <f t="shared" si="9"/>
        <v>2</v>
      </c>
      <c r="BR116">
        <f t="shared" si="10"/>
        <v>31</v>
      </c>
    </row>
    <row r="117" spans="2:70" x14ac:dyDescent="0.2">
      <c r="B117" t="s">
        <v>1620</v>
      </c>
      <c r="AM117" t="s">
        <v>1664</v>
      </c>
      <c r="AN117">
        <v>77</v>
      </c>
    </row>
    <row r="118" spans="2:70" x14ac:dyDescent="0.2">
      <c r="B118" t="s">
        <v>1585</v>
      </c>
      <c r="C118">
        <f>COUNTIF(AM1:AM101, "Oui")</f>
        <v>41</v>
      </c>
      <c r="AM118" t="s">
        <v>1665</v>
      </c>
      <c r="AN118">
        <v>60</v>
      </c>
    </row>
    <row r="119" spans="2:70" x14ac:dyDescent="0.2">
      <c r="B119" t="s">
        <v>48</v>
      </c>
      <c r="C119">
        <f>COUNTIF(AM1:AM101, "Non")</f>
        <v>7</v>
      </c>
      <c r="AM119" t="s">
        <v>1666</v>
      </c>
      <c r="AN119">
        <v>53</v>
      </c>
      <c r="BG119" t="s">
        <v>1643</v>
      </c>
      <c r="BH119">
        <v>8</v>
      </c>
    </row>
    <row r="120" spans="2:70" x14ac:dyDescent="0.2">
      <c r="BG120" t="s">
        <v>1653</v>
      </c>
      <c r="BH120">
        <v>22</v>
      </c>
    </row>
    <row r="121" spans="2:70" x14ac:dyDescent="0.2">
      <c r="B121" t="s">
        <v>392</v>
      </c>
      <c r="C121">
        <v>59</v>
      </c>
      <c r="BG121" t="s">
        <v>1639</v>
      </c>
      <c r="BH121">
        <v>64</v>
      </c>
    </row>
    <row r="122" spans="2:70" x14ac:dyDescent="0.2">
      <c r="B122" t="s">
        <v>49</v>
      </c>
      <c r="C122">
        <v>33</v>
      </c>
      <c r="BG122" t="s">
        <v>117</v>
      </c>
      <c r="BH122">
        <v>89</v>
      </c>
    </row>
    <row r="123" spans="2:70" x14ac:dyDescent="0.2">
      <c r="B123" t="s">
        <v>65</v>
      </c>
      <c r="C123">
        <v>16</v>
      </c>
      <c r="BG123" t="s">
        <v>1633</v>
      </c>
      <c r="BH123">
        <v>25</v>
      </c>
    </row>
    <row r="124" spans="2:70" x14ac:dyDescent="0.2">
      <c r="B124" t="s">
        <v>64</v>
      </c>
      <c r="C124">
        <v>24</v>
      </c>
      <c r="BG124" t="s">
        <v>1654</v>
      </c>
      <c r="BH124">
        <v>5</v>
      </c>
    </row>
    <row r="125" spans="2:70" x14ac:dyDescent="0.2">
      <c r="BG125" t="s">
        <v>1655</v>
      </c>
      <c r="BH125">
        <v>62</v>
      </c>
    </row>
    <row r="126" spans="2:70" x14ac:dyDescent="0.2">
      <c r="BG126" t="s">
        <v>1634</v>
      </c>
      <c r="BH126">
        <v>14</v>
      </c>
    </row>
    <row r="127" spans="2:70" x14ac:dyDescent="0.2">
      <c r="BG127" t="s">
        <v>1656</v>
      </c>
      <c r="BH127">
        <v>33</v>
      </c>
    </row>
    <row r="128" spans="2:70" x14ac:dyDescent="0.2">
      <c r="BG128" t="s">
        <v>1657</v>
      </c>
      <c r="BH128">
        <v>44</v>
      </c>
    </row>
    <row r="129" spans="59:60" x14ac:dyDescent="0.2">
      <c r="BG129" t="s">
        <v>1658</v>
      </c>
      <c r="BH129">
        <v>39</v>
      </c>
    </row>
    <row r="130" spans="59:60" x14ac:dyDescent="0.2">
      <c r="BG130" t="s">
        <v>1659</v>
      </c>
      <c r="BH130">
        <v>48</v>
      </c>
    </row>
    <row r="131" spans="59:60" x14ac:dyDescent="0.2">
      <c r="BG131" t="s">
        <v>1680</v>
      </c>
      <c r="BH131">
        <v>34</v>
      </c>
    </row>
    <row r="132" spans="59:60" x14ac:dyDescent="0.2">
      <c r="BG132" t="s">
        <v>1641</v>
      </c>
      <c r="BH132">
        <v>31</v>
      </c>
    </row>
  </sheetData>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01057-AA45-4842-8045-DC48F4DC09A7}">
  <sheetPr>
    <tabColor theme="5" tint="0.79998168889431442"/>
  </sheetPr>
  <dimension ref="A1:AW90"/>
  <sheetViews>
    <sheetView topLeftCell="J1" workbookViewId="0">
      <selection activeCell="AX1" sqref="AX1:AX1048576"/>
    </sheetView>
  </sheetViews>
  <sheetFormatPr baseColWidth="10" defaultColWidth="8.83203125" defaultRowHeight="15" x14ac:dyDescent="0.2"/>
  <cols>
    <col min="3" max="6" width="37.5" customWidth="1"/>
    <col min="40" max="40" width="26.1640625" customWidth="1"/>
    <col min="41" max="41" width="17.1640625" customWidth="1"/>
  </cols>
  <sheetData>
    <row r="1" spans="1:49" x14ac:dyDescent="0.2">
      <c r="A1" t="s">
        <v>0</v>
      </c>
      <c r="B1" t="s">
        <v>1</v>
      </c>
      <c r="C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row>
    <row r="2" spans="1:49" x14ac:dyDescent="0.2">
      <c r="A2" t="s">
        <v>622</v>
      </c>
      <c r="B2" t="s">
        <v>48</v>
      </c>
      <c r="C2" t="s">
        <v>64</v>
      </c>
      <c r="D2" t="s">
        <v>50</v>
      </c>
      <c r="G2" t="s">
        <v>51</v>
      </c>
      <c r="H2">
        <v>4</v>
      </c>
      <c r="I2">
        <v>4</v>
      </c>
      <c r="J2">
        <v>4</v>
      </c>
      <c r="K2">
        <v>4</v>
      </c>
      <c r="L2">
        <v>5</v>
      </c>
      <c r="M2">
        <v>5</v>
      </c>
      <c r="N2">
        <v>5</v>
      </c>
      <c r="O2">
        <v>4</v>
      </c>
      <c r="P2">
        <v>4</v>
      </c>
      <c r="Q2">
        <v>5</v>
      </c>
      <c r="R2">
        <v>5</v>
      </c>
      <c r="S2">
        <v>5</v>
      </c>
      <c r="T2">
        <v>5</v>
      </c>
      <c r="U2">
        <v>5</v>
      </c>
      <c r="V2">
        <v>5</v>
      </c>
      <c r="W2">
        <v>5</v>
      </c>
      <c r="X2">
        <v>5</v>
      </c>
      <c r="Y2">
        <v>5</v>
      </c>
      <c r="Z2" t="s">
        <v>51</v>
      </c>
      <c r="AA2" t="s">
        <v>624</v>
      </c>
      <c r="AN2" t="s">
        <v>266</v>
      </c>
      <c r="AO2" t="s">
        <v>366</v>
      </c>
      <c r="AP2" t="s">
        <v>625</v>
      </c>
      <c r="AQ2" t="s">
        <v>70</v>
      </c>
      <c r="AR2" t="s">
        <v>399</v>
      </c>
      <c r="AS2" t="s">
        <v>160</v>
      </c>
      <c r="AT2" t="s">
        <v>373</v>
      </c>
      <c r="AU2" t="s">
        <v>60</v>
      </c>
      <c r="AV2" t="s">
        <v>61</v>
      </c>
      <c r="AW2" t="s">
        <v>626</v>
      </c>
    </row>
    <row r="3" spans="1:49" x14ac:dyDescent="0.2">
      <c r="A3" t="s">
        <v>63</v>
      </c>
      <c r="B3" t="s">
        <v>48</v>
      </c>
      <c r="C3" t="s">
        <v>64</v>
      </c>
      <c r="D3" t="s">
        <v>65</v>
      </c>
      <c r="E3" t="s">
        <v>50</v>
      </c>
      <c r="G3" t="s">
        <v>51</v>
      </c>
      <c r="H3">
        <v>4</v>
      </c>
      <c r="I3">
        <v>5</v>
      </c>
      <c r="J3">
        <v>4</v>
      </c>
      <c r="K3">
        <v>4</v>
      </c>
      <c r="L3">
        <v>4</v>
      </c>
      <c r="M3">
        <v>5</v>
      </c>
      <c r="N3">
        <v>4</v>
      </c>
      <c r="O3">
        <v>4</v>
      </c>
      <c r="P3">
        <v>4</v>
      </c>
      <c r="Q3">
        <v>4</v>
      </c>
      <c r="R3">
        <v>4</v>
      </c>
      <c r="S3">
        <v>4</v>
      </c>
      <c r="T3">
        <v>4</v>
      </c>
      <c r="U3">
        <v>4</v>
      </c>
      <c r="W3">
        <v>4</v>
      </c>
      <c r="X3">
        <v>4</v>
      </c>
      <c r="Y3">
        <v>4</v>
      </c>
      <c r="Z3" t="s">
        <v>51</v>
      </c>
      <c r="AA3" t="s">
        <v>66</v>
      </c>
      <c r="AN3" t="s">
        <v>67</v>
      </c>
      <c r="AO3" t="s">
        <v>68</v>
      </c>
      <c r="AP3" t="s">
        <v>69</v>
      </c>
      <c r="AQ3" t="s">
        <v>70</v>
      </c>
      <c r="AR3" t="s">
        <v>71</v>
      </c>
      <c r="AS3" t="s">
        <v>72</v>
      </c>
      <c r="AT3" t="s">
        <v>73</v>
      </c>
      <c r="AU3" t="s">
        <v>74</v>
      </c>
      <c r="AV3" t="s">
        <v>61</v>
      </c>
      <c r="AW3" t="s">
        <v>75</v>
      </c>
    </row>
    <row r="4" spans="1:49" x14ac:dyDescent="0.2">
      <c r="A4" t="s">
        <v>651</v>
      </c>
      <c r="B4" t="s">
        <v>48</v>
      </c>
      <c r="C4" t="s">
        <v>50</v>
      </c>
      <c r="G4" t="s">
        <v>48</v>
      </c>
      <c r="AC4">
        <v>2</v>
      </c>
      <c r="AD4">
        <v>1</v>
      </c>
      <c r="AE4">
        <v>1</v>
      </c>
      <c r="AF4">
        <v>3</v>
      </c>
      <c r="AG4">
        <v>2</v>
      </c>
      <c r="AH4">
        <v>1</v>
      </c>
      <c r="AI4">
        <v>2</v>
      </c>
      <c r="AJ4">
        <v>3</v>
      </c>
      <c r="AK4">
        <v>3</v>
      </c>
      <c r="AL4" t="s">
        <v>102</v>
      </c>
      <c r="AM4" t="s">
        <v>48</v>
      </c>
      <c r="AN4" t="s">
        <v>492</v>
      </c>
      <c r="AO4" t="s">
        <v>79</v>
      </c>
      <c r="AP4" t="s">
        <v>652</v>
      </c>
      <c r="AQ4" t="s">
        <v>70</v>
      </c>
      <c r="AR4" t="s">
        <v>425</v>
      </c>
      <c r="AS4" t="s">
        <v>160</v>
      </c>
      <c r="AT4" t="s">
        <v>73</v>
      </c>
      <c r="AU4" t="s">
        <v>60</v>
      </c>
      <c r="AV4" t="s">
        <v>61</v>
      </c>
      <c r="AW4" t="s">
        <v>653</v>
      </c>
    </row>
    <row r="5" spans="1:49" x14ac:dyDescent="0.2">
      <c r="A5" t="s">
        <v>658</v>
      </c>
      <c r="B5" t="s">
        <v>48</v>
      </c>
      <c r="C5" t="s">
        <v>65</v>
      </c>
      <c r="G5" t="s">
        <v>51</v>
      </c>
      <c r="H5">
        <v>5</v>
      </c>
      <c r="I5">
        <v>3</v>
      </c>
      <c r="J5">
        <v>3</v>
      </c>
      <c r="K5">
        <v>5</v>
      </c>
      <c r="L5">
        <v>5</v>
      </c>
      <c r="M5">
        <v>5</v>
      </c>
      <c r="N5">
        <v>5</v>
      </c>
      <c r="O5">
        <v>5</v>
      </c>
      <c r="P5">
        <v>5</v>
      </c>
      <c r="Z5" t="s">
        <v>51</v>
      </c>
      <c r="AN5" t="s">
        <v>550</v>
      </c>
      <c r="AO5" t="s">
        <v>121</v>
      </c>
      <c r="AP5" t="s">
        <v>159</v>
      </c>
      <c r="AQ5" t="s">
        <v>70</v>
      </c>
      <c r="AR5" t="s">
        <v>399</v>
      </c>
      <c r="AS5" t="s">
        <v>58</v>
      </c>
      <c r="AT5" t="s">
        <v>112</v>
      </c>
      <c r="AU5" t="s">
        <v>60</v>
      </c>
      <c r="AV5" t="s">
        <v>61</v>
      </c>
    </row>
    <row r="6" spans="1:49" x14ac:dyDescent="0.2">
      <c r="A6" t="s">
        <v>665</v>
      </c>
      <c r="B6" t="s">
        <v>48</v>
      </c>
      <c r="C6" t="s">
        <v>50</v>
      </c>
      <c r="G6" t="s">
        <v>51</v>
      </c>
      <c r="H6">
        <v>4</v>
      </c>
      <c r="I6">
        <v>4</v>
      </c>
      <c r="J6">
        <v>4</v>
      </c>
      <c r="K6">
        <v>4</v>
      </c>
      <c r="L6">
        <v>4</v>
      </c>
      <c r="M6">
        <v>4</v>
      </c>
      <c r="N6">
        <v>4</v>
      </c>
      <c r="O6">
        <v>4</v>
      </c>
      <c r="P6">
        <v>4</v>
      </c>
      <c r="Q6">
        <v>4</v>
      </c>
      <c r="R6">
        <v>4</v>
      </c>
      <c r="S6">
        <v>3</v>
      </c>
      <c r="T6">
        <v>4</v>
      </c>
      <c r="U6">
        <v>4</v>
      </c>
      <c r="V6">
        <v>4</v>
      </c>
      <c r="W6">
        <v>4</v>
      </c>
      <c r="X6">
        <v>4</v>
      </c>
      <c r="Y6">
        <v>4</v>
      </c>
      <c r="Z6" t="s">
        <v>51</v>
      </c>
      <c r="AA6" t="s">
        <v>666</v>
      </c>
      <c r="AN6" t="s">
        <v>95</v>
      </c>
      <c r="AO6" t="s">
        <v>54</v>
      </c>
      <c r="AP6" t="s">
        <v>667</v>
      </c>
      <c r="AQ6" t="s">
        <v>70</v>
      </c>
      <c r="AR6" t="s">
        <v>399</v>
      </c>
      <c r="AS6" t="s">
        <v>72</v>
      </c>
      <c r="AT6" t="s">
        <v>73</v>
      </c>
      <c r="AU6" t="s">
        <v>60</v>
      </c>
      <c r="AV6" t="s">
        <v>82</v>
      </c>
      <c r="AW6" t="s">
        <v>668</v>
      </c>
    </row>
    <row r="7" spans="1:49" x14ac:dyDescent="0.2">
      <c r="A7" t="s">
        <v>692</v>
      </c>
      <c r="B7" t="s">
        <v>48</v>
      </c>
      <c r="C7" t="s">
        <v>50</v>
      </c>
      <c r="G7" t="s">
        <v>51</v>
      </c>
      <c r="H7">
        <v>2</v>
      </c>
      <c r="I7">
        <v>2</v>
      </c>
      <c r="J7">
        <v>1</v>
      </c>
      <c r="K7">
        <v>2</v>
      </c>
      <c r="L7">
        <v>3</v>
      </c>
      <c r="M7">
        <v>1</v>
      </c>
      <c r="N7">
        <v>1</v>
      </c>
      <c r="O7">
        <v>2</v>
      </c>
      <c r="P7">
        <v>2</v>
      </c>
      <c r="Q7">
        <v>3</v>
      </c>
      <c r="R7">
        <v>2</v>
      </c>
      <c r="S7">
        <v>1</v>
      </c>
      <c r="T7">
        <v>2</v>
      </c>
      <c r="U7">
        <v>3</v>
      </c>
      <c r="V7">
        <v>2</v>
      </c>
      <c r="W7">
        <v>1</v>
      </c>
      <c r="X7">
        <v>2</v>
      </c>
      <c r="Y7">
        <v>2</v>
      </c>
      <c r="Z7" t="s">
        <v>51</v>
      </c>
      <c r="AA7" t="s">
        <v>693</v>
      </c>
      <c r="AN7" t="s">
        <v>361</v>
      </c>
      <c r="AO7" t="s">
        <v>165</v>
      </c>
      <c r="AP7" t="s">
        <v>250</v>
      </c>
      <c r="AQ7" t="s">
        <v>70</v>
      </c>
      <c r="AR7" t="s">
        <v>425</v>
      </c>
      <c r="AS7" t="s">
        <v>160</v>
      </c>
      <c r="AT7" t="s">
        <v>112</v>
      </c>
      <c r="AU7" t="s">
        <v>74</v>
      </c>
      <c r="AV7" t="s">
        <v>82</v>
      </c>
      <c r="AW7" t="s">
        <v>694</v>
      </c>
    </row>
    <row r="8" spans="1:49" x14ac:dyDescent="0.2">
      <c r="A8" t="s">
        <v>708</v>
      </c>
      <c r="B8" t="s">
        <v>48</v>
      </c>
      <c r="C8" t="s">
        <v>64</v>
      </c>
      <c r="D8" t="s">
        <v>1616</v>
      </c>
      <c r="G8" t="s">
        <v>48</v>
      </c>
      <c r="AC8">
        <v>4</v>
      </c>
      <c r="AD8">
        <v>5</v>
      </c>
      <c r="AE8">
        <v>4</v>
      </c>
      <c r="AF8">
        <v>5</v>
      </c>
      <c r="AG8">
        <v>4</v>
      </c>
      <c r="AH8">
        <v>1</v>
      </c>
      <c r="AI8">
        <v>5</v>
      </c>
      <c r="AJ8">
        <v>5</v>
      </c>
      <c r="AK8">
        <v>5</v>
      </c>
      <c r="AL8" t="s">
        <v>446</v>
      </c>
      <c r="AM8" t="s">
        <v>51</v>
      </c>
      <c r="AN8" t="s">
        <v>710</v>
      </c>
      <c r="AO8" t="s">
        <v>79</v>
      </c>
      <c r="AP8" t="s">
        <v>711</v>
      </c>
      <c r="AQ8" t="s">
        <v>70</v>
      </c>
      <c r="AR8" t="s">
        <v>399</v>
      </c>
      <c r="AS8" t="s">
        <v>72</v>
      </c>
      <c r="AT8" t="s">
        <v>73</v>
      </c>
      <c r="AU8" t="s">
        <v>60</v>
      </c>
      <c r="AV8" t="s">
        <v>82</v>
      </c>
      <c r="AW8" t="s">
        <v>712</v>
      </c>
    </row>
    <row r="9" spans="1:49" x14ac:dyDescent="0.2">
      <c r="A9" t="s">
        <v>728</v>
      </c>
      <c r="B9" t="s">
        <v>48</v>
      </c>
      <c r="C9" t="s">
        <v>50</v>
      </c>
      <c r="G9" t="s">
        <v>51</v>
      </c>
      <c r="H9">
        <v>3</v>
      </c>
      <c r="I9">
        <v>2</v>
      </c>
      <c r="J9">
        <v>2</v>
      </c>
      <c r="K9">
        <v>3</v>
      </c>
      <c r="L9">
        <v>3</v>
      </c>
      <c r="M9">
        <v>3</v>
      </c>
      <c r="N9">
        <v>2</v>
      </c>
      <c r="O9">
        <v>2</v>
      </c>
      <c r="P9">
        <v>2</v>
      </c>
      <c r="Q9">
        <v>3</v>
      </c>
      <c r="R9">
        <v>3</v>
      </c>
      <c r="S9">
        <v>3</v>
      </c>
      <c r="T9">
        <v>3</v>
      </c>
      <c r="U9">
        <v>3</v>
      </c>
      <c r="V9">
        <v>2</v>
      </c>
      <c r="W9">
        <v>2</v>
      </c>
      <c r="Y9">
        <v>3</v>
      </c>
      <c r="Z9" t="s">
        <v>51</v>
      </c>
      <c r="AA9" t="s">
        <v>729</v>
      </c>
      <c r="AN9" t="s">
        <v>243</v>
      </c>
      <c r="AO9" t="s">
        <v>54</v>
      </c>
      <c r="AP9" t="s">
        <v>730</v>
      </c>
      <c r="AQ9" t="s">
        <v>70</v>
      </c>
      <c r="AR9" t="s">
        <v>399</v>
      </c>
      <c r="AS9" t="s">
        <v>160</v>
      </c>
      <c r="AT9" t="s">
        <v>73</v>
      </c>
      <c r="AU9" t="s">
        <v>60</v>
      </c>
      <c r="AV9" t="s">
        <v>61</v>
      </c>
      <c r="AW9" t="s">
        <v>731</v>
      </c>
    </row>
    <row r="10" spans="1:49" x14ac:dyDescent="0.2">
      <c r="A10" t="s">
        <v>734</v>
      </c>
      <c r="B10" t="s">
        <v>48</v>
      </c>
      <c r="C10" t="s">
        <v>64</v>
      </c>
      <c r="D10" t="s">
        <v>50</v>
      </c>
      <c r="G10" t="s">
        <v>51</v>
      </c>
      <c r="H10">
        <v>4</v>
      </c>
      <c r="I10">
        <v>4</v>
      </c>
      <c r="J10">
        <v>4</v>
      </c>
      <c r="K10">
        <v>4</v>
      </c>
      <c r="L10">
        <v>4</v>
      </c>
      <c r="M10">
        <v>3</v>
      </c>
      <c r="N10">
        <v>3</v>
      </c>
      <c r="O10">
        <v>4</v>
      </c>
      <c r="P10">
        <v>4</v>
      </c>
      <c r="Q10">
        <v>4</v>
      </c>
      <c r="R10">
        <v>4</v>
      </c>
      <c r="S10">
        <v>4</v>
      </c>
      <c r="T10">
        <v>4</v>
      </c>
      <c r="U10">
        <v>4</v>
      </c>
      <c r="V10">
        <v>3</v>
      </c>
      <c r="W10">
        <v>3</v>
      </c>
      <c r="X10">
        <v>4</v>
      </c>
      <c r="Y10">
        <v>4</v>
      </c>
      <c r="Z10" t="s">
        <v>48</v>
      </c>
      <c r="AB10" t="s">
        <v>735</v>
      </c>
      <c r="AN10" t="s">
        <v>603</v>
      </c>
      <c r="AO10" t="s">
        <v>88</v>
      </c>
      <c r="AP10" t="s">
        <v>736</v>
      </c>
      <c r="AQ10" t="s">
        <v>70</v>
      </c>
      <c r="AR10" t="s">
        <v>399</v>
      </c>
      <c r="AS10" t="s">
        <v>72</v>
      </c>
      <c r="AT10" t="s">
        <v>59</v>
      </c>
      <c r="AU10" t="s">
        <v>60</v>
      </c>
      <c r="AV10" t="s">
        <v>737</v>
      </c>
      <c r="AW10" t="s">
        <v>738</v>
      </c>
    </row>
    <row r="11" spans="1:49" x14ac:dyDescent="0.2">
      <c r="A11" t="s">
        <v>774</v>
      </c>
      <c r="B11" t="s">
        <v>48</v>
      </c>
      <c r="C11" t="s">
        <v>50</v>
      </c>
      <c r="G11" t="s">
        <v>48</v>
      </c>
      <c r="AC11">
        <v>5</v>
      </c>
      <c r="AD11">
        <v>5</v>
      </c>
      <c r="AE11">
        <v>5</v>
      </c>
      <c r="AF11">
        <v>5</v>
      </c>
      <c r="AG11">
        <v>4</v>
      </c>
      <c r="AH11">
        <v>5</v>
      </c>
      <c r="AI11">
        <v>3</v>
      </c>
      <c r="AJ11">
        <v>5</v>
      </c>
      <c r="AK11">
        <v>5</v>
      </c>
      <c r="AL11" t="s">
        <v>775</v>
      </c>
      <c r="AM11" t="s">
        <v>51</v>
      </c>
      <c r="AN11" t="s">
        <v>103</v>
      </c>
      <c r="AO11" t="s">
        <v>88</v>
      </c>
      <c r="AP11" t="s">
        <v>776</v>
      </c>
      <c r="AQ11" t="s">
        <v>70</v>
      </c>
      <c r="AR11" t="s">
        <v>425</v>
      </c>
      <c r="AS11" t="s">
        <v>58</v>
      </c>
      <c r="AT11" t="s">
        <v>73</v>
      </c>
      <c r="AU11" t="s">
        <v>60</v>
      </c>
      <c r="AV11" t="s">
        <v>82</v>
      </c>
      <c r="AW11" t="s">
        <v>777</v>
      </c>
    </row>
    <row r="12" spans="1:49" x14ac:dyDescent="0.2">
      <c r="A12" t="s">
        <v>806</v>
      </c>
      <c r="B12" t="s">
        <v>48</v>
      </c>
      <c r="C12" t="s">
        <v>50</v>
      </c>
      <c r="G12" t="s">
        <v>51</v>
      </c>
      <c r="H12">
        <v>5</v>
      </c>
      <c r="I12">
        <v>4</v>
      </c>
      <c r="J12">
        <v>4</v>
      </c>
      <c r="K12">
        <v>4</v>
      </c>
      <c r="L12">
        <v>5</v>
      </c>
      <c r="M12">
        <v>5</v>
      </c>
      <c r="N12">
        <v>5</v>
      </c>
      <c r="O12">
        <v>4</v>
      </c>
      <c r="P12">
        <v>4</v>
      </c>
      <c r="Q12">
        <v>4</v>
      </c>
      <c r="R12">
        <v>4</v>
      </c>
      <c r="S12">
        <v>4</v>
      </c>
      <c r="T12">
        <v>4</v>
      </c>
      <c r="U12">
        <v>5</v>
      </c>
      <c r="V12">
        <v>4</v>
      </c>
      <c r="W12">
        <v>4</v>
      </c>
      <c r="X12">
        <v>4</v>
      </c>
      <c r="Y12">
        <v>4</v>
      </c>
      <c r="Z12" t="s">
        <v>51</v>
      </c>
      <c r="AA12" t="s">
        <v>807</v>
      </c>
      <c r="AN12" t="s">
        <v>447</v>
      </c>
      <c r="AO12" t="s">
        <v>808</v>
      </c>
      <c r="AP12" t="s">
        <v>809</v>
      </c>
      <c r="AQ12" t="s">
        <v>70</v>
      </c>
      <c r="AR12" t="s">
        <v>399</v>
      </c>
      <c r="AS12" t="s">
        <v>72</v>
      </c>
      <c r="AT12" t="s">
        <v>73</v>
      </c>
      <c r="AU12" t="s">
        <v>60</v>
      </c>
      <c r="AV12" t="s">
        <v>82</v>
      </c>
      <c r="AW12" t="s">
        <v>810</v>
      </c>
    </row>
    <row r="13" spans="1:49" x14ac:dyDescent="0.2">
      <c r="A13" t="s">
        <v>120</v>
      </c>
      <c r="B13" t="s">
        <v>48</v>
      </c>
      <c r="C13" t="s">
        <v>50</v>
      </c>
      <c r="G13" t="s">
        <v>51</v>
      </c>
      <c r="H13">
        <v>5</v>
      </c>
      <c r="I13">
        <v>4</v>
      </c>
      <c r="J13">
        <v>5</v>
      </c>
      <c r="K13">
        <v>4</v>
      </c>
      <c r="L13">
        <v>4</v>
      </c>
      <c r="M13">
        <v>4</v>
      </c>
      <c r="N13">
        <v>4</v>
      </c>
      <c r="O13">
        <v>4</v>
      </c>
      <c r="P13">
        <v>4</v>
      </c>
      <c r="Q13">
        <v>5</v>
      </c>
      <c r="R13">
        <v>4</v>
      </c>
      <c r="S13">
        <v>5</v>
      </c>
      <c r="T13">
        <v>5</v>
      </c>
      <c r="U13">
        <v>5</v>
      </c>
      <c r="V13">
        <v>5</v>
      </c>
      <c r="W13">
        <v>4</v>
      </c>
      <c r="X13">
        <v>5</v>
      </c>
      <c r="Y13">
        <v>5</v>
      </c>
      <c r="Z13" t="s">
        <v>51</v>
      </c>
      <c r="AA13" t="s">
        <v>66</v>
      </c>
      <c r="AN13" t="s">
        <v>95</v>
      </c>
      <c r="AO13" t="s">
        <v>121</v>
      </c>
      <c r="AP13" t="s">
        <v>122</v>
      </c>
      <c r="AQ13" t="s">
        <v>70</v>
      </c>
      <c r="AR13" t="s">
        <v>57</v>
      </c>
      <c r="AS13" t="s">
        <v>58</v>
      </c>
      <c r="AT13" t="s">
        <v>73</v>
      </c>
      <c r="AU13" t="s">
        <v>60</v>
      </c>
      <c r="AV13" t="s">
        <v>82</v>
      </c>
      <c r="AW13" t="s">
        <v>123</v>
      </c>
    </row>
    <row r="14" spans="1:49" x14ac:dyDescent="0.2">
      <c r="A14" t="s">
        <v>831</v>
      </c>
      <c r="B14" t="s">
        <v>48</v>
      </c>
      <c r="C14" t="s">
        <v>832</v>
      </c>
      <c r="G14" t="s">
        <v>48</v>
      </c>
      <c r="AC14">
        <v>4</v>
      </c>
      <c r="AD14">
        <v>3</v>
      </c>
      <c r="AE14">
        <v>3</v>
      </c>
      <c r="AF14">
        <v>4</v>
      </c>
      <c r="AG14">
        <v>4</v>
      </c>
      <c r="AH14">
        <v>1</v>
      </c>
      <c r="AI14">
        <v>4</v>
      </c>
      <c r="AJ14">
        <v>4</v>
      </c>
      <c r="AK14">
        <v>4</v>
      </c>
      <c r="AL14" t="s">
        <v>163</v>
      </c>
      <c r="AM14" t="s">
        <v>51</v>
      </c>
      <c r="AN14" t="s">
        <v>492</v>
      </c>
      <c r="AO14" t="s">
        <v>833</v>
      </c>
      <c r="AP14" t="s">
        <v>834</v>
      </c>
      <c r="AQ14" t="s">
        <v>70</v>
      </c>
      <c r="AR14" t="s">
        <v>425</v>
      </c>
      <c r="AS14" t="s">
        <v>72</v>
      </c>
      <c r="AT14" t="s">
        <v>73</v>
      </c>
      <c r="AU14" t="s">
        <v>60</v>
      </c>
      <c r="AV14" t="s">
        <v>61</v>
      </c>
      <c r="AW14" t="s">
        <v>835</v>
      </c>
    </row>
    <row r="15" spans="1:49" x14ac:dyDescent="0.2">
      <c r="A15" t="s">
        <v>844</v>
      </c>
      <c r="B15" t="s">
        <v>48</v>
      </c>
      <c r="C15" t="s">
        <v>50</v>
      </c>
      <c r="G15" t="s">
        <v>51</v>
      </c>
      <c r="H15">
        <v>2</v>
      </c>
      <c r="I15">
        <v>2</v>
      </c>
      <c r="J15">
        <v>2</v>
      </c>
      <c r="K15">
        <v>2</v>
      </c>
      <c r="L15">
        <v>2</v>
      </c>
      <c r="M15">
        <v>2</v>
      </c>
      <c r="N15">
        <v>3</v>
      </c>
      <c r="O15">
        <v>2</v>
      </c>
      <c r="P15">
        <v>2</v>
      </c>
      <c r="Q15">
        <v>3</v>
      </c>
      <c r="R15">
        <v>3</v>
      </c>
      <c r="S15">
        <v>3</v>
      </c>
      <c r="T15">
        <v>3</v>
      </c>
      <c r="U15">
        <v>3</v>
      </c>
      <c r="V15">
        <v>3</v>
      </c>
      <c r="W15">
        <v>2</v>
      </c>
      <c r="X15">
        <v>2</v>
      </c>
      <c r="Y15">
        <v>3</v>
      </c>
      <c r="Z15" t="s">
        <v>51</v>
      </c>
      <c r="AA15" t="s">
        <v>845</v>
      </c>
      <c r="AN15" t="s">
        <v>116</v>
      </c>
      <c r="AO15" t="s">
        <v>54</v>
      </c>
      <c r="AP15" t="s">
        <v>846</v>
      </c>
      <c r="AQ15" t="s">
        <v>70</v>
      </c>
      <c r="AR15" t="s">
        <v>399</v>
      </c>
      <c r="AS15" t="s">
        <v>111</v>
      </c>
      <c r="AT15" t="s">
        <v>73</v>
      </c>
      <c r="AU15" t="s">
        <v>74</v>
      </c>
      <c r="AV15" t="s">
        <v>61</v>
      </c>
      <c r="AW15" t="s">
        <v>847</v>
      </c>
    </row>
    <row r="16" spans="1:49" x14ac:dyDescent="0.2">
      <c r="A16" t="s">
        <v>859</v>
      </c>
      <c r="B16" t="s">
        <v>48</v>
      </c>
      <c r="C16" t="s">
        <v>50</v>
      </c>
      <c r="G16" t="s">
        <v>51</v>
      </c>
      <c r="H16">
        <v>4</v>
      </c>
      <c r="I16">
        <v>4</v>
      </c>
      <c r="J16">
        <v>4</v>
      </c>
      <c r="K16">
        <v>3</v>
      </c>
      <c r="L16">
        <v>3</v>
      </c>
      <c r="M16">
        <v>3</v>
      </c>
      <c r="N16">
        <v>2</v>
      </c>
      <c r="O16">
        <v>3</v>
      </c>
      <c r="P16">
        <v>3</v>
      </c>
      <c r="Q16">
        <v>4</v>
      </c>
      <c r="R16">
        <v>3</v>
      </c>
      <c r="S16">
        <v>4</v>
      </c>
      <c r="T16">
        <v>3</v>
      </c>
      <c r="U16">
        <v>3</v>
      </c>
      <c r="V16">
        <v>2</v>
      </c>
      <c r="W16">
        <v>3</v>
      </c>
      <c r="X16">
        <v>3</v>
      </c>
      <c r="Y16">
        <v>3</v>
      </c>
      <c r="Z16" t="s">
        <v>51</v>
      </c>
      <c r="AA16" t="s">
        <v>66</v>
      </c>
      <c r="AN16" t="s">
        <v>301</v>
      </c>
      <c r="AO16" t="s">
        <v>79</v>
      </c>
      <c r="AP16" t="s">
        <v>860</v>
      </c>
      <c r="AQ16" t="s">
        <v>70</v>
      </c>
      <c r="AR16" t="s">
        <v>399</v>
      </c>
      <c r="AS16" t="s">
        <v>72</v>
      </c>
      <c r="AT16" t="s">
        <v>73</v>
      </c>
      <c r="AU16" t="s">
        <v>60</v>
      </c>
      <c r="AV16" t="s">
        <v>61</v>
      </c>
      <c r="AW16" t="s">
        <v>187</v>
      </c>
    </row>
    <row r="17" spans="1:49" x14ac:dyDescent="0.2">
      <c r="A17" t="s">
        <v>868</v>
      </c>
      <c r="B17" t="s">
        <v>48</v>
      </c>
      <c r="C17" t="s">
        <v>50</v>
      </c>
      <c r="G17" t="s">
        <v>48</v>
      </c>
      <c r="AC17">
        <v>5</v>
      </c>
      <c r="AD17">
        <v>4</v>
      </c>
      <c r="AE17">
        <v>5</v>
      </c>
      <c r="AF17">
        <v>5</v>
      </c>
      <c r="AG17">
        <v>5</v>
      </c>
      <c r="AH17">
        <v>5</v>
      </c>
      <c r="AI17">
        <v>3</v>
      </c>
      <c r="AJ17">
        <v>4</v>
      </c>
      <c r="AK17">
        <v>4</v>
      </c>
      <c r="AL17" t="s">
        <v>543</v>
      </c>
      <c r="AM17" t="s">
        <v>51</v>
      </c>
      <c r="AN17" t="s">
        <v>447</v>
      </c>
      <c r="AO17" t="s">
        <v>54</v>
      </c>
      <c r="AP17" t="s">
        <v>869</v>
      </c>
      <c r="AQ17" t="s">
        <v>70</v>
      </c>
      <c r="AR17" t="s">
        <v>399</v>
      </c>
      <c r="AS17" t="s">
        <v>160</v>
      </c>
      <c r="AT17" t="s">
        <v>73</v>
      </c>
      <c r="AU17" t="s">
        <v>60</v>
      </c>
      <c r="AV17" t="s">
        <v>61</v>
      </c>
      <c r="AW17" t="s">
        <v>870</v>
      </c>
    </row>
    <row r="18" spans="1:49" x14ac:dyDescent="0.2">
      <c r="A18" t="s">
        <v>871</v>
      </c>
      <c r="B18" t="s">
        <v>48</v>
      </c>
      <c r="C18" t="s">
        <v>49</v>
      </c>
      <c r="D18" t="s">
        <v>50</v>
      </c>
      <c r="G18" t="s">
        <v>51</v>
      </c>
      <c r="H18">
        <v>4</v>
      </c>
      <c r="I18">
        <v>4</v>
      </c>
      <c r="J18">
        <v>4</v>
      </c>
      <c r="K18">
        <v>3</v>
      </c>
      <c r="L18">
        <v>4</v>
      </c>
      <c r="M18">
        <v>4</v>
      </c>
      <c r="N18">
        <v>4</v>
      </c>
      <c r="O18">
        <v>4</v>
      </c>
      <c r="P18">
        <v>4</v>
      </c>
      <c r="Q18">
        <v>4</v>
      </c>
      <c r="R18">
        <v>4</v>
      </c>
      <c r="S18">
        <v>4</v>
      </c>
      <c r="T18">
        <v>4</v>
      </c>
      <c r="U18">
        <v>4</v>
      </c>
      <c r="V18">
        <v>4</v>
      </c>
      <c r="W18">
        <v>4</v>
      </c>
      <c r="X18">
        <v>4</v>
      </c>
      <c r="Y18">
        <v>4</v>
      </c>
      <c r="Z18" t="s">
        <v>51</v>
      </c>
      <c r="AA18" t="s">
        <v>872</v>
      </c>
      <c r="AN18" t="s">
        <v>108</v>
      </c>
      <c r="AO18" t="s">
        <v>96</v>
      </c>
      <c r="AP18" t="s">
        <v>873</v>
      </c>
      <c r="AQ18" t="s">
        <v>70</v>
      </c>
      <c r="AR18" t="s">
        <v>399</v>
      </c>
      <c r="AS18" t="s">
        <v>72</v>
      </c>
      <c r="AT18" t="s">
        <v>73</v>
      </c>
      <c r="AU18" t="s">
        <v>60</v>
      </c>
      <c r="AV18" t="s">
        <v>82</v>
      </c>
      <c r="AW18" t="s">
        <v>874</v>
      </c>
    </row>
    <row r="19" spans="1:49" x14ac:dyDescent="0.2">
      <c r="A19" t="s">
        <v>881</v>
      </c>
      <c r="B19" t="s">
        <v>48</v>
      </c>
      <c r="C19" t="s">
        <v>64</v>
      </c>
      <c r="G19" t="s">
        <v>48</v>
      </c>
      <c r="AC19">
        <v>5</v>
      </c>
      <c r="AD19">
        <v>4</v>
      </c>
      <c r="AE19">
        <v>4</v>
      </c>
      <c r="AF19">
        <v>5</v>
      </c>
      <c r="AG19">
        <v>5</v>
      </c>
      <c r="AH19">
        <v>4</v>
      </c>
      <c r="AI19">
        <v>4</v>
      </c>
      <c r="AJ19">
        <v>5</v>
      </c>
      <c r="AK19">
        <v>5</v>
      </c>
      <c r="AL19" t="s">
        <v>170</v>
      </c>
      <c r="AM19" t="s">
        <v>51</v>
      </c>
      <c r="AN19" t="s">
        <v>139</v>
      </c>
      <c r="AO19" t="s">
        <v>165</v>
      </c>
      <c r="AP19" t="s">
        <v>882</v>
      </c>
      <c r="AQ19" t="s">
        <v>70</v>
      </c>
      <c r="AR19" t="s">
        <v>399</v>
      </c>
      <c r="AS19" t="s">
        <v>72</v>
      </c>
      <c r="AT19" t="s">
        <v>73</v>
      </c>
      <c r="AU19" t="s">
        <v>60</v>
      </c>
      <c r="AV19" t="s">
        <v>82</v>
      </c>
      <c r="AW19" t="s">
        <v>883</v>
      </c>
    </row>
    <row r="20" spans="1:49" x14ac:dyDescent="0.2">
      <c r="A20" t="s">
        <v>888</v>
      </c>
      <c r="B20" t="s">
        <v>48</v>
      </c>
      <c r="C20" t="s">
        <v>50</v>
      </c>
      <c r="G20" t="s">
        <v>51</v>
      </c>
      <c r="H20">
        <v>3</v>
      </c>
      <c r="I20">
        <v>3</v>
      </c>
      <c r="J20">
        <v>3</v>
      </c>
      <c r="K20">
        <v>3</v>
      </c>
      <c r="L20">
        <v>3</v>
      </c>
      <c r="M20">
        <v>2</v>
      </c>
      <c r="N20">
        <v>3</v>
      </c>
      <c r="O20">
        <v>2</v>
      </c>
      <c r="P20">
        <v>2</v>
      </c>
      <c r="Q20">
        <v>3</v>
      </c>
      <c r="R20">
        <v>3</v>
      </c>
      <c r="S20">
        <v>3</v>
      </c>
      <c r="T20">
        <v>3</v>
      </c>
      <c r="U20">
        <v>3</v>
      </c>
      <c r="V20">
        <v>2</v>
      </c>
      <c r="W20">
        <v>3</v>
      </c>
      <c r="X20">
        <v>2</v>
      </c>
      <c r="Y20">
        <v>2</v>
      </c>
      <c r="Z20" t="s">
        <v>51</v>
      </c>
      <c r="AA20" t="s">
        <v>889</v>
      </c>
      <c r="AN20" t="s">
        <v>447</v>
      </c>
      <c r="AO20" t="s">
        <v>88</v>
      </c>
      <c r="AP20" t="s">
        <v>890</v>
      </c>
      <c r="AQ20" t="s">
        <v>70</v>
      </c>
      <c r="AR20" t="s">
        <v>425</v>
      </c>
      <c r="AS20" t="s">
        <v>111</v>
      </c>
      <c r="AT20" t="s">
        <v>59</v>
      </c>
      <c r="AU20" t="s">
        <v>60</v>
      </c>
      <c r="AV20" t="s">
        <v>82</v>
      </c>
      <c r="AW20" t="s">
        <v>891</v>
      </c>
    </row>
    <row r="21" spans="1:49" x14ac:dyDescent="0.2">
      <c r="A21" t="s">
        <v>899</v>
      </c>
      <c r="B21" t="s">
        <v>48</v>
      </c>
      <c r="C21" t="s">
        <v>64</v>
      </c>
      <c r="D21" t="s">
        <v>50</v>
      </c>
      <c r="G21" t="s">
        <v>51</v>
      </c>
      <c r="H21">
        <v>4</v>
      </c>
      <c r="I21">
        <v>2</v>
      </c>
      <c r="J21">
        <v>3</v>
      </c>
      <c r="K21">
        <v>4</v>
      </c>
      <c r="L21">
        <v>4</v>
      </c>
      <c r="M21">
        <v>2</v>
      </c>
      <c r="N21">
        <v>3</v>
      </c>
      <c r="O21">
        <v>3</v>
      </c>
      <c r="P21">
        <v>3</v>
      </c>
      <c r="Q21">
        <v>3</v>
      </c>
      <c r="R21">
        <v>2</v>
      </c>
      <c r="S21">
        <v>2</v>
      </c>
      <c r="T21">
        <v>3</v>
      </c>
      <c r="U21">
        <v>3</v>
      </c>
      <c r="V21">
        <v>3</v>
      </c>
      <c r="W21">
        <v>2</v>
      </c>
      <c r="X21">
        <v>3</v>
      </c>
      <c r="Y21">
        <v>3</v>
      </c>
      <c r="Z21" t="s">
        <v>51</v>
      </c>
      <c r="AA21" t="s">
        <v>900</v>
      </c>
      <c r="AN21" t="s">
        <v>544</v>
      </c>
      <c r="AO21" t="s">
        <v>79</v>
      </c>
      <c r="AP21" t="s">
        <v>569</v>
      </c>
      <c r="AQ21" t="s">
        <v>70</v>
      </c>
      <c r="AR21" t="s">
        <v>425</v>
      </c>
      <c r="AS21" t="s">
        <v>72</v>
      </c>
      <c r="AT21" t="s">
        <v>112</v>
      </c>
      <c r="AU21" t="s">
        <v>60</v>
      </c>
      <c r="AV21" t="s">
        <v>82</v>
      </c>
      <c r="AW21" t="s">
        <v>901</v>
      </c>
    </row>
    <row r="22" spans="1:49" x14ac:dyDescent="0.2">
      <c r="A22" t="s">
        <v>150</v>
      </c>
      <c r="B22" t="s">
        <v>48</v>
      </c>
      <c r="C22" t="s">
        <v>50</v>
      </c>
      <c r="G22" t="s">
        <v>51</v>
      </c>
      <c r="H22">
        <v>4</v>
      </c>
      <c r="I22">
        <v>5</v>
      </c>
      <c r="J22">
        <v>4</v>
      </c>
      <c r="K22">
        <v>3</v>
      </c>
      <c r="L22">
        <v>4</v>
      </c>
      <c r="M22">
        <v>4</v>
      </c>
      <c r="N22">
        <v>4</v>
      </c>
      <c r="O22">
        <v>4</v>
      </c>
      <c r="P22">
        <v>4</v>
      </c>
      <c r="Q22">
        <v>5</v>
      </c>
      <c r="R22">
        <v>4</v>
      </c>
      <c r="S22">
        <v>3</v>
      </c>
      <c r="T22">
        <v>3</v>
      </c>
      <c r="U22">
        <v>4</v>
      </c>
      <c r="V22">
        <v>4</v>
      </c>
      <c r="W22">
        <v>4</v>
      </c>
      <c r="X22">
        <v>4</v>
      </c>
      <c r="Y22">
        <v>4</v>
      </c>
      <c r="Z22" t="s">
        <v>51</v>
      </c>
      <c r="AA22" t="s">
        <v>151</v>
      </c>
      <c r="AN22" t="s">
        <v>152</v>
      </c>
      <c r="AO22" t="s">
        <v>121</v>
      </c>
      <c r="AP22" t="s">
        <v>153</v>
      </c>
      <c r="AQ22" t="s">
        <v>70</v>
      </c>
      <c r="AR22" t="s">
        <v>71</v>
      </c>
      <c r="AS22" t="s">
        <v>111</v>
      </c>
      <c r="AT22" t="s">
        <v>154</v>
      </c>
      <c r="AU22" t="s">
        <v>60</v>
      </c>
      <c r="AV22" t="s">
        <v>82</v>
      </c>
      <c r="AW22" t="s">
        <v>155</v>
      </c>
    </row>
    <row r="23" spans="1:49" x14ac:dyDescent="0.2">
      <c r="A23" t="s">
        <v>905</v>
      </c>
      <c r="B23" t="s">
        <v>48</v>
      </c>
      <c r="C23" t="s">
        <v>50</v>
      </c>
      <c r="G23" t="s">
        <v>51</v>
      </c>
      <c r="H23">
        <v>5</v>
      </c>
      <c r="I23">
        <v>5</v>
      </c>
      <c r="J23">
        <v>5</v>
      </c>
      <c r="K23">
        <v>5</v>
      </c>
      <c r="L23">
        <v>5</v>
      </c>
      <c r="M23">
        <v>5</v>
      </c>
      <c r="N23">
        <v>5</v>
      </c>
      <c r="O23">
        <v>4</v>
      </c>
      <c r="P23">
        <v>5</v>
      </c>
      <c r="Q23">
        <v>5</v>
      </c>
      <c r="R23">
        <v>5</v>
      </c>
      <c r="S23">
        <v>4</v>
      </c>
      <c r="T23">
        <v>5</v>
      </c>
      <c r="U23">
        <v>5</v>
      </c>
      <c r="V23">
        <v>5</v>
      </c>
      <c r="W23">
        <v>5</v>
      </c>
      <c r="X23">
        <v>4</v>
      </c>
      <c r="Y23">
        <v>5</v>
      </c>
      <c r="Z23" t="s">
        <v>51</v>
      </c>
      <c r="AA23" t="s">
        <v>906</v>
      </c>
      <c r="AN23" t="s">
        <v>447</v>
      </c>
      <c r="AO23" t="s">
        <v>88</v>
      </c>
      <c r="AP23" t="s">
        <v>907</v>
      </c>
      <c r="AQ23" t="s">
        <v>70</v>
      </c>
      <c r="AR23" t="s">
        <v>399</v>
      </c>
      <c r="AS23" t="s">
        <v>160</v>
      </c>
      <c r="AT23" t="s">
        <v>59</v>
      </c>
      <c r="AU23" t="s">
        <v>60</v>
      </c>
      <c r="AV23" t="s">
        <v>61</v>
      </c>
      <c r="AW23" t="s">
        <v>908</v>
      </c>
    </row>
    <row r="24" spans="1:49" x14ac:dyDescent="0.2">
      <c r="A24" t="s">
        <v>943</v>
      </c>
      <c r="B24" t="s">
        <v>48</v>
      </c>
      <c r="C24" t="s">
        <v>50</v>
      </c>
      <c r="G24" t="s">
        <v>51</v>
      </c>
      <c r="H24">
        <v>4</v>
      </c>
      <c r="I24">
        <v>2</v>
      </c>
      <c r="J24">
        <v>3</v>
      </c>
      <c r="K24">
        <v>3</v>
      </c>
      <c r="L24">
        <v>3</v>
      </c>
      <c r="M24">
        <v>4</v>
      </c>
      <c r="N24">
        <v>4</v>
      </c>
      <c r="O24">
        <v>4</v>
      </c>
      <c r="P24">
        <v>3</v>
      </c>
      <c r="Q24">
        <v>4</v>
      </c>
      <c r="R24">
        <v>4</v>
      </c>
      <c r="S24">
        <v>4</v>
      </c>
      <c r="T24">
        <v>4</v>
      </c>
      <c r="U24">
        <v>3</v>
      </c>
      <c r="V24">
        <v>5</v>
      </c>
      <c r="W24">
        <v>4</v>
      </c>
      <c r="X24">
        <v>4</v>
      </c>
      <c r="Y24">
        <v>4</v>
      </c>
      <c r="Z24" t="s">
        <v>51</v>
      </c>
      <c r="AA24" t="s">
        <v>944</v>
      </c>
      <c r="AN24" t="s">
        <v>152</v>
      </c>
      <c r="AO24" t="s">
        <v>54</v>
      </c>
      <c r="AP24" t="s">
        <v>945</v>
      </c>
      <c r="AQ24" t="s">
        <v>70</v>
      </c>
      <c r="AR24" t="s">
        <v>399</v>
      </c>
      <c r="AS24" t="s">
        <v>160</v>
      </c>
      <c r="AT24" t="s">
        <v>112</v>
      </c>
      <c r="AU24" t="s">
        <v>60</v>
      </c>
      <c r="AV24" t="s">
        <v>61</v>
      </c>
      <c r="AW24" t="s">
        <v>946</v>
      </c>
    </row>
    <row r="25" spans="1:49" x14ac:dyDescent="0.2">
      <c r="A25" t="s">
        <v>952</v>
      </c>
      <c r="B25" t="s">
        <v>48</v>
      </c>
      <c r="C25" t="s">
        <v>50</v>
      </c>
      <c r="G25" t="s">
        <v>51</v>
      </c>
      <c r="H25">
        <v>3</v>
      </c>
      <c r="I25">
        <v>2</v>
      </c>
      <c r="J25">
        <v>4</v>
      </c>
      <c r="K25">
        <v>4</v>
      </c>
      <c r="L25">
        <v>3</v>
      </c>
      <c r="M25">
        <v>2</v>
      </c>
      <c r="N25">
        <v>3</v>
      </c>
      <c r="O25">
        <v>3</v>
      </c>
      <c r="P25">
        <v>4</v>
      </c>
      <c r="Z25" t="s">
        <v>51</v>
      </c>
      <c r="AA25" t="s">
        <v>953</v>
      </c>
      <c r="AN25" t="s">
        <v>840</v>
      </c>
      <c r="AO25" t="s">
        <v>54</v>
      </c>
      <c r="AP25" t="s">
        <v>954</v>
      </c>
      <c r="AQ25" t="s">
        <v>70</v>
      </c>
      <c r="AR25" t="s">
        <v>425</v>
      </c>
      <c r="AS25" t="s">
        <v>111</v>
      </c>
      <c r="AT25" t="s">
        <v>112</v>
      </c>
      <c r="AU25" t="s">
        <v>74</v>
      </c>
      <c r="AV25" t="s">
        <v>61</v>
      </c>
      <c r="AW25" t="s">
        <v>955</v>
      </c>
    </row>
    <row r="26" spans="1:49" x14ac:dyDescent="0.2">
      <c r="A26" t="s">
        <v>956</v>
      </c>
      <c r="B26" t="s">
        <v>48</v>
      </c>
      <c r="C26" t="s">
        <v>49</v>
      </c>
      <c r="D26" t="s">
        <v>50</v>
      </c>
      <c r="G26" t="s">
        <v>51</v>
      </c>
      <c r="H26">
        <v>4</v>
      </c>
      <c r="I26">
        <v>5</v>
      </c>
      <c r="J26">
        <v>5</v>
      </c>
      <c r="K26">
        <v>5</v>
      </c>
      <c r="L26">
        <v>4</v>
      </c>
      <c r="M26">
        <v>4</v>
      </c>
      <c r="N26">
        <v>4</v>
      </c>
      <c r="O26">
        <v>4</v>
      </c>
      <c r="P26">
        <v>4</v>
      </c>
      <c r="Q26">
        <v>4</v>
      </c>
      <c r="R26">
        <v>5</v>
      </c>
      <c r="S26">
        <v>5</v>
      </c>
      <c r="T26">
        <v>5</v>
      </c>
      <c r="U26">
        <v>4</v>
      </c>
      <c r="V26">
        <v>4</v>
      </c>
      <c r="W26">
        <v>4</v>
      </c>
      <c r="X26">
        <v>4</v>
      </c>
      <c r="Y26">
        <v>4</v>
      </c>
      <c r="Z26" t="s">
        <v>51</v>
      </c>
      <c r="AA26" t="s">
        <v>66</v>
      </c>
      <c r="AN26" t="s">
        <v>67</v>
      </c>
      <c r="AO26" t="s">
        <v>180</v>
      </c>
      <c r="AP26" t="s">
        <v>957</v>
      </c>
      <c r="AQ26" t="s">
        <v>70</v>
      </c>
      <c r="AR26" t="s">
        <v>399</v>
      </c>
      <c r="AS26" t="s">
        <v>160</v>
      </c>
      <c r="AT26" t="s">
        <v>112</v>
      </c>
      <c r="AU26" t="s">
        <v>958</v>
      </c>
      <c r="AV26" t="s">
        <v>61</v>
      </c>
      <c r="AW26" t="s">
        <v>959</v>
      </c>
    </row>
    <row r="27" spans="1:49" x14ac:dyDescent="0.2">
      <c r="A27" t="s">
        <v>172</v>
      </c>
      <c r="B27" t="s">
        <v>48</v>
      </c>
      <c r="C27" t="s">
        <v>50</v>
      </c>
      <c r="G27" t="s">
        <v>51</v>
      </c>
      <c r="H27">
        <v>3</v>
      </c>
      <c r="I27">
        <v>4</v>
      </c>
      <c r="J27">
        <v>4</v>
      </c>
      <c r="K27">
        <v>2</v>
      </c>
      <c r="L27">
        <v>2</v>
      </c>
      <c r="M27">
        <v>2</v>
      </c>
      <c r="N27">
        <v>2</v>
      </c>
      <c r="O27">
        <v>2</v>
      </c>
      <c r="P27">
        <v>3</v>
      </c>
      <c r="Q27">
        <v>3</v>
      </c>
      <c r="R27">
        <v>4</v>
      </c>
      <c r="S27">
        <v>4</v>
      </c>
      <c r="T27">
        <v>3</v>
      </c>
      <c r="U27">
        <v>2</v>
      </c>
      <c r="V27">
        <v>2</v>
      </c>
      <c r="W27">
        <v>2</v>
      </c>
      <c r="X27">
        <v>2</v>
      </c>
      <c r="Y27">
        <v>3</v>
      </c>
      <c r="Z27" t="s">
        <v>48</v>
      </c>
      <c r="AB27" t="s">
        <v>173</v>
      </c>
      <c r="AN27" t="s">
        <v>174</v>
      </c>
      <c r="AO27" t="s">
        <v>88</v>
      </c>
      <c r="AP27" t="s">
        <v>175</v>
      </c>
      <c r="AQ27" t="s">
        <v>70</v>
      </c>
      <c r="AR27" t="s">
        <v>71</v>
      </c>
      <c r="AS27" t="s">
        <v>111</v>
      </c>
      <c r="AT27" t="s">
        <v>59</v>
      </c>
      <c r="AU27" t="s">
        <v>74</v>
      </c>
      <c r="AV27" t="s">
        <v>61</v>
      </c>
      <c r="AW27" t="s">
        <v>176</v>
      </c>
    </row>
    <row r="28" spans="1:49" x14ac:dyDescent="0.2">
      <c r="A28" t="s">
        <v>996</v>
      </c>
      <c r="B28" t="s">
        <v>48</v>
      </c>
      <c r="C28" t="s">
        <v>50</v>
      </c>
      <c r="G28" t="s">
        <v>51</v>
      </c>
      <c r="H28">
        <v>3</v>
      </c>
      <c r="I28">
        <v>3</v>
      </c>
      <c r="J28">
        <v>3</v>
      </c>
      <c r="K28">
        <v>5</v>
      </c>
      <c r="L28">
        <v>5</v>
      </c>
      <c r="M28">
        <v>5</v>
      </c>
      <c r="N28">
        <v>5</v>
      </c>
      <c r="O28">
        <v>3</v>
      </c>
      <c r="P28">
        <v>3</v>
      </c>
      <c r="Z28" t="s">
        <v>51</v>
      </c>
      <c r="AA28" t="s">
        <v>612</v>
      </c>
      <c r="AN28" t="s">
        <v>139</v>
      </c>
      <c r="AO28" t="s">
        <v>165</v>
      </c>
      <c r="AP28" t="s">
        <v>997</v>
      </c>
      <c r="AQ28" t="s">
        <v>70</v>
      </c>
      <c r="AR28" t="s">
        <v>399</v>
      </c>
      <c r="AS28" t="s">
        <v>58</v>
      </c>
      <c r="AT28" t="s">
        <v>73</v>
      </c>
      <c r="AU28" t="s">
        <v>60</v>
      </c>
      <c r="AV28" t="s">
        <v>82</v>
      </c>
      <c r="AW28" t="s">
        <v>998</v>
      </c>
    </row>
    <row r="29" spans="1:49" x14ac:dyDescent="0.2">
      <c r="A29" t="s">
        <v>1003</v>
      </c>
      <c r="B29" t="s">
        <v>48</v>
      </c>
      <c r="C29" t="s">
        <v>1004</v>
      </c>
      <c r="G29" t="s">
        <v>51</v>
      </c>
      <c r="H29">
        <v>3</v>
      </c>
      <c r="I29">
        <v>3</v>
      </c>
      <c r="J29">
        <v>4</v>
      </c>
      <c r="K29">
        <v>4</v>
      </c>
      <c r="L29">
        <v>3</v>
      </c>
      <c r="M29">
        <v>3</v>
      </c>
      <c r="N29">
        <v>3</v>
      </c>
      <c r="O29">
        <v>3</v>
      </c>
      <c r="P29">
        <v>3</v>
      </c>
      <c r="Z29" t="s">
        <v>48</v>
      </c>
      <c r="AB29" t="s">
        <v>1005</v>
      </c>
      <c r="AN29" t="s">
        <v>139</v>
      </c>
      <c r="AO29" t="s">
        <v>165</v>
      </c>
      <c r="AP29" t="s">
        <v>159</v>
      </c>
      <c r="AQ29" t="s">
        <v>70</v>
      </c>
      <c r="AR29" t="s">
        <v>399</v>
      </c>
      <c r="AS29" t="s">
        <v>72</v>
      </c>
      <c r="AT29" t="s">
        <v>112</v>
      </c>
      <c r="AU29" t="s">
        <v>60</v>
      </c>
      <c r="AV29" t="s">
        <v>82</v>
      </c>
    </row>
    <row r="30" spans="1:49" x14ac:dyDescent="0.2">
      <c r="A30" t="s">
        <v>1013</v>
      </c>
      <c r="B30" t="s">
        <v>48</v>
      </c>
      <c r="C30" t="s">
        <v>65</v>
      </c>
      <c r="D30" t="s">
        <v>50</v>
      </c>
      <c r="G30" t="s">
        <v>51</v>
      </c>
      <c r="H30">
        <v>2</v>
      </c>
      <c r="I30">
        <v>2</v>
      </c>
      <c r="J30">
        <v>2</v>
      </c>
      <c r="K30">
        <v>2</v>
      </c>
      <c r="L30">
        <v>2</v>
      </c>
      <c r="M30">
        <v>2</v>
      </c>
      <c r="N30">
        <v>2</v>
      </c>
      <c r="O30">
        <v>2</v>
      </c>
      <c r="P30">
        <v>2</v>
      </c>
      <c r="Q30">
        <v>2</v>
      </c>
      <c r="R30">
        <v>2</v>
      </c>
      <c r="S30">
        <v>2</v>
      </c>
      <c r="T30">
        <v>2</v>
      </c>
      <c r="U30">
        <v>2</v>
      </c>
      <c r="V30">
        <v>2</v>
      </c>
      <c r="W30">
        <v>2</v>
      </c>
      <c r="X30">
        <v>2</v>
      </c>
      <c r="Y30">
        <v>2</v>
      </c>
      <c r="Z30" t="s">
        <v>51</v>
      </c>
      <c r="AA30" t="s">
        <v>1014</v>
      </c>
      <c r="AN30" t="s">
        <v>293</v>
      </c>
      <c r="AO30" t="s">
        <v>88</v>
      </c>
      <c r="AP30" t="s">
        <v>1015</v>
      </c>
      <c r="AQ30" t="s">
        <v>70</v>
      </c>
      <c r="AR30" t="s">
        <v>399</v>
      </c>
      <c r="AS30" t="s">
        <v>111</v>
      </c>
      <c r="AT30" t="s">
        <v>73</v>
      </c>
      <c r="AU30" t="s">
        <v>60</v>
      </c>
      <c r="AV30" t="s">
        <v>61</v>
      </c>
      <c r="AW30" t="s">
        <v>1016</v>
      </c>
    </row>
    <row r="31" spans="1:49" x14ac:dyDescent="0.2">
      <c r="A31" t="s">
        <v>1017</v>
      </c>
      <c r="B31" t="s">
        <v>48</v>
      </c>
      <c r="C31" t="s">
        <v>50</v>
      </c>
      <c r="G31" t="s">
        <v>51</v>
      </c>
      <c r="H31">
        <v>3</v>
      </c>
      <c r="I31">
        <v>3</v>
      </c>
      <c r="J31">
        <v>4</v>
      </c>
      <c r="K31">
        <v>4</v>
      </c>
      <c r="L31">
        <v>4</v>
      </c>
      <c r="M31">
        <v>4</v>
      </c>
      <c r="N31">
        <v>4</v>
      </c>
      <c r="O31">
        <v>4</v>
      </c>
      <c r="P31">
        <v>4</v>
      </c>
      <c r="Q31">
        <v>4</v>
      </c>
      <c r="R31">
        <v>4</v>
      </c>
      <c r="S31">
        <v>4</v>
      </c>
      <c r="T31">
        <v>4</v>
      </c>
      <c r="U31">
        <v>4</v>
      </c>
      <c r="V31">
        <v>4</v>
      </c>
      <c r="W31">
        <v>4</v>
      </c>
      <c r="X31">
        <v>4</v>
      </c>
      <c r="Y31">
        <v>4</v>
      </c>
      <c r="Z31" t="s">
        <v>51</v>
      </c>
      <c r="AA31" t="s">
        <v>1018</v>
      </c>
      <c r="AN31" t="s">
        <v>308</v>
      </c>
      <c r="AO31" t="s">
        <v>180</v>
      </c>
      <c r="AP31" t="s">
        <v>1019</v>
      </c>
      <c r="AQ31" t="s">
        <v>70</v>
      </c>
      <c r="AR31" t="s">
        <v>399</v>
      </c>
      <c r="AS31" t="s">
        <v>160</v>
      </c>
      <c r="AT31" t="s">
        <v>73</v>
      </c>
      <c r="AU31" t="s">
        <v>74</v>
      </c>
      <c r="AV31" t="s">
        <v>61</v>
      </c>
      <c r="AW31" t="s">
        <v>1020</v>
      </c>
    </row>
    <row r="32" spans="1:49" x14ac:dyDescent="0.2">
      <c r="A32" t="s">
        <v>1021</v>
      </c>
      <c r="B32" t="s">
        <v>48</v>
      </c>
      <c r="C32" t="s">
        <v>65</v>
      </c>
      <c r="D32" t="s">
        <v>50</v>
      </c>
      <c r="G32" t="s">
        <v>48</v>
      </c>
      <c r="AC32">
        <v>3</v>
      </c>
      <c r="AD32">
        <v>3</v>
      </c>
      <c r="AE32">
        <v>3</v>
      </c>
      <c r="AF32">
        <v>3</v>
      </c>
      <c r="AG32">
        <v>3</v>
      </c>
      <c r="AH32">
        <v>3</v>
      </c>
      <c r="AI32">
        <v>3</v>
      </c>
      <c r="AJ32">
        <v>3</v>
      </c>
      <c r="AK32">
        <v>3</v>
      </c>
      <c r="AL32" t="s">
        <v>265</v>
      </c>
      <c r="AM32" t="s">
        <v>51</v>
      </c>
      <c r="AN32" t="s">
        <v>334</v>
      </c>
      <c r="AO32" t="s">
        <v>54</v>
      </c>
      <c r="AP32" t="s">
        <v>1022</v>
      </c>
      <c r="AQ32" t="s">
        <v>70</v>
      </c>
      <c r="AR32" t="s">
        <v>425</v>
      </c>
      <c r="AS32" t="s">
        <v>58</v>
      </c>
      <c r="AT32" t="s">
        <v>112</v>
      </c>
      <c r="AU32" t="s">
        <v>74</v>
      </c>
      <c r="AV32" t="s">
        <v>61</v>
      </c>
      <c r="AW32" t="s">
        <v>1023</v>
      </c>
    </row>
    <row r="33" spans="1:49" x14ac:dyDescent="0.2">
      <c r="A33" t="s">
        <v>1045</v>
      </c>
      <c r="B33" t="s">
        <v>48</v>
      </c>
      <c r="C33" t="s">
        <v>65</v>
      </c>
      <c r="D33" t="s">
        <v>50</v>
      </c>
      <c r="G33" t="s">
        <v>51</v>
      </c>
      <c r="H33">
        <v>3</v>
      </c>
      <c r="I33">
        <v>3</v>
      </c>
      <c r="J33">
        <v>4</v>
      </c>
      <c r="K33">
        <v>4</v>
      </c>
      <c r="L33">
        <v>4</v>
      </c>
      <c r="M33">
        <v>4</v>
      </c>
      <c r="N33">
        <v>5</v>
      </c>
      <c r="O33">
        <v>5</v>
      </c>
      <c r="P33">
        <v>5</v>
      </c>
      <c r="Q33">
        <v>4</v>
      </c>
      <c r="R33">
        <v>4</v>
      </c>
      <c r="S33">
        <v>4</v>
      </c>
      <c r="T33">
        <v>4</v>
      </c>
      <c r="U33">
        <v>4</v>
      </c>
      <c r="V33">
        <v>4</v>
      </c>
      <c r="W33">
        <v>5</v>
      </c>
      <c r="X33">
        <v>4</v>
      </c>
      <c r="Z33" t="s">
        <v>51</v>
      </c>
      <c r="AA33" t="s">
        <v>1046</v>
      </c>
      <c r="AN33" t="s">
        <v>361</v>
      </c>
      <c r="AO33" t="s">
        <v>79</v>
      </c>
      <c r="AP33" t="s">
        <v>890</v>
      </c>
      <c r="AQ33" t="s">
        <v>70</v>
      </c>
      <c r="AR33" t="s">
        <v>399</v>
      </c>
      <c r="AS33" t="s">
        <v>111</v>
      </c>
      <c r="AT33" t="s">
        <v>112</v>
      </c>
      <c r="AU33" t="s">
        <v>60</v>
      </c>
      <c r="AV33" t="s">
        <v>61</v>
      </c>
      <c r="AW33" t="s">
        <v>1047</v>
      </c>
    </row>
    <row r="34" spans="1:49" x14ac:dyDescent="0.2">
      <c r="A34" t="s">
        <v>184</v>
      </c>
      <c r="B34" t="s">
        <v>48</v>
      </c>
      <c r="C34" t="s">
        <v>49</v>
      </c>
      <c r="D34" t="s">
        <v>50</v>
      </c>
      <c r="G34" t="s">
        <v>51</v>
      </c>
      <c r="H34">
        <v>3</v>
      </c>
      <c r="I34">
        <v>3</v>
      </c>
      <c r="J34">
        <v>3</v>
      </c>
      <c r="K34">
        <v>4</v>
      </c>
      <c r="L34">
        <v>4</v>
      </c>
      <c r="M34">
        <v>3</v>
      </c>
      <c r="N34">
        <v>3</v>
      </c>
      <c r="O34">
        <v>3</v>
      </c>
      <c r="P34">
        <v>4</v>
      </c>
      <c r="Q34">
        <v>3</v>
      </c>
      <c r="R34">
        <v>3</v>
      </c>
      <c r="S34">
        <v>3</v>
      </c>
      <c r="T34">
        <v>4</v>
      </c>
      <c r="U34">
        <v>4</v>
      </c>
      <c r="V34">
        <v>3</v>
      </c>
      <c r="W34">
        <v>3</v>
      </c>
      <c r="X34">
        <v>3</v>
      </c>
      <c r="Y34">
        <v>3</v>
      </c>
      <c r="Z34" t="s">
        <v>51</v>
      </c>
      <c r="AA34" t="s">
        <v>66</v>
      </c>
      <c r="AN34" t="s">
        <v>185</v>
      </c>
      <c r="AO34" t="s">
        <v>54</v>
      </c>
      <c r="AP34" t="s">
        <v>186</v>
      </c>
      <c r="AQ34" t="s">
        <v>70</v>
      </c>
      <c r="AR34" t="s">
        <v>71</v>
      </c>
      <c r="AS34" t="s">
        <v>72</v>
      </c>
      <c r="AT34" t="s">
        <v>73</v>
      </c>
      <c r="AU34" t="s">
        <v>60</v>
      </c>
      <c r="AV34" t="s">
        <v>61</v>
      </c>
      <c r="AW34" t="s">
        <v>187</v>
      </c>
    </row>
    <row r="35" spans="1:49" x14ac:dyDescent="0.2">
      <c r="A35" t="s">
        <v>1084</v>
      </c>
      <c r="B35" t="s">
        <v>48</v>
      </c>
      <c r="C35" t="s">
        <v>50</v>
      </c>
      <c r="G35" t="s">
        <v>51</v>
      </c>
      <c r="H35">
        <v>5</v>
      </c>
      <c r="I35">
        <v>5</v>
      </c>
      <c r="J35">
        <v>5</v>
      </c>
      <c r="K35">
        <v>5</v>
      </c>
      <c r="L35">
        <v>5</v>
      </c>
      <c r="M35">
        <v>5</v>
      </c>
      <c r="N35">
        <v>5</v>
      </c>
      <c r="O35">
        <v>5</v>
      </c>
      <c r="P35">
        <v>5</v>
      </c>
      <c r="Q35">
        <v>5</v>
      </c>
      <c r="R35">
        <v>5</v>
      </c>
      <c r="S35">
        <v>5</v>
      </c>
      <c r="T35">
        <v>5</v>
      </c>
      <c r="U35">
        <v>5</v>
      </c>
      <c r="V35">
        <v>5</v>
      </c>
      <c r="W35">
        <v>5</v>
      </c>
      <c r="X35">
        <v>5</v>
      </c>
      <c r="Y35">
        <v>5</v>
      </c>
      <c r="Z35" t="s">
        <v>51</v>
      </c>
      <c r="AA35" t="s">
        <v>989</v>
      </c>
      <c r="AN35" t="s">
        <v>134</v>
      </c>
      <c r="AO35" t="s">
        <v>231</v>
      </c>
      <c r="AP35" t="s">
        <v>268</v>
      </c>
      <c r="AQ35" t="s">
        <v>70</v>
      </c>
      <c r="AR35" t="s">
        <v>425</v>
      </c>
      <c r="AS35" t="s">
        <v>160</v>
      </c>
      <c r="AT35" t="s">
        <v>73</v>
      </c>
      <c r="AU35" t="s">
        <v>60</v>
      </c>
      <c r="AV35" t="s">
        <v>82</v>
      </c>
      <c r="AW35" t="s">
        <v>1085</v>
      </c>
    </row>
    <row r="36" spans="1:49" x14ac:dyDescent="0.2">
      <c r="A36" t="s">
        <v>213</v>
      </c>
      <c r="B36" t="s">
        <v>48</v>
      </c>
      <c r="C36" t="s">
        <v>49</v>
      </c>
      <c r="D36" t="s">
        <v>50</v>
      </c>
      <c r="G36" t="s">
        <v>51</v>
      </c>
      <c r="H36">
        <v>4</v>
      </c>
      <c r="I36">
        <v>2</v>
      </c>
      <c r="J36">
        <v>4</v>
      </c>
      <c r="K36">
        <v>4</v>
      </c>
      <c r="L36">
        <v>4</v>
      </c>
      <c r="M36">
        <v>4</v>
      </c>
      <c r="N36">
        <v>4</v>
      </c>
      <c r="O36">
        <v>4</v>
      </c>
      <c r="P36">
        <v>3</v>
      </c>
      <c r="Q36">
        <v>4</v>
      </c>
      <c r="R36">
        <v>3</v>
      </c>
      <c r="S36">
        <v>4</v>
      </c>
      <c r="T36">
        <v>4</v>
      </c>
      <c r="U36">
        <v>4</v>
      </c>
      <c r="V36">
        <v>4</v>
      </c>
      <c r="W36">
        <v>4</v>
      </c>
      <c r="X36">
        <v>4</v>
      </c>
      <c r="Y36">
        <v>4</v>
      </c>
      <c r="Z36" t="s">
        <v>51</v>
      </c>
      <c r="AA36" t="s">
        <v>214</v>
      </c>
      <c r="AN36" t="s">
        <v>215</v>
      </c>
      <c r="AO36" t="s">
        <v>165</v>
      </c>
      <c r="AP36" t="s">
        <v>216</v>
      </c>
      <c r="AQ36" t="s">
        <v>70</v>
      </c>
      <c r="AR36" t="s">
        <v>57</v>
      </c>
      <c r="AS36" t="s">
        <v>111</v>
      </c>
      <c r="AT36" t="s">
        <v>112</v>
      </c>
      <c r="AU36" t="s">
        <v>60</v>
      </c>
      <c r="AV36" t="s">
        <v>82</v>
      </c>
      <c r="AW36" t="s">
        <v>217</v>
      </c>
    </row>
    <row r="37" spans="1:49" x14ac:dyDescent="0.2">
      <c r="A37" t="s">
        <v>1104</v>
      </c>
      <c r="B37" t="s">
        <v>48</v>
      </c>
      <c r="C37" t="s">
        <v>1105</v>
      </c>
      <c r="G37" t="s">
        <v>48</v>
      </c>
      <c r="AC37">
        <v>3</v>
      </c>
      <c r="AD37">
        <v>3</v>
      </c>
      <c r="AE37">
        <v>5</v>
      </c>
      <c r="AF37">
        <v>5</v>
      </c>
      <c r="AG37">
        <v>2</v>
      </c>
      <c r="AH37">
        <v>3</v>
      </c>
      <c r="AI37">
        <v>3</v>
      </c>
      <c r="AJ37">
        <v>3</v>
      </c>
      <c r="AK37">
        <v>3</v>
      </c>
      <c r="AL37" t="s">
        <v>265</v>
      </c>
      <c r="AM37" t="s">
        <v>51</v>
      </c>
      <c r="AN37" t="s">
        <v>1106</v>
      </c>
      <c r="AO37" t="s">
        <v>96</v>
      </c>
      <c r="AP37" t="s">
        <v>398</v>
      </c>
      <c r="AQ37" t="s">
        <v>70</v>
      </c>
      <c r="AR37" t="s">
        <v>425</v>
      </c>
      <c r="AS37" t="s">
        <v>58</v>
      </c>
      <c r="AT37" t="s">
        <v>112</v>
      </c>
      <c r="AU37" t="s">
        <v>60</v>
      </c>
      <c r="AV37" t="s">
        <v>1107</v>
      </c>
      <c r="AW37" t="s">
        <v>1108</v>
      </c>
    </row>
    <row r="38" spans="1:49" x14ac:dyDescent="0.2">
      <c r="A38" t="s">
        <v>218</v>
      </c>
      <c r="B38" t="s">
        <v>48</v>
      </c>
      <c r="C38" t="s">
        <v>50</v>
      </c>
      <c r="G38" t="s">
        <v>51</v>
      </c>
      <c r="H38">
        <v>2</v>
      </c>
      <c r="I38">
        <v>1</v>
      </c>
      <c r="J38">
        <v>1</v>
      </c>
      <c r="K38">
        <v>3</v>
      </c>
      <c r="L38">
        <v>3</v>
      </c>
      <c r="M38">
        <v>3</v>
      </c>
      <c r="N38">
        <v>3</v>
      </c>
      <c r="O38">
        <v>3</v>
      </c>
      <c r="P38">
        <v>3</v>
      </c>
      <c r="Q38">
        <v>2</v>
      </c>
      <c r="R38">
        <v>1</v>
      </c>
      <c r="S38">
        <v>1</v>
      </c>
      <c r="T38">
        <v>3</v>
      </c>
      <c r="U38">
        <v>2</v>
      </c>
      <c r="V38">
        <v>3</v>
      </c>
      <c r="W38">
        <v>3</v>
      </c>
      <c r="X38">
        <v>3</v>
      </c>
      <c r="Y38">
        <v>2</v>
      </c>
      <c r="Z38" t="s">
        <v>51</v>
      </c>
      <c r="AA38" t="s">
        <v>219</v>
      </c>
      <c r="AN38" t="s">
        <v>116</v>
      </c>
      <c r="AO38" t="s">
        <v>96</v>
      </c>
      <c r="AP38" t="s">
        <v>220</v>
      </c>
      <c r="AQ38" t="s">
        <v>70</v>
      </c>
      <c r="AR38" t="s">
        <v>57</v>
      </c>
      <c r="AS38" t="s">
        <v>160</v>
      </c>
      <c r="AT38" t="s">
        <v>73</v>
      </c>
      <c r="AU38" t="s">
        <v>60</v>
      </c>
      <c r="AV38" t="s">
        <v>82</v>
      </c>
      <c r="AW38" t="s">
        <v>221</v>
      </c>
    </row>
    <row r="39" spans="1:49" x14ac:dyDescent="0.2">
      <c r="A39" t="s">
        <v>1116</v>
      </c>
      <c r="B39" t="s">
        <v>48</v>
      </c>
      <c r="C39" t="s">
        <v>50</v>
      </c>
      <c r="G39" t="s">
        <v>51</v>
      </c>
      <c r="H39">
        <v>2</v>
      </c>
      <c r="I39">
        <v>3</v>
      </c>
      <c r="J39">
        <v>3</v>
      </c>
      <c r="K39">
        <v>2</v>
      </c>
      <c r="L39">
        <v>2</v>
      </c>
      <c r="M39">
        <v>2</v>
      </c>
      <c r="N39">
        <v>2</v>
      </c>
      <c r="O39">
        <v>2</v>
      </c>
      <c r="P39">
        <v>2</v>
      </c>
      <c r="Q39">
        <v>2</v>
      </c>
      <c r="R39">
        <v>2</v>
      </c>
      <c r="S39">
        <v>2</v>
      </c>
      <c r="T39">
        <v>2</v>
      </c>
      <c r="U39">
        <v>2</v>
      </c>
      <c r="V39">
        <v>2</v>
      </c>
      <c r="W39">
        <v>2</v>
      </c>
      <c r="X39">
        <v>2</v>
      </c>
      <c r="Y39">
        <v>2</v>
      </c>
      <c r="Z39" t="s">
        <v>51</v>
      </c>
      <c r="AA39" t="s">
        <v>1117</v>
      </c>
      <c r="AN39" t="s">
        <v>1118</v>
      </c>
      <c r="AO39" t="s">
        <v>121</v>
      </c>
      <c r="AP39" t="s">
        <v>1119</v>
      </c>
      <c r="AQ39" t="s">
        <v>70</v>
      </c>
      <c r="AR39" t="s">
        <v>399</v>
      </c>
      <c r="AS39" t="s">
        <v>58</v>
      </c>
      <c r="AT39" t="s">
        <v>112</v>
      </c>
      <c r="AU39" t="s">
        <v>74</v>
      </c>
      <c r="AV39" t="s">
        <v>82</v>
      </c>
      <c r="AW39" t="s">
        <v>1120</v>
      </c>
    </row>
    <row r="40" spans="1:49" x14ac:dyDescent="0.2">
      <c r="A40" t="s">
        <v>1130</v>
      </c>
      <c r="B40" t="s">
        <v>48</v>
      </c>
      <c r="C40" t="s">
        <v>64</v>
      </c>
      <c r="G40" t="s">
        <v>48</v>
      </c>
      <c r="AC40">
        <v>5</v>
      </c>
      <c r="AD40">
        <v>3</v>
      </c>
      <c r="AE40">
        <v>3</v>
      </c>
      <c r="AF40">
        <v>5</v>
      </c>
      <c r="AG40">
        <v>3</v>
      </c>
      <c r="AH40">
        <v>3</v>
      </c>
      <c r="AI40">
        <v>4</v>
      </c>
      <c r="AJ40">
        <v>4</v>
      </c>
      <c r="AK40">
        <v>4</v>
      </c>
      <c r="AL40" t="s">
        <v>223</v>
      </c>
      <c r="AM40" t="s">
        <v>51</v>
      </c>
      <c r="AN40" t="s">
        <v>134</v>
      </c>
      <c r="AO40" t="s">
        <v>79</v>
      </c>
      <c r="AP40" t="s">
        <v>772</v>
      </c>
      <c r="AQ40" t="s">
        <v>70</v>
      </c>
      <c r="AR40" t="s">
        <v>425</v>
      </c>
      <c r="AS40" t="s">
        <v>58</v>
      </c>
      <c r="AT40" t="s">
        <v>112</v>
      </c>
      <c r="AU40" t="s">
        <v>60</v>
      </c>
      <c r="AV40" t="s">
        <v>61</v>
      </c>
      <c r="AW40" t="s">
        <v>1131</v>
      </c>
    </row>
    <row r="41" spans="1:49" x14ac:dyDescent="0.2">
      <c r="A41" t="s">
        <v>222</v>
      </c>
      <c r="B41" t="s">
        <v>48</v>
      </c>
      <c r="C41" t="s">
        <v>49</v>
      </c>
      <c r="D41" t="s">
        <v>50</v>
      </c>
      <c r="G41" t="s">
        <v>48</v>
      </c>
      <c r="AC41">
        <v>5</v>
      </c>
      <c r="AD41">
        <v>4</v>
      </c>
      <c r="AE41">
        <v>4</v>
      </c>
      <c r="AF41">
        <v>5</v>
      </c>
      <c r="AG41">
        <v>4</v>
      </c>
      <c r="AH41">
        <v>3</v>
      </c>
      <c r="AI41">
        <v>4</v>
      </c>
      <c r="AJ41">
        <v>5</v>
      </c>
      <c r="AK41">
        <v>4</v>
      </c>
      <c r="AL41" t="s">
        <v>223</v>
      </c>
      <c r="AM41" t="s">
        <v>48</v>
      </c>
      <c r="AN41" t="s">
        <v>224</v>
      </c>
      <c r="AO41" t="s">
        <v>54</v>
      </c>
      <c r="AP41" t="s">
        <v>225</v>
      </c>
      <c r="AQ41" t="s">
        <v>70</v>
      </c>
      <c r="AR41" t="s">
        <v>71</v>
      </c>
      <c r="AS41" t="s">
        <v>58</v>
      </c>
      <c r="AT41" t="s">
        <v>73</v>
      </c>
      <c r="AU41" t="s">
        <v>60</v>
      </c>
      <c r="AV41" t="s">
        <v>82</v>
      </c>
      <c r="AW41" t="s">
        <v>226</v>
      </c>
    </row>
    <row r="42" spans="1:49" x14ac:dyDescent="0.2">
      <c r="A42" t="s">
        <v>1171</v>
      </c>
      <c r="B42" t="s">
        <v>48</v>
      </c>
      <c r="C42" t="s">
        <v>50</v>
      </c>
      <c r="G42" t="s">
        <v>51</v>
      </c>
      <c r="H42">
        <v>3</v>
      </c>
      <c r="I42">
        <v>2</v>
      </c>
      <c r="J42">
        <v>2</v>
      </c>
      <c r="K42">
        <v>3</v>
      </c>
      <c r="L42">
        <v>3</v>
      </c>
      <c r="M42">
        <v>3</v>
      </c>
      <c r="N42">
        <v>3</v>
      </c>
      <c r="O42">
        <v>3</v>
      </c>
      <c r="P42">
        <v>3</v>
      </c>
      <c r="Z42" t="s">
        <v>51</v>
      </c>
      <c r="AA42" t="s">
        <v>1172</v>
      </c>
      <c r="AN42" t="s">
        <v>103</v>
      </c>
      <c r="AO42" t="s">
        <v>79</v>
      </c>
      <c r="AP42" t="s">
        <v>1173</v>
      </c>
      <c r="AQ42" t="s">
        <v>70</v>
      </c>
      <c r="AR42" t="s">
        <v>399</v>
      </c>
      <c r="AS42" t="s">
        <v>72</v>
      </c>
      <c r="AT42" t="s">
        <v>73</v>
      </c>
      <c r="AU42" t="s">
        <v>60</v>
      </c>
      <c r="AV42" t="s">
        <v>82</v>
      </c>
      <c r="AW42" t="s">
        <v>1174</v>
      </c>
    </row>
    <row r="43" spans="1:49" x14ac:dyDescent="0.2">
      <c r="A43" t="s">
        <v>1176</v>
      </c>
      <c r="B43" t="s">
        <v>48</v>
      </c>
      <c r="C43" t="s">
        <v>49</v>
      </c>
      <c r="D43" t="s">
        <v>50</v>
      </c>
      <c r="G43" t="s">
        <v>51</v>
      </c>
      <c r="H43">
        <v>3</v>
      </c>
      <c r="I43">
        <v>5</v>
      </c>
      <c r="J43">
        <v>4</v>
      </c>
      <c r="K43">
        <v>5</v>
      </c>
      <c r="L43">
        <v>4</v>
      </c>
      <c r="M43">
        <v>4</v>
      </c>
      <c r="N43">
        <v>4</v>
      </c>
      <c r="O43">
        <v>4</v>
      </c>
      <c r="P43">
        <v>4</v>
      </c>
      <c r="Q43">
        <v>4</v>
      </c>
      <c r="R43">
        <v>4</v>
      </c>
      <c r="S43">
        <v>4</v>
      </c>
      <c r="T43">
        <v>4</v>
      </c>
      <c r="U43">
        <v>4</v>
      </c>
      <c r="V43">
        <v>4</v>
      </c>
      <c r="W43">
        <v>4</v>
      </c>
      <c r="X43">
        <v>4</v>
      </c>
      <c r="Y43">
        <v>4</v>
      </c>
      <c r="Z43" t="s">
        <v>48</v>
      </c>
      <c r="AB43" t="s">
        <v>1178</v>
      </c>
      <c r="AN43" t="s">
        <v>1150</v>
      </c>
      <c r="AO43" t="s">
        <v>54</v>
      </c>
      <c r="AP43" t="s">
        <v>1179</v>
      </c>
      <c r="AQ43" t="s">
        <v>70</v>
      </c>
      <c r="AR43" t="s">
        <v>425</v>
      </c>
      <c r="AS43" t="s">
        <v>160</v>
      </c>
      <c r="AT43" t="s">
        <v>112</v>
      </c>
      <c r="AU43" t="s">
        <v>60</v>
      </c>
      <c r="AV43" t="s">
        <v>82</v>
      </c>
    </row>
    <row r="44" spans="1:49" x14ac:dyDescent="0.2">
      <c r="A44" t="s">
        <v>1180</v>
      </c>
      <c r="B44" t="s">
        <v>48</v>
      </c>
      <c r="C44" t="s">
        <v>64</v>
      </c>
      <c r="D44" t="s">
        <v>50</v>
      </c>
      <c r="G44" t="s">
        <v>51</v>
      </c>
      <c r="H44">
        <v>1</v>
      </c>
      <c r="I44">
        <v>1</v>
      </c>
      <c r="J44">
        <v>3</v>
      </c>
      <c r="K44">
        <v>3</v>
      </c>
      <c r="L44">
        <v>1</v>
      </c>
      <c r="M44">
        <v>4</v>
      </c>
      <c r="N44">
        <v>4</v>
      </c>
      <c r="O44">
        <v>4</v>
      </c>
      <c r="P44">
        <v>3</v>
      </c>
      <c r="Z44" t="s">
        <v>48</v>
      </c>
      <c r="AB44" t="s">
        <v>66</v>
      </c>
      <c r="AN44" t="s">
        <v>209</v>
      </c>
      <c r="AO44" t="s">
        <v>1181</v>
      </c>
      <c r="AP44" t="s">
        <v>890</v>
      </c>
      <c r="AQ44" t="s">
        <v>70</v>
      </c>
      <c r="AR44" t="s">
        <v>425</v>
      </c>
      <c r="AS44" t="s">
        <v>72</v>
      </c>
      <c r="AT44" t="s">
        <v>73</v>
      </c>
      <c r="AU44" t="s">
        <v>60</v>
      </c>
      <c r="AV44" t="s">
        <v>82</v>
      </c>
      <c r="AW44" t="s">
        <v>1182</v>
      </c>
    </row>
    <row r="45" spans="1:49" x14ac:dyDescent="0.2">
      <c r="A45" t="s">
        <v>1191</v>
      </c>
      <c r="B45" t="s">
        <v>48</v>
      </c>
      <c r="C45" t="s">
        <v>49</v>
      </c>
      <c r="D45" t="s">
        <v>50</v>
      </c>
      <c r="G45" t="s">
        <v>51</v>
      </c>
      <c r="H45">
        <v>3</v>
      </c>
      <c r="I45">
        <v>3</v>
      </c>
      <c r="J45">
        <v>3</v>
      </c>
      <c r="K45">
        <v>4</v>
      </c>
      <c r="L45">
        <v>4</v>
      </c>
      <c r="M45">
        <v>5</v>
      </c>
      <c r="N45">
        <v>3</v>
      </c>
      <c r="O45">
        <v>3</v>
      </c>
      <c r="P45">
        <v>4</v>
      </c>
      <c r="Q45">
        <v>3</v>
      </c>
      <c r="R45">
        <v>3</v>
      </c>
      <c r="S45">
        <v>3</v>
      </c>
      <c r="T45">
        <v>4</v>
      </c>
      <c r="U45">
        <v>3</v>
      </c>
      <c r="V45">
        <v>3</v>
      </c>
      <c r="W45">
        <v>4</v>
      </c>
      <c r="X45">
        <v>3</v>
      </c>
      <c r="Y45">
        <v>4</v>
      </c>
      <c r="Z45" t="s">
        <v>48</v>
      </c>
      <c r="AB45" t="s">
        <v>1192</v>
      </c>
      <c r="AN45" t="s">
        <v>67</v>
      </c>
      <c r="AO45" t="s">
        <v>79</v>
      </c>
      <c r="AP45" t="s">
        <v>1193</v>
      </c>
      <c r="AQ45" t="s">
        <v>70</v>
      </c>
      <c r="AR45" t="s">
        <v>399</v>
      </c>
      <c r="AS45" t="s">
        <v>160</v>
      </c>
      <c r="AT45" t="s">
        <v>73</v>
      </c>
      <c r="AU45" t="s">
        <v>60</v>
      </c>
      <c r="AV45" t="s">
        <v>82</v>
      </c>
      <c r="AW45" t="s">
        <v>1194</v>
      </c>
    </row>
    <row r="46" spans="1:49" x14ac:dyDescent="0.2">
      <c r="A46" t="s">
        <v>1219</v>
      </c>
      <c r="B46" t="s">
        <v>48</v>
      </c>
      <c r="C46" t="s">
        <v>50</v>
      </c>
      <c r="G46" t="s">
        <v>51</v>
      </c>
      <c r="H46">
        <v>4</v>
      </c>
      <c r="I46">
        <v>3</v>
      </c>
      <c r="J46">
        <v>3</v>
      </c>
      <c r="K46">
        <v>3</v>
      </c>
      <c r="L46">
        <v>3</v>
      </c>
      <c r="M46">
        <v>3</v>
      </c>
      <c r="N46">
        <v>4</v>
      </c>
      <c r="O46">
        <v>4</v>
      </c>
      <c r="P46">
        <v>3</v>
      </c>
      <c r="Q46">
        <v>4</v>
      </c>
      <c r="R46">
        <v>4</v>
      </c>
      <c r="S46">
        <v>4</v>
      </c>
      <c r="T46">
        <v>4</v>
      </c>
      <c r="U46">
        <v>4</v>
      </c>
      <c r="V46">
        <v>4</v>
      </c>
      <c r="W46">
        <v>4</v>
      </c>
      <c r="X46">
        <v>4</v>
      </c>
      <c r="Y46">
        <v>4</v>
      </c>
      <c r="Z46" t="s">
        <v>51</v>
      </c>
      <c r="AA46" t="s">
        <v>1220</v>
      </c>
      <c r="AN46" t="s">
        <v>1221</v>
      </c>
      <c r="AO46" t="s">
        <v>79</v>
      </c>
      <c r="AP46" t="s">
        <v>514</v>
      </c>
      <c r="AQ46" t="s">
        <v>70</v>
      </c>
      <c r="AR46" t="s">
        <v>399</v>
      </c>
      <c r="AS46" t="s">
        <v>72</v>
      </c>
      <c r="AT46" t="s">
        <v>73</v>
      </c>
      <c r="AU46" t="s">
        <v>60</v>
      </c>
      <c r="AV46" t="s">
        <v>61</v>
      </c>
      <c r="AW46" t="s">
        <v>1222</v>
      </c>
    </row>
    <row r="47" spans="1:49" x14ac:dyDescent="0.2">
      <c r="A47" t="s">
        <v>1228</v>
      </c>
      <c r="B47" t="s">
        <v>48</v>
      </c>
      <c r="C47" t="s">
        <v>50</v>
      </c>
      <c r="G47" t="s">
        <v>48</v>
      </c>
      <c r="AC47">
        <v>5</v>
      </c>
      <c r="AD47">
        <v>4</v>
      </c>
      <c r="AE47">
        <v>4</v>
      </c>
      <c r="AF47">
        <v>5</v>
      </c>
      <c r="AG47">
        <v>4</v>
      </c>
      <c r="AH47">
        <v>3</v>
      </c>
      <c r="AI47">
        <v>5</v>
      </c>
      <c r="AJ47">
        <v>5</v>
      </c>
      <c r="AK47">
        <v>5</v>
      </c>
      <c r="AL47" t="s">
        <v>265</v>
      </c>
      <c r="AM47" t="s">
        <v>51</v>
      </c>
      <c r="AN47" t="s">
        <v>1118</v>
      </c>
      <c r="AO47" t="s">
        <v>88</v>
      </c>
      <c r="AP47" t="s">
        <v>1229</v>
      </c>
      <c r="AQ47" t="s">
        <v>70</v>
      </c>
      <c r="AR47" t="s">
        <v>399</v>
      </c>
      <c r="AS47" t="s">
        <v>72</v>
      </c>
      <c r="AT47" t="s">
        <v>112</v>
      </c>
      <c r="AU47" t="s">
        <v>60</v>
      </c>
      <c r="AV47" t="s">
        <v>82</v>
      </c>
    </row>
    <row r="48" spans="1:49" x14ac:dyDescent="0.2">
      <c r="A48" t="s">
        <v>228</v>
      </c>
      <c r="B48" t="s">
        <v>48</v>
      </c>
      <c r="C48" t="s">
        <v>50</v>
      </c>
      <c r="D48" t="s">
        <v>229</v>
      </c>
      <c r="G48" t="s">
        <v>51</v>
      </c>
      <c r="H48">
        <v>2</v>
      </c>
      <c r="I48">
        <v>2</v>
      </c>
      <c r="J48">
        <v>2</v>
      </c>
      <c r="K48">
        <v>2</v>
      </c>
      <c r="L48">
        <v>2</v>
      </c>
      <c r="M48">
        <v>2</v>
      </c>
      <c r="N48">
        <v>2</v>
      </c>
      <c r="O48">
        <v>2</v>
      </c>
      <c r="P48">
        <v>2</v>
      </c>
      <c r="Q48">
        <v>3</v>
      </c>
      <c r="R48">
        <v>3</v>
      </c>
      <c r="S48">
        <v>3</v>
      </c>
      <c r="T48">
        <v>2</v>
      </c>
      <c r="U48">
        <v>3</v>
      </c>
      <c r="V48">
        <v>2</v>
      </c>
      <c r="W48">
        <v>2</v>
      </c>
      <c r="X48">
        <v>2</v>
      </c>
      <c r="Y48">
        <v>2</v>
      </c>
      <c r="Z48" t="s">
        <v>51</v>
      </c>
      <c r="AA48" t="s">
        <v>230</v>
      </c>
      <c r="AN48" t="s">
        <v>67</v>
      </c>
      <c r="AO48" t="s">
        <v>231</v>
      </c>
      <c r="AP48" t="s">
        <v>232</v>
      </c>
      <c r="AQ48" t="s">
        <v>70</v>
      </c>
      <c r="AR48" t="s">
        <v>71</v>
      </c>
      <c r="AS48" t="s">
        <v>72</v>
      </c>
      <c r="AT48" t="s">
        <v>73</v>
      </c>
      <c r="AU48" t="s">
        <v>60</v>
      </c>
      <c r="AV48" t="s">
        <v>61</v>
      </c>
      <c r="AW48" t="s">
        <v>233</v>
      </c>
    </row>
    <row r="49" spans="1:49" x14ac:dyDescent="0.2">
      <c r="A49" t="s">
        <v>1241</v>
      </c>
      <c r="B49" t="s">
        <v>48</v>
      </c>
      <c r="C49" t="s">
        <v>1242</v>
      </c>
      <c r="G49" t="s">
        <v>48</v>
      </c>
      <c r="AC49">
        <v>5</v>
      </c>
      <c r="AD49">
        <v>4</v>
      </c>
      <c r="AE49">
        <v>4</v>
      </c>
      <c r="AF49">
        <v>5</v>
      </c>
      <c r="AG49">
        <v>1</v>
      </c>
      <c r="AH49">
        <v>1</v>
      </c>
      <c r="AI49">
        <v>5</v>
      </c>
      <c r="AJ49">
        <v>5</v>
      </c>
      <c r="AK49">
        <v>5</v>
      </c>
      <c r="AL49" t="s">
        <v>273</v>
      </c>
      <c r="AM49" t="s">
        <v>48</v>
      </c>
      <c r="AN49" t="s">
        <v>447</v>
      </c>
      <c r="AO49" t="s">
        <v>1243</v>
      </c>
      <c r="AP49" t="s">
        <v>890</v>
      </c>
      <c r="AQ49" t="s">
        <v>70</v>
      </c>
      <c r="AR49" t="s">
        <v>399</v>
      </c>
      <c r="AS49" t="s">
        <v>72</v>
      </c>
      <c r="AT49" t="s">
        <v>112</v>
      </c>
      <c r="AU49" t="s">
        <v>60</v>
      </c>
      <c r="AV49" t="s">
        <v>82</v>
      </c>
      <c r="AW49" t="s">
        <v>1244</v>
      </c>
    </row>
    <row r="50" spans="1:49" x14ac:dyDescent="0.2">
      <c r="A50" t="s">
        <v>235</v>
      </c>
      <c r="B50" t="s">
        <v>48</v>
      </c>
      <c r="C50" t="s">
        <v>64</v>
      </c>
      <c r="D50" t="s">
        <v>49</v>
      </c>
      <c r="G50" t="s">
        <v>48</v>
      </c>
      <c r="AC50">
        <v>5</v>
      </c>
      <c r="AD50">
        <v>2</v>
      </c>
      <c r="AE50">
        <v>3</v>
      </c>
      <c r="AF50">
        <v>4</v>
      </c>
      <c r="AG50">
        <v>4</v>
      </c>
      <c r="AH50">
        <v>2</v>
      </c>
      <c r="AI50">
        <v>4</v>
      </c>
      <c r="AJ50">
        <v>5</v>
      </c>
      <c r="AK50">
        <v>5</v>
      </c>
      <c r="AL50" t="s">
        <v>236</v>
      </c>
      <c r="AM50" t="s">
        <v>51</v>
      </c>
      <c r="AN50" t="s">
        <v>237</v>
      </c>
      <c r="AO50" t="s">
        <v>180</v>
      </c>
      <c r="AP50" t="s">
        <v>238</v>
      </c>
      <c r="AQ50" t="s">
        <v>70</v>
      </c>
      <c r="AR50" t="s">
        <v>71</v>
      </c>
      <c r="AS50" t="s">
        <v>111</v>
      </c>
      <c r="AT50" t="s">
        <v>59</v>
      </c>
      <c r="AU50" t="s">
        <v>60</v>
      </c>
      <c r="AV50" t="s">
        <v>239</v>
      </c>
      <c r="AW50" t="s">
        <v>240</v>
      </c>
    </row>
    <row r="51" spans="1:49" x14ac:dyDescent="0.2">
      <c r="A51" t="s">
        <v>1252</v>
      </c>
      <c r="B51" t="s">
        <v>48</v>
      </c>
      <c r="C51" t="s">
        <v>65</v>
      </c>
      <c r="D51" t="s">
        <v>49</v>
      </c>
      <c r="E51" t="s">
        <v>50</v>
      </c>
      <c r="G51" t="s">
        <v>51</v>
      </c>
      <c r="H51">
        <v>4</v>
      </c>
      <c r="I51">
        <v>3</v>
      </c>
      <c r="J51">
        <v>3</v>
      </c>
      <c r="K51">
        <v>5</v>
      </c>
      <c r="L51">
        <v>4</v>
      </c>
      <c r="M51">
        <v>5</v>
      </c>
      <c r="N51">
        <v>3</v>
      </c>
      <c r="O51">
        <v>5</v>
      </c>
      <c r="P51">
        <v>5</v>
      </c>
      <c r="Q51">
        <v>5</v>
      </c>
      <c r="R51">
        <v>5</v>
      </c>
      <c r="S51">
        <v>3</v>
      </c>
      <c r="T51">
        <v>5</v>
      </c>
      <c r="U51">
        <v>5</v>
      </c>
      <c r="V51">
        <v>5</v>
      </c>
      <c r="W51">
        <v>3</v>
      </c>
      <c r="X51">
        <v>5</v>
      </c>
      <c r="Y51">
        <v>5</v>
      </c>
      <c r="Z51" t="s">
        <v>51</v>
      </c>
      <c r="AA51" t="s">
        <v>1253</v>
      </c>
      <c r="AN51" t="s">
        <v>103</v>
      </c>
      <c r="AO51" t="s">
        <v>54</v>
      </c>
      <c r="AP51" t="s">
        <v>1254</v>
      </c>
      <c r="AQ51" t="s">
        <v>70</v>
      </c>
      <c r="AR51" t="s">
        <v>399</v>
      </c>
      <c r="AS51" t="s">
        <v>160</v>
      </c>
      <c r="AT51" t="s">
        <v>73</v>
      </c>
      <c r="AU51" t="s">
        <v>60</v>
      </c>
      <c r="AV51" t="s">
        <v>82</v>
      </c>
      <c r="AW51" t="s">
        <v>1255</v>
      </c>
    </row>
    <row r="52" spans="1:49" x14ac:dyDescent="0.2">
      <c r="A52" t="s">
        <v>253</v>
      </c>
      <c r="B52" t="s">
        <v>48</v>
      </c>
      <c r="C52" t="s">
        <v>49</v>
      </c>
      <c r="D52" t="s">
        <v>50</v>
      </c>
      <c r="G52" t="s">
        <v>51</v>
      </c>
      <c r="H52">
        <v>4</v>
      </c>
      <c r="I52">
        <v>3</v>
      </c>
      <c r="J52">
        <v>4</v>
      </c>
      <c r="K52">
        <v>3</v>
      </c>
      <c r="L52">
        <v>3</v>
      </c>
      <c r="M52">
        <v>4</v>
      </c>
      <c r="N52">
        <v>3</v>
      </c>
      <c r="O52">
        <v>2</v>
      </c>
      <c r="P52">
        <v>2</v>
      </c>
      <c r="Q52">
        <v>4</v>
      </c>
      <c r="R52">
        <v>3</v>
      </c>
      <c r="S52">
        <v>4</v>
      </c>
      <c r="T52">
        <v>3</v>
      </c>
      <c r="U52">
        <v>3</v>
      </c>
      <c r="V52">
        <v>4</v>
      </c>
      <c r="W52">
        <v>2</v>
      </c>
      <c r="X52">
        <v>2</v>
      </c>
      <c r="Y52">
        <v>2</v>
      </c>
      <c r="Z52" t="s">
        <v>51</v>
      </c>
      <c r="AA52" t="s">
        <v>66</v>
      </c>
      <c r="AN52" t="s">
        <v>254</v>
      </c>
      <c r="AO52" t="s">
        <v>165</v>
      </c>
      <c r="AP52" t="s">
        <v>255</v>
      </c>
      <c r="AQ52" t="s">
        <v>70</v>
      </c>
      <c r="AR52" t="s">
        <v>71</v>
      </c>
      <c r="AS52" t="s">
        <v>58</v>
      </c>
      <c r="AT52" t="s">
        <v>59</v>
      </c>
      <c r="AU52" t="s">
        <v>60</v>
      </c>
      <c r="AV52" t="s">
        <v>82</v>
      </c>
      <c r="AW52" t="s">
        <v>256</v>
      </c>
    </row>
    <row r="53" spans="1:49" x14ac:dyDescent="0.2">
      <c r="A53" t="s">
        <v>264</v>
      </c>
      <c r="B53" t="s">
        <v>48</v>
      </c>
      <c r="C53" t="s">
        <v>65</v>
      </c>
      <c r="D53" t="s">
        <v>50</v>
      </c>
      <c r="G53" t="s">
        <v>48</v>
      </c>
      <c r="AC53">
        <v>5</v>
      </c>
      <c r="AD53">
        <v>4</v>
      </c>
      <c r="AE53">
        <v>4</v>
      </c>
      <c r="AF53">
        <v>5</v>
      </c>
      <c r="AG53">
        <v>5</v>
      </c>
      <c r="AH53">
        <v>4</v>
      </c>
      <c r="AI53">
        <v>5</v>
      </c>
      <c r="AJ53">
        <v>5</v>
      </c>
      <c r="AK53">
        <v>5</v>
      </c>
      <c r="AL53" t="s">
        <v>265</v>
      </c>
      <c r="AM53" t="s">
        <v>48</v>
      </c>
      <c r="AN53" t="s">
        <v>266</v>
      </c>
      <c r="AO53" t="s">
        <v>267</v>
      </c>
      <c r="AP53" t="s">
        <v>268</v>
      </c>
      <c r="AQ53" t="s">
        <v>70</v>
      </c>
      <c r="AR53" t="s">
        <v>71</v>
      </c>
      <c r="AS53" t="s">
        <v>58</v>
      </c>
      <c r="AT53" t="s">
        <v>59</v>
      </c>
      <c r="AU53" t="s">
        <v>60</v>
      </c>
      <c r="AV53" t="s">
        <v>61</v>
      </c>
      <c r="AW53" t="s">
        <v>269</v>
      </c>
    </row>
    <row r="54" spans="1:49" x14ac:dyDescent="0.2">
      <c r="A54" t="s">
        <v>1269</v>
      </c>
      <c r="B54" t="s">
        <v>48</v>
      </c>
      <c r="C54" t="s">
        <v>64</v>
      </c>
      <c r="D54" t="s">
        <v>49</v>
      </c>
      <c r="G54" t="s">
        <v>48</v>
      </c>
      <c r="AC54">
        <v>5</v>
      </c>
      <c r="AD54">
        <v>4</v>
      </c>
      <c r="AE54">
        <v>4</v>
      </c>
      <c r="AF54">
        <v>5</v>
      </c>
      <c r="AG54">
        <v>4</v>
      </c>
      <c r="AH54">
        <v>5</v>
      </c>
      <c r="AI54">
        <v>5</v>
      </c>
      <c r="AJ54">
        <v>5</v>
      </c>
      <c r="AK54">
        <v>5</v>
      </c>
      <c r="AL54" t="s">
        <v>1270</v>
      </c>
      <c r="AM54" t="s">
        <v>51</v>
      </c>
      <c r="AN54" t="s">
        <v>1271</v>
      </c>
      <c r="AO54" t="s">
        <v>121</v>
      </c>
      <c r="AP54" t="s">
        <v>1272</v>
      </c>
      <c r="AQ54" t="s">
        <v>70</v>
      </c>
      <c r="AR54" t="s">
        <v>425</v>
      </c>
      <c r="AS54" t="s">
        <v>58</v>
      </c>
      <c r="AT54" t="s">
        <v>73</v>
      </c>
      <c r="AU54" t="s">
        <v>60</v>
      </c>
      <c r="AV54" t="s">
        <v>61</v>
      </c>
    </row>
    <row r="55" spans="1:49" x14ac:dyDescent="0.2">
      <c r="A55" t="s">
        <v>1297</v>
      </c>
      <c r="B55" t="s">
        <v>48</v>
      </c>
      <c r="C55" t="s">
        <v>50</v>
      </c>
      <c r="G55" t="s">
        <v>51</v>
      </c>
      <c r="H55">
        <v>4</v>
      </c>
      <c r="I55">
        <v>3</v>
      </c>
      <c r="J55">
        <v>3</v>
      </c>
      <c r="K55">
        <v>4</v>
      </c>
      <c r="L55">
        <v>4</v>
      </c>
      <c r="M55">
        <v>4</v>
      </c>
      <c r="N55">
        <v>3</v>
      </c>
      <c r="O55">
        <v>4</v>
      </c>
      <c r="P55">
        <v>4</v>
      </c>
      <c r="Z55" t="s">
        <v>51</v>
      </c>
      <c r="AA55" t="s">
        <v>1298</v>
      </c>
      <c r="AN55" t="s">
        <v>67</v>
      </c>
      <c r="AO55" t="s">
        <v>88</v>
      </c>
      <c r="AP55" t="s">
        <v>772</v>
      </c>
      <c r="AQ55" t="s">
        <v>70</v>
      </c>
      <c r="AR55" t="s">
        <v>425</v>
      </c>
      <c r="AS55" t="s">
        <v>160</v>
      </c>
      <c r="AT55" t="s">
        <v>112</v>
      </c>
      <c r="AU55" t="s">
        <v>60</v>
      </c>
      <c r="AV55" t="s">
        <v>82</v>
      </c>
    </row>
    <row r="56" spans="1:49" x14ac:dyDescent="0.2">
      <c r="A56" t="s">
        <v>1299</v>
      </c>
      <c r="B56" t="s">
        <v>48</v>
      </c>
      <c r="C56" t="s">
        <v>50</v>
      </c>
      <c r="G56" t="s">
        <v>48</v>
      </c>
      <c r="AC56">
        <v>2</v>
      </c>
      <c r="AD56">
        <v>2</v>
      </c>
      <c r="AE56">
        <v>2</v>
      </c>
      <c r="AF56">
        <v>3</v>
      </c>
      <c r="AG56">
        <v>3</v>
      </c>
      <c r="AH56">
        <v>3</v>
      </c>
      <c r="AI56">
        <v>3</v>
      </c>
      <c r="AJ56">
        <v>3</v>
      </c>
      <c r="AK56">
        <v>3</v>
      </c>
      <c r="AL56" t="s">
        <v>102</v>
      </c>
      <c r="AM56" t="s">
        <v>51</v>
      </c>
      <c r="AN56" t="s">
        <v>116</v>
      </c>
      <c r="AO56" t="s">
        <v>366</v>
      </c>
      <c r="AP56" t="s">
        <v>1300</v>
      </c>
      <c r="AQ56" t="s">
        <v>70</v>
      </c>
      <c r="AR56" t="s">
        <v>425</v>
      </c>
      <c r="AS56" t="s">
        <v>160</v>
      </c>
      <c r="AT56" t="s">
        <v>112</v>
      </c>
      <c r="AU56" t="s">
        <v>60</v>
      </c>
      <c r="AV56" t="s">
        <v>82</v>
      </c>
      <c r="AW56" t="s">
        <v>1301</v>
      </c>
    </row>
    <row r="57" spans="1:49" x14ac:dyDescent="0.2">
      <c r="A57" t="s">
        <v>1312</v>
      </c>
      <c r="B57" t="s">
        <v>48</v>
      </c>
      <c r="C57" t="s">
        <v>1313</v>
      </c>
      <c r="G57" t="s">
        <v>48</v>
      </c>
      <c r="AC57">
        <v>5</v>
      </c>
      <c r="AD57">
        <v>2</v>
      </c>
      <c r="AE57">
        <v>1</v>
      </c>
      <c r="AF57">
        <v>5</v>
      </c>
      <c r="AG57">
        <v>3</v>
      </c>
      <c r="AH57">
        <v>3</v>
      </c>
      <c r="AI57">
        <v>5</v>
      </c>
      <c r="AJ57">
        <v>4</v>
      </c>
      <c r="AK57">
        <v>5</v>
      </c>
      <c r="AL57" t="s">
        <v>265</v>
      </c>
      <c r="AM57" t="s">
        <v>48</v>
      </c>
      <c r="AN57" t="s">
        <v>158</v>
      </c>
      <c r="AO57" t="s">
        <v>79</v>
      </c>
      <c r="AP57" t="s">
        <v>1314</v>
      </c>
      <c r="AQ57" t="s">
        <v>70</v>
      </c>
      <c r="AR57" t="s">
        <v>399</v>
      </c>
      <c r="AS57" t="s">
        <v>72</v>
      </c>
      <c r="AT57" t="s">
        <v>112</v>
      </c>
      <c r="AU57" t="s">
        <v>60</v>
      </c>
      <c r="AV57" t="s">
        <v>61</v>
      </c>
      <c r="AW57" t="s">
        <v>1315</v>
      </c>
    </row>
    <row r="58" spans="1:49" x14ac:dyDescent="0.2">
      <c r="A58" t="s">
        <v>1316</v>
      </c>
      <c r="B58" t="s">
        <v>48</v>
      </c>
      <c r="C58" t="s">
        <v>1317</v>
      </c>
      <c r="G58" t="s">
        <v>48</v>
      </c>
      <c r="AC58">
        <v>3</v>
      </c>
      <c r="AD58">
        <v>2</v>
      </c>
      <c r="AE58">
        <v>2</v>
      </c>
      <c r="AF58">
        <v>3</v>
      </c>
      <c r="AG58">
        <v>2</v>
      </c>
      <c r="AH58">
        <v>2</v>
      </c>
      <c r="AI58">
        <v>2</v>
      </c>
      <c r="AJ58">
        <v>3</v>
      </c>
      <c r="AK58">
        <v>3</v>
      </c>
      <c r="AL58" t="s">
        <v>102</v>
      </c>
      <c r="AM58" t="s">
        <v>51</v>
      </c>
      <c r="AN58" t="s">
        <v>840</v>
      </c>
      <c r="AO58" t="s">
        <v>1318</v>
      </c>
      <c r="AP58" t="s">
        <v>250</v>
      </c>
      <c r="AQ58" t="s">
        <v>70</v>
      </c>
      <c r="AR58" t="s">
        <v>399</v>
      </c>
      <c r="AS58" t="s">
        <v>72</v>
      </c>
      <c r="AT58" t="s">
        <v>73</v>
      </c>
      <c r="AU58" t="s">
        <v>60</v>
      </c>
      <c r="AV58" t="s">
        <v>61</v>
      </c>
      <c r="AW58" t="s">
        <v>1319</v>
      </c>
    </row>
    <row r="59" spans="1:49" x14ac:dyDescent="0.2">
      <c r="A59" t="s">
        <v>1326</v>
      </c>
      <c r="B59" t="s">
        <v>48</v>
      </c>
      <c r="C59" t="s">
        <v>49</v>
      </c>
      <c r="D59" t="s">
        <v>50</v>
      </c>
      <c r="G59" t="s">
        <v>51</v>
      </c>
      <c r="H59">
        <v>3</v>
      </c>
      <c r="I59">
        <v>2</v>
      </c>
      <c r="J59">
        <v>1</v>
      </c>
      <c r="K59">
        <v>3</v>
      </c>
      <c r="L59">
        <v>3</v>
      </c>
      <c r="M59">
        <v>2</v>
      </c>
      <c r="N59">
        <v>1</v>
      </c>
      <c r="O59">
        <v>2</v>
      </c>
      <c r="P59">
        <v>3</v>
      </c>
      <c r="Q59">
        <v>3</v>
      </c>
      <c r="R59">
        <v>2</v>
      </c>
      <c r="S59">
        <v>1</v>
      </c>
      <c r="T59">
        <v>3</v>
      </c>
      <c r="U59">
        <v>3</v>
      </c>
      <c r="V59">
        <v>2</v>
      </c>
      <c r="W59">
        <v>1</v>
      </c>
      <c r="X59">
        <v>2</v>
      </c>
      <c r="Y59">
        <v>3</v>
      </c>
      <c r="Z59" t="s">
        <v>51</v>
      </c>
      <c r="AA59" t="s">
        <v>66</v>
      </c>
      <c r="AN59" t="s">
        <v>1327</v>
      </c>
      <c r="AO59" t="s">
        <v>121</v>
      </c>
      <c r="AP59" t="s">
        <v>1328</v>
      </c>
      <c r="AQ59" t="s">
        <v>70</v>
      </c>
      <c r="AS59" t="s">
        <v>111</v>
      </c>
      <c r="AT59" t="s">
        <v>73</v>
      </c>
      <c r="AU59" t="s">
        <v>60</v>
      </c>
      <c r="AV59" t="s">
        <v>82</v>
      </c>
      <c r="AW59" t="s">
        <v>1329</v>
      </c>
    </row>
    <row r="60" spans="1:49" x14ac:dyDescent="0.2">
      <c r="A60" t="s">
        <v>1350</v>
      </c>
      <c r="B60" t="s">
        <v>48</v>
      </c>
      <c r="C60" t="s">
        <v>49</v>
      </c>
      <c r="D60" t="s">
        <v>50</v>
      </c>
      <c r="G60" t="s">
        <v>51</v>
      </c>
      <c r="H60">
        <v>5</v>
      </c>
      <c r="I60">
        <v>5</v>
      </c>
      <c r="J60">
        <v>3</v>
      </c>
      <c r="K60">
        <v>5</v>
      </c>
      <c r="L60">
        <v>5</v>
      </c>
      <c r="M60">
        <v>5</v>
      </c>
      <c r="N60">
        <v>3</v>
      </c>
      <c r="O60">
        <v>3</v>
      </c>
      <c r="P60">
        <v>4</v>
      </c>
      <c r="Q60">
        <v>5</v>
      </c>
      <c r="R60">
        <v>5</v>
      </c>
      <c r="S60">
        <v>5</v>
      </c>
      <c r="T60">
        <v>5</v>
      </c>
      <c r="U60">
        <v>3</v>
      </c>
      <c r="V60">
        <v>5</v>
      </c>
      <c r="W60">
        <v>5</v>
      </c>
      <c r="X60">
        <v>3</v>
      </c>
      <c r="Y60">
        <v>3</v>
      </c>
      <c r="Z60" t="s">
        <v>51</v>
      </c>
      <c r="AA60" t="s">
        <v>1351</v>
      </c>
      <c r="AN60" t="s">
        <v>134</v>
      </c>
      <c r="AO60" t="s">
        <v>54</v>
      </c>
      <c r="AP60" t="s">
        <v>1352</v>
      </c>
      <c r="AQ60" t="s">
        <v>70</v>
      </c>
      <c r="AR60" t="s">
        <v>399</v>
      </c>
      <c r="AS60" t="s">
        <v>58</v>
      </c>
      <c r="AT60" t="s">
        <v>112</v>
      </c>
      <c r="AU60" t="s">
        <v>60</v>
      </c>
      <c r="AV60" t="s">
        <v>61</v>
      </c>
      <c r="AW60" t="s">
        <v>1280</v>
      </c>
    </row>
    <row r="61" spans="1:49" x14ac:dyDescent="0.2">
      <c r="A61" t="s">
        <v>1353</v>
      </c>
      <c r="B61" t="s">
        <v>48</v>
      </c>
      <c r="C61" t="s">
        <v>50</v>
      </c>
      <c r="G61" t="s">
        <v>51</v>
      </c>
      <c r="H61">
        <v>5</v>
      </c>
      <c r="I61">
        <v>4</v>
      </c>
      <c r="J61">
        <v>4</v>
      </c>
      <c r="K61">
        <v>5</v>
      </c>
      <c r="L61">
        <v>5</v>
      </c>
      <c r="M61">
        <v>5</v>
      </c>
      <c r="N61">
        <v>5</v>
      </c>
      <c r="O61">
        <v>5</v>
      </c>
      <c r="P61">
        <v>5</v>
      </c>
      <c r="Q61">
        <v>5</v>
      </c>
      <c r="R61">
        <v>4</v>
      </c>
      <c r="S61">
        <v>5</v>
      </c>
      <c r="T61">
        <v>5</v>
      </c>
      <c r="U61">
        <v>5</v>
      </c>
      <c r="V61">
        <v>5</v>
      </c>
      <c r="W61">
        <v>5</v>
      </c>
      <c r="X61">
        <v>5</v>
      </c>
      <c r="Y61">
        <v>5</v>
      </c>
      <c r="Z61" t="s">
        <v>51</v>
      </c>
      <c r="AA61" t="s">
        <v>1354</v>
      </c>
      <c r="AN61" t="s">
        <v>134</v>
      </c>
      <c r="AO61" t="s">
        <v>165</v>
      </c>
      <c r="AP61" t="s">
        <v>1355</v>
      </c>
      <c r="AQ61" t="s">
        <v>70</v>
      </c>
      <c r="AR61" t="s">
        <v>399</v>
      </c>
      <c r="AS61" t="s">
        <v>160</v>
      </c>
      <c r="AT61" t="s">
        <v>73</v>
      </c>
      <c r="AU61" t="s">
        <v>74</v>
      </c>
      <c r="AV61" t="s">
        <v>61</v>
      </c>
      <c r="AW61" t="s">
        <v>1356</v>
      </c>
    </row>
    <row r="62" spans="1:49" x14ac:dyDescent="0.2">
      <c r="A62" t="s">
        <v>1382</v>
      </c>
      <c r="B62" t="s">
        <v>48</v>
      </c>
      <c r="C62" t="s">
        <v>49</v>
      </c>
      <c r="G62" t="s">
        <v>48</v>
      </c>
      <c r="AC62">
        <v>5</v>
      </c>
      <c r="AD62">
        <v>4</v>
      </c>
      <c r="AE62">
        <v>4</v>
      </c>
      <c r="AF62">
        <v>3</v>
      </c>
      <c r="AG62">
        <v>2</v>
      </c>
      <c r="AH62">
        <v>2</v>
      </c>
      <c r="AI62">
        <v>4</v>
      </c>
      <c r="AJ62">
        <v>5</v>
      </c>
      <c r="AK62">
        <v>5</v>
      </c>
      <c r="AL62" t="s">
        <v>1383</v>
      </c>
      <c r="AM62" t="s">
        <v>51</v>
      </c>
      <c r="AN62" t="s">
        <v>1384</v>
      </c>
      <c r="AO62" t="s">
        <v>96</v>
      </c>
      <c r="AP62" t="s">
        <v>1385</v>
      </c>
      <c r="AQ62" t="s">
        <v>70</v>
      </c>
      <c r="AR62" t="s">
        <v>399</v>
      </c>
      <c r="AS62" t="s">
        <v>72</v>
      </c>
      <c r="AT62" t="s">
        <v>73</v>
      </c>
      <c r="AU62" t="s">
        <v>60</v>
      </c>
      <c r="AV62" t="s">
        <v>82</v>
      </c>
      <c r="AW62" t="s">
        <v>1386</v>
      </c>
    </row>
    <row r="63" spans="1:49" x14ac:dyDescent="0.2">
      <c r="A63" t="s">
        <v>295</v>
      </c>
      <c r="B63" t="s">
        <v>48</v>
      </c>
      <c r="C63" t="s">
        <v>64</v>
      </c>
      <c r="D63" t="s">
        <v>65</v>
      </c>
      <c r="E63" t="s">
        <v>50</v>
      </c>
      <c r="F63" t="s">
        <v>296</v>
      </c>
      <c r="G63" t="s">
        <v>48</v>
      </c>
      <c r="AC63">
        <v>5</v>
      </c>
      <c r="AD63">
        <v>4</v>
      </c>
      <c r="AE63">
        <v>2</v>
      </c>
      <c r="AF63">
        <v>4</v>
      </c>
      <c r="AG63">
        <v>2</v>
      </c>
      <c r="AH63">
        <v>4</v>
      </c>
      <c r="AI63">
        <v>3</v>
      </c>
      <c r="AJ63">
        <v>5</v>
      </c>
      <c r="AK63">
        <v>5</v>
      </c>
      <c r="AL63" t="s">
        <v>297</v>
      </c>
      <c r="AM63" t="s">
        <v>51</v>
      </c>
      <c r="AN63" t="s">
        <v>128</v>
      </c>
      <c r="AO63" t="s">
        <v>231</v>
      </c>
      <c r="AP63" t="s">
        <v>298</v>
      </c>
      <c r="AQ63" t="s">
        <v>70</v>
      </c>
      <c r="AR63" t="s">
        <v>71</v>
      </c>
      <c r="AS63" t="s">
        <v>111</v>
      </c>
      <c r="AT63" t="s">
        <v>73</v>
      </c>
      <c r="AU63" t="s">
        <v>60</v>
      </c>
      <c r="AV63" t="s">
        <v>82</v>
      </c>
    </row>
    <row r="64" spans="1:49" x14ac:dyDescent="0.2">
      <c r="A64" t="s">
        <v>299</v>
      </c>
      <c r="B64" t="s">
        <v>48</v>
      </c>
      <c r="C64" t="s">
        <v>50</v>
      </c>
      <c r="G64" t="s">
        <v>51</v>
      </c>
      <c r="H64">
        <v>4</v>
      </c>
      <c r="I64">
        <v>4</v>
      </c>
      <c r="J64">
        <v>3</v>
      </c>
      <c r="K64">
        <v>5</v>
      </c>
      <c r="L64">
        <v>5</v>
      </c>
      <c r="M64">
        <v>5</v>
      </c>
      <c r="N64">
        <v>3</v>
      </c>
      <c r="O64">
        <v>3</v>
      </c>
      <c r="P64">
        <v>3</v>
      </c>
      <c r="Q64">
        <v>1</v>
      </c>
      <c r="R64">
        <v>1</v>
      </c>
      <c r="S64">
        <v>1</v>
      </c>
      <c r="T64">
        <v>1</v>
      </c>
      <c r="U64">
        <v>1</v>
      </c>
      <c r="V64">
        <v>1</v>
      </c>
      <c r="W64">
        <v>1</v>
      </c>
      <c r="X64">
        <v>1</v>
      </c>
      <c r="Y64">
        <v>1</v>
      </c>
      <c r="Z64" t="s">
        <v>51</v>
      </c>
      <c r="AA64" t="s">
        <v>300</v>
      </c>
      <c r="AN64" t="s">
        <v>301</v>
      </c>
      <c r="AO64" t="s">
        <v>302</v>
      </c>
      <c r="AP64" t="s">
        <v>303</v>
      </c>
      <c r="AQ64" t="s">
        <v>70</v>
      </c>
      <c r="AR64" t="s">
        <v>71</v>
      </c>
      <c r="AS64" t="s">
        <v>111</v>
      </c>
      <c r="AT64" t="s">
        <v>73</v>
      </c>
      <c r="AU64" t="s">
        <v>60</v>
      </c>
      <c r="AV64" t="s">
        <v>304</v>
      </c>
      <c r="AW64" t="s">
        <v>305</v>
      </c>
    </row>
    <row r="65" spans="1:49" x14ac:dyDescent="0.2">
      <c r="A65" t="s">
        <v>1427</v>
      </c>
      <c r="B65" t="s">
        <v>48</v>
      </c>
      <c r="C65" t="s">
        <v>49</v>
      </c>
      <c r="D65" t="s">
        <v>50</v>
      </c>
      <c r="G65" t="s">
        <v>51</v>
      </c>
      <c r="H65">
        <v>4</v>
      </c>
      <c r="I65">
        <v>3</v>
      </c>
      <c r="J65">
        <v>3</v>
      </c>
      <c r="K65">
        <v>4</v>
      </c>
      <c r="L65">
        <v>4</v>
      </c>
      <c r="M65">
        <v>5</v>
      </c>
      <c r="N65">
        <v>3</v>
      </c>
      <c r="O65">
        <v>3</v>
      </c>
      <c r="P65">
        <v>3</v>
      </c>
      <c r="Q65">
        <v>4</v>
      </c>
      <c r="R65">
        <v>3</v>
      </c>
      <c r="S65">
        <v>3</v>
      </c>
      <c r="T65">
        <v>4</v>
      </c>
      <c r="U65">
        <v>5</v>
      </c>
      <c r="V65">
        <v>4</v>
      </c>
      <c r="W65">
        <v>3</v>
      </c>
      <c r="X65">
        <v>3</v>
      </c>
      <c r="Y65">
        <v>3</v>
      </c>
      <c r="Z65" t="s">
        <v>51</v>
      </c>
      <c r="AA65" t="s">
        <v>1428</v>
      </c>
      <c r="AN65" t="s">
        <v>152</v>
      </c>
      <c r="AO65" t="s">
        <v>79</v>
      </c>
      <c r="AP65" t="s">
        <v>1429</v>
      </c>
      <c r="AQ65" t="s">
        <v>70</v>
      </c>
      <c r="AR65" t="s">
        <v>399</v>
      </c>
      <c r="AS65" t="s">
        <v>72</v>
      </c>
      <c r="AT65" t="s">
        <v>73</v>
      </c>
      <c r="AU65" t="s">
        <v>60</v>
      </c>
      <c r="AV65" t="s">
        <v>82</v>
      </c>
      <c r="AW65" t="s">
        <v>1430</v>
      </c>
    </row>
    <row r="66" spans="1:49" x14ac:dyDescent="0.2">
      <c r="A66" t="s">
        <v>311</v>
      </c>
      <c r="B66" t="s">
        <v>48</v>
      </c>
      <c r="C66" t="s">
        <v>65</v>
      </c>
      <c r="D66" t="s">
        <v>50</v>
      </c>
      <c r="G66" t="s">
        <v>51</v>
      </c>
      <c r="H66">
        <v>5</v>
      </c>
      <c r="I66">
        <v>5</v>
      </c>
      <c r="J66">
        <v>5</v>
      </c>
      <c r="K66">
        <v>3</v>
      </c>
      <c r="L66">
        <v>5</v>
      </c>
      <c r="M66">
        <v>5</v>
      </c>
      <c r="N66">
        <v>3</v>
      </c>
      <c r="O66">
        <v>3</v>
      </c>
      <c r="P66">
        <v>4</v>
      </c>
      <c r="Q66">
        <v>4</v>
      </c>
      <c r="R66">
        <v>5</v>
      </c>
      <c r="S66">
        <v>5</v>
      </c>
      <c r="T66">
        <v>3</v>
      </c>
      <c r="U66">
        <v>4</v>
      </c>
      <c r="V66">
        <v>5</v>
      </c>
      <c r="W66">
        <v>3</v>
      </c>
      <c r="X66">
        <v>3</v>
      </c>
      <c r="Y66">
        <v>4</v>
      </c>
      <c r="Z66" t="s">
        <v>51</v>
      </c>
      <c r="AA66" t="s">
        <v>312</v>
      </c>
      <c r="AN66" t="s">
        <v>134</v>
      </c>
      <c r="AO66" t="s">
        <v>88</v>
      </c>
      <c r="AP66" t="s">
        <v>313</v>
      </c>
      <c r="AQ66" t="s">
        <v>70</v>
      </c>
      <c r="AR66" t="s">
        <v>71</v>
      </c>
      <c r="AS66" t="s">
        <v>160</v>
      </c>
      <c r="AT66" t="s">
        <v>154</v>
      </c>
      <c r="AU66" t="s">
        <v>60</v>
      </c>
      <c r="AV66" t="s">
        <v>61</v>
      </c>
      <c r="AW66" t="s">
        <v>314</v>
      </c>
    </row>
    <row r="67" spans="1:49" x14ac:dyDescent="0.2">
      <c r="A67" t="s">
        <v>1435</v>
      </c>
      <c r="B67" t="s">
        <v>48</v>
      </c>
      <c r="C67" t="s">
        <v>64</v>
      </c>
      <c r="D67" t="s">
        <v>50</v>
      </c>
      <c r="G67" t="s">
        <v>51</v>
      </c>
      <c r="H67">
        <v>4</v>
      </c>
      <c r="I67">
        <v>4</v>
      </c>
      <c r="J67">
        <v>5</v>
      </c>
      <c r="K67">
        <v>5</v>
      </c>
      <c r="L67">
        <v>5</v>
      </c>
      <c r="M67">
        <v>5</v>
      </c>
      <c r="N67">
        <v>3</v>
      </c>
      <c r="O67">
        <v>4</v>
      </c>
      <c r="P67">
        <v>4</v>
      </c>
      <c r="Q67">
        <v>4</v>
      </c>
      <c r="R67">
        <v>4</v>
      </c>
      <c r="S67">
        <v>4</v>
      </c>
      <c r="T67">
        <v>4</v>
      </c>
      <c r="U67">
        <v>5</v>
      </c>
      <c r="V67">
        <v>5</v>
      </c>
      <c r="W67">
        <v>3</v>
      </c>
      <c r="X67">
        <v>4</v>
      </c>
      <c r="Y67">
        <v>4</v>
      </c>
      <c r="Z67" t="s">
        <v>51</v>
      </c>
      <c r="AA67" t="s">
        <v>1436</v>
      </c>
      <c r="AN67" t="s">
        <v>1437</v>
      </c>
      <c r="AO67" t="s">
        <v>96</v>
      </c>
      <c r="AP67" t="s">
        <v>1438</v>
      </c>
      <c r="AQ67" t="s">
        <v>70</v>
      </c>
      <c r="AR67" t="s">
        <v>399</v>
      </c>
      <c r="AS67" t="s">
        <v>72</v>
      </c>
      <c r="AT67" t="s">
        <v>73</v>
      </c>
      <c r="AU67" t="s">
        <v>60</v>
      </c>
      <c r="AV67" t="s">
        <v>61</v>
      </c>
      <c r="AW67" t="s">
        <v>1439</v>
      </c>
    </row>
    <row r="68" spans="1:49" x14ac:dyDescent="0.2">
      <c r="A68" t="s">
        <v>321</v>
      </c>
      <c r="B68" t="s">
        <v>48</v>
      </c>
      <c r="C68" t="s">
        <v>50</v>
      </c>
      <c r="G68" t="s">
        <v>51</v>
      </c>
      <c r="H68">
        <v>4</v>
      </c>
      <c r="I68">
        <v>4</v>
      </c>
      <c r="J68">
        <v>5</v>
      </c>
      <c r="K68">
        <v>4</v>
      </c>
      <c r="L68">
        <v>4</v>
      </c>
      <c r="M68">
        <v>3</v>
      </c>
      <c r="N68">
        <v>4</v>
      </c>
      <c r="O68">
        <v>3</v>
      </c>
      <c r="P68">
        <v>3</v>
      </c>
      <c r="Q68">
        <v>5</v>
      </c>
      <c r="R68">
        <v>5</v>
      </c>
      <c r="S68">
        <v>5</v>
      </c>
      <c r="T68">
        <v>4</v>
      </c>
      <c r="U68">
        <v>4</v>
      </c>
      <c r="V68">
        <v>3</v>
      </c>
      <c r="W68">
        <v>4</v>
      </c>
      <c r="X68">
        <v>3</v>
      </c>
      <c r="Y68">
        <v>3</v>
      </c>
      <c r="Z68" t="s">
        <v>51</v>
      </c>
      <c r="AA68" t="s">
        <v>322</v>
      </c>
      <c r="AN68" t="s">
        <v>323</v>
      </c>
      <c r="AO68" t="s">
        <v>180</v>
      </c>
      <c r="AP68" t="s">
        <v>324</v>
      </c>
      <c r="AQ68" t="s">
        <v>70</v>
      </c>
      <c r="AR68" t="s">
        <v>57</v>
      </c>
      <c r="AS68" t="s">
        <v>160</v>
      </c>
      <c r="AT68" t="s">
        <v>73</v>
      </c>
      <c r="AU68" t="s">
        <v>60</v>
      </c>
      <c r="AV68" t="s">
        <v>82</v>
      </c>
      <c r="AW68" t="s">
        <v>325</v>
      </c>
    </row>
    <row r="69" spans="1:49" x14ac:dyDescent="0.2">
      <c r="A69" t="s">
        <v>344</v>
      </c>
      <c r="B69" t="s">
        <v>48</v>
      </c>
      <c r="C69" t="s">
        <v>49</v>
      </c>
      <c r="G69" t="s">
        <v>48</v>
      </c>
      <c r="AC69">
        <v>5</v>
      </c>
      <c r="AD69">
        <v>4</v>
      </c>
      <c r="AE69">
        <v>3</v>
      </c>
      <c r="AF69">
        <v>5</v>
      </c>
      <c r="AG69">
        <v>5</v>
      </c>
      <c r="AH69">
        <v>3</v>
      </c>
      <c r="AI69">
        <v>4</v>
      </c>
      <c r="AJ69">
        <v>5</v>
      </c>
      <c r="AK69">
        <v>5</v>
      </c>
      <c r="AL69" t="s">
        <v>163</v>
      </c>
      <c r="AM69" t="s">
        <v>51</v>
      </c>
      <c r="AN69" t="s">
        <v>134</v>
      </c>
      <c r="AO69" t="s">
        <v>165</v>
      </c>
      <c r="AP69" t="s">
        <v>345</v>
      </c>
      <c r="AQ69" t="s">
        <v>70</v>
      </c>
      <c r="AR69" t="s">
        <v>71</v>
      </c>
      <c r="AS69" t="s">
        <v>72</v>
      </c>
      <c r="AT69" t="s">
        <v>73</v>
      </c>
      <c r="AU69" t="s">
        <v>60</v>
      </c>
      <c r="AV69" t="s">
        <v>82</v>
      </c>
      <c r="AW69" t="s">
        <v>346</v>
      </c>
    </row>
    <row r="70" spans="1:49" x14ac:dyDescent="0.2">
      <c r="A70" t="s">
        <v>1479</v>
      </c>
      <c r="B70" t="s">
        <v>48</v>
      </c>
      <c r="C70" t="s">
        <v>64</v>
      </c>
      <c r="D70" t="s">
        <v>65</v>
      </c>
      <c r="E70" t="s">
        <v>50</v>
      </c>
      <c r="G70" t="s">
        <v>51</v>
      </c>
      <c r="H70">
        <v>5</v>
      </c>
      <c r="I70">
        <v>5</v>
      </c>
      <c r="J70">
        <v>5</v>
      </c>
      <c r="K70">
        <v>3</v>
      </c>
      <c r="L70">
        <v>5</v>
      </c>
      <c r="M70">
        <v>4</v>
      </c>
      <c r="N70">
        <v>2</v>
      </c>
      <c r="O70">
        <v>3</v>
      </c>
      <c r="P70">
        <v>4</v>
      </c>
      <c r="Q70">
        <v>5</v>
      </c>
      <c r="R70">
        <v>5</v>
      </c>
      <c r="S70">
        <v>5</v>
      </c>
      <c r="T70">
        <v>3</v>
      </c>
      <c r="U70">
        <v>5</v>
      </c>
      <c r="V70">
        <v>4</v>
      </c>
      <c r="W70">
        <v>2</v>
      </c>
      <c r="X70">
        <v>3</v>
      </c>
      <c r="Y70">
        <v>4</v>
      </c>
      <c r="Z70" t="s">
        <v>51</v>
      </c>
      <c r="AA70" t="s">
        <v>1480</v>
      </c>
      <c r="AN70" t="s">
        <v>1481</v>
      </c>
      <c r="AO70" t="s">
        <v>294</v>
      </c>
      <c r="AP70" t="s">
        <v>1482</v>
      </c>
      <c r="AQ70" t="s">
        <v>70</v>
      </c>
      <c r="AR70" t="s">
        <v>425</v>
      </c>
      <c r="AS70" t="s">
        <v>205</v>
      </c>
      <c r="AT70" t="s">
        <v>112</v>
      </c>
      <c r="AU70" t="s">
        <v>60</v>
      </c>
      <c r="AV70" t="s">
        <v>61</v>
      </c>
      <c r="AW70" t="s">
        <v>1483</v>
      </c>
    </row>
    <row r="71" spans="1:49" x14ac:dyDescent="0.2">
      <c r="A71" t="s">
        <v>1547</v>
      </c>
      <c r="B71" t="s">
        <v>48</v>
      </c>
      <c r="C71" t="s">
        <v>49</v>
      </c>
      <c r="D71" t="s">
        <v>50</v>
      </c>
      <c r="G71" t="s">
        <v>51</v>
      </c>
      <c r="H71">
        <v>4</v>
      </c>
      <c r="I71">
        <v>4</v>
      </c>
      <c r="J71">
        <v>4</v>
      </c>
      <c r="K71">
        <v>4</v>
      </c>
      <c r="L71">
        <v>4</v>
      </c>
      <c r="M71">
        <v>4</v>
      </c>
      <c r="N71">
        <v>2</v>
      </c>
      <c r="O71">
        <v>3</v>
      </c>
      <c r="P71">
        <v>3</v>
      </c>
      <c r="Q71">
        <v>3</v>
      </c>
      <c r="R71">
        <v>4</v>
      </c>
      <c r="S71">
        <v>4</v>
      </c>
      <c r="T71">
        <v>4</v>
      </c>
      <c r="U71">
        <v>3</v>
      </c>
      <c r="V71">
        <v>4</v>
      </c>
      <c r="W71">
        <v>2</v>
      </c>
      <c r="X71">
        <v>3</v>
      </c>
      <c r="Y71">
        <v>3</v>
      </c>
      <c r="Z71" t="s">
        <v>51</v>
      </c>
      <c r="AA71" t="s">
        <v>1548</v>
      </c>
      <c r="AN71" t="s">
        <v>308</v>
      </c>
      <c r="AO71" t="s">
        <v>808</v>
      </c>
      <c r="AP71" t="s">
        <v>1549</v>
      </c>
      <c r="AQ71" t="s">
        <v>70</v>
      </c>
      <c r="AR71" t="s">
        <v>399</v>
      </c>
      <c r="AS71" t="s">
        <v>72</v>
      </c>
      <c r="AT71" t="s">
        <v>73</v>
      </c>
      <c r="AU71" t="s">
        <v>60</v>
      </c>
      <c r="AV71" t="s">
        <v>82</v>
      </c>
      <c r="AW71" t="s">
        <v>1550</v>
      </c>
    </row>
    <row r="72" spans="1:49" x14ac:dyDescent="0.2">
      <c r="A72" t="s">
        <v>358</v>
      </c>
      <c r="B72" t="s">
        <v>48</v>
      </c>
      <c r="C72" t="s">
        <v>50</v>
      </c>
      <c r="D72" t="s">
        <v>359</v>
      </c>
      <c r="G72" t="s">
        <v>51</v>
      </c>
      <c r="H72">
        <v>5</v>
      </c>
      <c r="I72">
        <v>5</v>
      </c>
      <c r="J72">
        <v>4</v>
      </c>
      <c r="K72">
        <v>4</v>
      </c>
      <c r="L72">
        <v>5</v>
      </c>
      <c r="M72">
        <v>5</v>
      </c>
      <c r="N72">
        <v>4</v>
      </c>
      <c r="O72">
        <v>3</v>
      </c>
      <c r="P72">
        <v>3</v>
      </c>
      <c r="Q72">
        <v>5</v>
      </c>
      <c r="R72">
        <v>5</v>
      </c>
      <c r="S72">
        <v>4</v>
      </c>
      <c r="T72">
        <v>4</v>
      </c>
      <c r="U72">
        <v>5</v>
      </c>
      <c r="V72">
        <v>5</v>
      </c>
      <c r="W72">
        <v>4</v>
      </c>
      <c r="X72">
        <v>3</v>
      </c>
      <c r="Y72">
        <v>3</v>
      </c>
      <c r="Z72" t="s">
        <v>51</v>
      </c>
      <c r="AA72" t="s">
        <v>360</v>
      </c>
      <c r="AN72" t="s">
        <v>361</v>
      </c>
      <c r="AO72" t="s">
        <v>180</v>
      </c>
      <c r="AP72" t="s">
        <v>362</v>
      </c>
      <c r="AQ72" t="s">
        <v>70</v>
      </c>
      <c r="AR72" t="s">
        <v>71</v>
      </c>
      <c r="AS72" t="s">
        <v>111</v>
      </c>
      <c r="AT72" t="s">
        <v>73</v>
      </c>
      <c r="AU72" t="s">
        <v>60</v>
      </c>
      <c r="AV72" t="s">
        <v>82</v>
      </c>
      <c r="AW72" t="s">
        <v>363</v>
      </c>
    </row>
    <row r="73" spans="1:49" x14ac:dyDescent="0.2">
      <c r="A73" t="s">
        <v>364</v>
      </c>
      <c r="B73" t="s">
        <v>48</v>
      </c>
      <c r="C73" t="s">
        <v>64</v>
      </c>
      <c r="D73" t="s">
        <v>50</v>
      </c>
      <c r="G73" t="s">
        <v>51</v>
      </c>
      <c r="H73">
        <v>4</v>
      </c>
      <c r="I73">
        <v>1</v>
      </c>
      <c r="J73">
        <v>1</v>
      </c>
      <c r="K73">
        <v>4</v>
      </c>
      <c r="L73">
        <v>3</v>
      </c>
      <c r="M73">
        <v>3</v>
      </c>
      <c r="N73">
        <v>1</v>
      </c>
      <c r="O73">
        <v>2</v>
      </c>
      <c r="P73">
        <v>2</v>
      </c>
      <c r="Q73">
        <v>4</v>
      </c>
      <c r="R73">
        <v>1</v>
      </c>
      <c r="S73">
        <v>1</v>
      </c>
      <c r="T73">
        <v>5</v>
      </c>
      <c r="U73">
        <v>3</v>
      </c>
      <c r="V73">
        <v>3</v>
      </c>
      <c r="W73">
        <v>2</v>
      </c>
      <c r="X73">
        <v>3</v>
      </c>
      <c r="Y73">
        <v>3</v>
      </c>
      <c r="Z73" t="s">
        <v>51</v>
      </c>
      <c r="AA73" t="s">
        <v>365</v>
      </c>
      <c r="AN73" t="s">
        <v>67</v>
      </c>
      <c r="AO73" t="s">
        <v>366</v>
      </c>
      <c r="AP73" t="s">
        <v>367</v>
      </c>
      <c r="AQ73" t="s">
        <v>70</v>
      </c>
      <c r="AR73" t="s">
        <v>71</v>
      </c>
      <c r="AS73" t="s">
        <v>72</v>
      </c>
      <c r="AT73" t="s">
        <v>59</v>
      </c>
      <c r="AU73" t="s">
        <v>60</v>
      </c>
      <c r="AV73" t="s">
        <v>61</v>
      </c>
      <c r="AW73" t="s">
        <v>368</v>
      </c>
    </row>
    <row r="74" spans="1:49" ht="16" thickBot="1" x14ac:dyDescent="0.25">
      <c r="A74" t="s">
        <v>375</v>
      </c>
      <c r="B74" t="s">
        <v>48</v>
      </c>
      <c r="C74" t="s">
        <v>64</v>
      </c>
      <c r="D74" t="s">
        <v>50</v>
      </c>
      <c r="G74" t="s">
        <v>51</v>
      </c>
      <c r="H74">
        <v>5</v>
      </c>
      <c r="I74">
        <v>4</v>
      </c>
      <c r="J74">
        <v>4</v>
      </c>
      <c r="K74">
        <v>5</v>
      </c>
      <c r="L74">
        <v>4</v>
      </c>
      <c r="M74">
        <v>5</v>
      </c>
      <c r="N74">
        <v>3</v>
      </c>
      <c r="O74">
        <v>4</v>
      </c>
      <c r="P74">
        <v>4</v>
      </c>
      <c r="Q74">
        <v>5</v>
      </c>
      <c r="R74">
        <v>4</v>
      </c>
      <c r="S74">
        <v>4</v>
      </c>
      <c r="T74">
        <v>5</v>
      </c>
      <c r="U74">
        <v>4</v>
      </c>
      <c r="V74">
        <v>5</v>
      </c>
      <c r="W74">
        <v>3</v>
      </c>
      <c r="X74">
        <v>4</v>
      </c>
      <c r="Y74">
        <v>4</v>
      </c>
      <c r="Z74" t="s">
        <v>51</v>
      </c>
      <c r="AA74" t="s">
        <v>376</v>
      </c>
      <c r="AN74" t="s">
        <v>377</v>
      </c>
      <c r="AO74" t="s">
        <v>54</v>
      </c>
      <c r="AP74" t="s">
        <v>378</v>
      </c>
      <c r="AQ74" t="s">
        <v>70</v>
      </c>
      <c r="AR74" t="s">
        <v>57</v>
      </c>
      <c r="AS74" t="s">
        <v>205</v>
      </c>
      <c r="AT74" t="s">
        <v>373</v>
      </c>
      <c r="AU74" t="s">
        <v>74</v>
      </c>
      <c r="AV74" t="s">
        <v>61</v>
      </c>
      <c r="AW74" t="s">
        <v>379</v>
      </c>
    </row>
    <row r="75" spans="1:49" x14ac:dyDescent="0.2">
      <c r="G75" s="3"/>
      <c r="H75" s="4" t="s">
        <v>1606</v>
      </c>
      <c r="I75" s="5" t="s">
        <v>387</v>
      </c>
      <c r="J75" s="5" t="s">
        <v>388</v>
      </c>
      <c r="K75" s="5" t="s">
        <v>1607</v>
      </c>
      <c r="L75" s="5" t="s">
        <v>394</v>
      </c>
      <c r="M75" s="5" t="s">
        <v>1612</v>
      </c>
      <c r="N75" s="5" t="s">
        <v>391</v>
      </c>
      <c r="O75" s="5" t="s">
        <v>1609</v>
      </c>
      <c r="P75" s="6" t="s">
        <v>1610</v>
      </c>
      <c r="Q75" s="4" t="s">
        <v>1606</v>
      </c>
      <c r="R75" s="5" t="s">
        <v>387</v>
      </c>
      <c r="S75" s="5" t="s">
        <v>388</v>
      </c>
      <c r="T75" s="5" t="s">
        <v>1607</v>
      </c>
      <c r="U75" s="5" t="s">
        <v>394</v>
      </c>
      <c r="V75" s="5" t="s">
        <v>1612</v>
      </c>
      <c r="W75" s="5" t="s">
        <v>391</v>
      </c>
      <c r="X75" s="5" t="s">
        <v>1609</v>
      </c>
      <c r="Y75" s="6" t="s">
        <v>1610</v>
      </c>
      <c r="AC75" s="4" t="s">
        <v>1606</v>
      </c>
      <c r="AD75" s="5" t="s">
        <v>387</v>
      </c>
      <c r="AE75" s="5" t="s">
        <v>388</v>
      </c>
      <c r="AF75" s="5" t="s">
        <v>1607</v>
      </c>
      <c r="AG75" s="5" t="s">
        <v>394</v>
      </c>
      <c r="AH75" s="5" t="s">
        <v>1612</v>
      </c>
      <c r="AI75" s="5" t="s">
        <v>1614</v>
      </c>
      <c r="AJ75" s="5" t="s">
        <v>1615</v>
      </c>
      <c r="AK75" s="6" t="s">
        <v>1610</v>
      </c>
    </row>
    <row r="76" spans="1:49" x14ac:dyDescent="0.2">
      <c r="G76">
        <v>1</v>
      </c>
      <c r="H76">
        <f>COUNTIF(H1:H74, "1")</f>
        <v>1</v>
      </c>
      <c r="I76">
        <f t="shared" ref="I76:Q76" si="0">COUNTIF(I1:I74, "1")</f>
        <v>3</v>
      </c>
      <c r="J76">
        <f t="shared" si="0"/>
        <v>4</v>
      </c>
      <c r="K76">
        <f t="shared" si="0"/>
        <v>0</v>
      </c>
      <c r="L76">
        <f t="shared" si="0"/>
        <v>1</v>
      </c>
      <c r="M76">
        <f t="shared" si="0"/>
        <v>1</v>
      </c>
      <c r="N76">
        <f t="shared" si="0"/>
        <v>3</v>
      </c>
      <c r="O76">
        <f t="shared" si="0"/>
        <v>0</v>
      </c>
      <c r="P76">
        <f t="shared" si="0"/>
        <v>0</v>
      </c>
      <c r="Q76">
        <f t="shared" si="0"/>
        <v>1</v>
      </c>
      <c r="R76">
        <f t="shared" ref="R76:Y76" si="1">COUNTIF(R1:R74, "1")</f>
        <v>3</v>
      </c>
      <c r="S76">
        <f t="shared" si="1"/>
        <v>5</v>
      </c>
      <c r="T76">
        <f t="shared" si="1"/>
        <v>1</v>
      </c>
      <c r="U76">
        <f t="shared" si="1"/>
        <v>1</v>
      </c>
      <c r="V76">
        <f t="shared" si="1"/>
        <v>1</v>
      </c>
      <c r="W76">
        <f t="shared" si="1"/>
        <v>3</v>
      </c>
      <c r="X76">
        <f t="shared" si="1"/>
        <v>1</v>
      </c>
      <c r="Y76">
        <f t="shared" si="1"/>
        <v>1</v>
      </c>
      <c r="AC76">
        <f t="shared" ref="AC76:AK76" si="2">COUNTIF(AC1:AC74, "1")</f>
        <v>0</v>
      </c>
      <c r="AD76">
        <f t="shared" si="2"/>
        <v>1</v>
      </c>
      <c r="AE76">
        <f t="shared" si="2"/>
        <v>2</v>
      </c>
      <c r="AF76">
        <f t="shared" si="2"/>
        <v>0</v>
      </c>
      <c r="AG76">
        <f t="shared" si="2"/>
        <v>1</v>
      </c>
      <c r="AH76">
        <f t="shared" si="2"/>
        <v>4</v>
      </c>
      <c r="AI76">
        <f t="shared" si="2"/>
        <v>0</v>
      </c>
      <c r="AJ76">
        <f t="shared" si="2"/>
        <v>0</v>
      </c>
      <c r="AK76">
        <f t="shared" si="2"/>
        <v>0</v>
      </c>
    </row>
    <row r="77" spans="1:49" x14ac:dyDescent="0.2">
      <c r="B77" t="s">
        <v>2</v>
      </c>
      <c r="G77">
        <v>2</v>
      </c>
      <c r="H77">
        <f>COUNTIF(H1:H74, "2")</f>
        <v>6</v>
      </c>
      <c r="I77">
        <f t="shared" ref="I77:Q77" si="3">COUNTIF(I1:I74, "2")</f>
        <v>11</v>
      </c>
      <c r="J77">
        <f t="shared" si="3"/>
        <v>5</v>
      </c>
      <c r="K77">
        <f t="shared" si="3"/>
        <v>6</v>
      </c>
      <c r="L77">
        <f t="shared" si="3"/>
        <v>5</v>
      </c>
      <c r="M77">
        <f t="shared" si="3"/>
        <v>9</v>
      </c>
      <c r="N77">
        <f t="shared" si="3"/>
        <v>8</v>
      </c>
      <c r="O77">
        <f t="shared" si="3"/>
        <v>11</v>
      </c>
      <c r="P77">
        <f t="shared" si="3"/>
        <v>9</v>
      </c>
      <c r="Q77">
        <f t="shared" si="3"/>
        <v>3</v>
      </c>
      <c r="R77">
        <f t="shared" ref="R77:Y77" si="4">COUNTIF(R1:R74, "2")</f>
        <v>5</v>
      </c>
      <c r="S77">
        <f t="shared" si="4"/>
        <v>3</v>
      </c>
      <c r="T77">
        <f t="shared" si="4"/>
        <v>4</v>
      </c>
      <c r="U77">
        <f t="shared" si="4"/>
        <v>4</v>
      </c>
      <c r="V77">
        <f t="shared" si="4"/>
        <v>9</v>
      </c>
      <c r="W77">
        <f t="shared" si="4"/>
        <v>11</v>
      </c>
      <c r="X77">
        <f t="shared" si="4"/>
        <v>9</v>
      </c>
      <c r="Y77">
        <f t="shared" si="4"/>
        <v>7</v>
      </c>
      <c r="AC77">
        <f t="shared" ref="AC77:AK77" si="5">COUNTIF(AC1:AC74, "2")</f>
        <v>2</v>
      </c>
      <c r="AD77">
        <f t="shared" si="5"/>
        <v>4</v>
      </c>
      <c r="AE77">
        <f t="shared" si="5"/>
        <v>3</v>
      </c>
      <c r="AF77">
        <f t="shared" si="5"/>
        <v>0</v>
      </c>
      <c r="AG77">
        <f t="shared" si="5"/>
        <v>5</v>
      </c>
      <c r="AH77">
        <f t="shared" si="5"/>
        <v>3</v>
      </c>
      <c r="AI77">
        <f t="shared" si="5"/>
        <v>2</v>
      </c>
      <c r="AJ77">
        <f t="shared" si="5"/>
        <v>0</v>
      </c>
      <c r="AK77">
        <f t="shared" si="5"/>
        <v>0</v>
      </c>
    </row>
    <row r="78" spans="1:49" x14ac:dyDescent="0.2">
      <c r="A78" t="s">
        <v>392</v>
      </c>
      <c r="C78">
        <f>COUNTIF(C1:C74,"Baume du Tigre")</f>
        <v>31</v>
      </c>
      <c r="D78">
        <f>COUNTIF(D1:D74,"Baume du Tigre")</f>
        <v>24</v>
      </c>
      <c r="E78">
        <f>COUNTIF(E1:E74,"Baume du Tigre")</f>
        <v>4</v>
      </c>
      <c r="F78">
        <f>SUM(C78:E78)</f>
        <v>59</v>
      </c>
      <c r="G78">
        <v>3</v>
      </c>
      <c r="H78">
        <f>COUNTIF(H1:H74, "3")</f>
        <v>13</v>
      </c>
      <c r="I78">
        <f t="shared" ref="I78:Q78" si="6">COUNTIF(I1:I74, "3")</f>
        <v>14</v>
      </c>
      <c r="J78">
        <f t="shared" si="6"/>
        <v>15</v>
      </c>
      <c r="K78">
        <f t="shared" si="6"/>
        <v>14</v>
      </c>
      <c r="L78">
        <f t="shared" si="6"/>
        <v>13</v>
      </c>
      <c r="M78">
        <f t="shared" si="6"/>
        <v>10</v>
      </c>
      <c r="N78">
        <f t="shared" si="6"/>
        <v>19</v>
      </c>
      <c r="O78">
        <f t="shared" si="6"/>
        <v>17</v>
      </c>
      <c r="P78">
        <f t="shared" si="6"/>
        <v>17</v>
      </c>
      <c r="Q78">
        <f t="shared" si="6"/>
        <v>11</v>
      </c>
      <c r="R78">
        <f t="shared" ref="R78:Y78" si="7">COUNTIF(R1:R74, "3")</f>
        <v>10</v>
      </c>
      <c r="S78">
        <f t="shared" si="7"/>
        <v>10</v>
      </c>
      <c r="T78">
        <f t="shared" si="7"/>
        <v>12</v>
      </c>
      <c r="U78">
        <f t="shared" si="7"/>
        <v>14</v>
      </c>
      <c r="V78">
        <f t="shared" si="7"/>
        <v>8</v>
      </c>
      <c r="W78">
        <f t="shared" si="7"/>
        <v>10</v>
      </c>
      <c r="X78">
        <f t="shared" si="7"/>
        <v>13</v>
      </c>
      <c r="Y78">
        <f t="shared" si="7"/>
        <v>13</v>
      </c>
      <c r="AC78">
        <f t="shared" ref="AC78:AK78" si="8">COUNTIF(AC1:AC74, "3")</f>
        <v>3</v>
      </c>
      <c r="AD78">
        <f t="shared" si="8"/>
        <v>4</v>
      </c>
      <c r="AE78">
        <f t="shared" si="8"/>
        <v>5</v>
      </c>
      <c r="AF78">
        <f t="shared" si="8"/>
        <v>5</v>
      </c>
      <c r="AG78">
        <f t="shared" si="8"/>
        <v>4</v>
      </c>
      <c r="AH78">
        <f t="shared" si="8"/>
        <v>8</v>
      </c>
      <c r="AI78">
        <f t="shared" si="8"/>
        <v>6</v>
      </c>
      <c r="AJ78">
        <f t="shared" si="8"/>
        <v>5</v>
      </c>
      <c r="AK78">
        <f t="shared" si="8"/>
        <v>5</v>
      </c>
    </row>
    <row r="79" spans="1:49" x14ac:dyDescent="0.2">
      <c r="A79" t="s">
        <v>49</v>
      </c>
      <c r="C79">
        <f>COUNTIF(C2:C75,"Arnican")</f>
        <v>14</v>
      </c>
      <c r="D79">
        <f>COUNTIF(D2:D75,"Arnican")</f>
        <v>3</v>
      </c>
      <c r="E79">
        <f>COUNTIF(E2:E75,"Arnican")</f>
        <v>0</v>
      </c>
      <c r="F79">
        <f>SUM(C79:E79)</f>
        <v>17</v>
      </c>
      <c r="G79">
        <v>4</v>
      </c>
      <c r="H79">
        <f>COUNTIF(H1:H74, "4")</f>
        <v>21</v>
      </c>
      <c r="I79">
        <f t="shared" ref="I79:Q79" si="9">COUNTIF(I1:I74, "4")</f>
        <v>14</v>
      </c>
      <c r="J79">
        <f t="shared" si="9"/>
        <v>20</v>
      </c>
      <c r="K79">
        <f t="shared" si="9"/>
        <v>20</v>
      </c>
      <c r="L79">
        <f t="shared" si="9"/>
        <v>20</v>
      </c>
      <c r="M79">
        <f t="shared" si="9"/>
        <v>15</v>
      </c>
      <c r="N79">
        <f t="shared" si="9"/>
        <v>14</v>
      </c>
      <c r="O79">
        <f t="shared" si="9"/>
        <v>19</v>
      </c>
      <c r="P79">
        <f t="shared" si="9"/>
        <v>20</v>
      </c>
      <c r="Q79">
        <f t="shared" si="9"/>
        <v>18</v>
      </c>
      <c r="R79">
        <f t="shared" ref="R79:Y79" si="10">COUNTIF(R1:R74, "4")</f>
        <v>17</v>
      </c>
      <c r="S79">
        <f t="shared" si="10"/>
        <v>18</v>
      </c>
      <c r="T79">
        <f t="shared" si="10"/>
        <v>18</v>
      </c>
      <c r="U79">
        <f t="shared" si="10"/>
        <v>15</v>
      </c>
      <c r="V79">
        <f t="shared" si="10"/>
        <v>14</v>
      </c>
      <c r="W79">
        <f t="shared" si="10"/>
        <v>15</v>
      </c>
      <c r="X79">
        <f t="shared" si="10"/>
        <v>16</v>
      </c>
      <c r="Y79">
        <f t="shared" si="10"/>
        <v>17</v>
      </c>
      <c r="AC79">
        <f t="shared" ref="AC79:AK79" si="11">COUNTIF(AC1:AC74, "4")</f>
        <v>2</v>
      </c>
      <c r="AD79">
        <f t="shared" si="11"/>
        <v>10</v>
      </c>
      <c r="AE79">
        <f t="shared" si="11"/>
        <v>8</v>
      </c>
      <c r="AF79">
        <f t="shared" si="11"/>
        <v>3</v>
      </c>
      <c r="AG79">
        <f t="shared" si="11"/>
        <v>7</v>
      </c>
      <c r="AH79">
        <f t="shared" si="11"/>
        <v>3</v>
      </c>
      <c r="AI79">
        <f t="shared" si="11"/>
        <v>7</v>
      </c>
      <c r="AJ79">
        <f t="shared" si="11"/>
        <v>4</v>
      </c>
      <c r="AK79">
        <f t="shared" si="11"/>
        <v>4</v>
      </c>
    </row>
    <row r="80" spans="1:49" x14ac:dyDescent="0.2">
      <c r="A80" t="s">
        <v>65</v>
      </c>
      <c r="C80">
        <f>COUNTIF(C3:C76,"Flector")</f>
        <v>7</v>
      </c>
      <c r="D80">
        <f>COUNTIF(D3:D76,"Flector")</f>
        <v>3</v>
      </c>
      <c r="E80">
        <f>COUNTIF(E3:E76,"Flector")</f>
        <v>0</v>
      </c>
      <c r="F80">
        <f>SUM(C80:E80)</f>
        <v>10</v>
      </c>
      <c r="G80">
        <v>5</v>
      </c>
      <c r="H80">
        <f>COUNTIF(H1:H74, "5")</f>
        <v>11</v>
      </c>
      <c r="I80">
        <f t="shared" ref="I80:Q80" si="12">COUNTIF(I1:I74, "5")</f>
        <v>10</v>
      </c>
      <c r="J80">
        <f t="shared" si="12"/>
        <v>8</v>
      </c>
      <c r="K80">
        <f t="shared" si="12"/>
        <v>12</v>
      </c>
      <c r="L80">
        <f t="shared" si="12"/>
        <v>13</v>
      </c>
      <c r="M80">
        <f t="shared" si="12"/>
        <v>17</v>
      </c>
      <c r="N80">
        <f t="shared" si="12"/>
        <v>8</v>
      </c>
      <c r="O80">
        <f t="shared" si="12"/>
        <v>5</v>
      </c>
      <c r="P80">
        <f t="shared" si="12"/>
        <v>6</v>
      </c>
      <c r="Q80">
        <f t="shared" si="12"/>
        <v>12</v>
      </c>
      <c r="R80">
        <f t="shared" ref="R80:Y80" si="13">COUNTIF(R1:R74, "5")</f>
        <v>10</v>
      </c>
      <c r="S80">
        <f t="shared" si="13"/>
        <v>9</v>
      </c>
      <c r="T80">
        <f t="shared" si="13"/>
        <v>10</v>
      </c>
      <c r="U80">
        <f t="shared" si="13"/>
        <v>11</v>
      </c>
      <c r="V80">
        <f t="shared" si="13"/>
        <v>12</v>
      </c>
      <c r="W80">
        <f t="shared" si="13"/>
        <v>6</v>
      </c>
      <c r="X80">
        <f t="shared" si="13"/>
        <v>5</v>
      </c>
      <c r="Y80">
        <f t="shared" si="13"/>
        <v>6</v>
      </c>
      <c r="AC80">
        <f t="shared" ref="AC80:AK80" si="14">COUNTIF(AC1:AC74, "5")</f>
        <v>14</v>
      </c>
      <c r="AD80">
        <f t="shared" si="14"/>
        <v>2</v>
      </c>
      <c r="AE80">
        <f t="shared" si="14"/>
        <v>3</v>
      </c>
      <c r="AF80">
        <f t="shared" si="14"/>
        <v>13</v>
      </c>
      <c r="AG80">
        <f t="shared" si="14"/>
        <v>4</v>
      </c>
      <c r="AH80">
        <f t="shared" si="14"/>
        <v>3</v>
      </c>
      <c r="AI80">
        <f t="shared" si="14"/>
        <v>6</v>
      </c>
      <c r="AJ80">
        <f t="shared" si="14"/>
        <v>12</v>
      </c>
      <c r="AK80">
        <f t="shared" si="14"/>
        <v>12</v>
      </c>
    </row>
    <row r="81" spans="1:6" x14ac:dyDescent="0.2">
      <c r="A81" t="s">
        <v>64</v>
      </c>
      <c r="C81">
        <f>COUNTIF(C4:C77,"Voltaren")</f>
        <v>13</v>
      </c>
      <c r="D81">
        <f>COUNTIF(D4:D77,"Voltaren")</f>
        <v>0</v>
      </c>
      <c r="E81">
        <f>COUNTIF(E4:E77,"Voltaren")</f>
        <v>0</v>
      </c>
      <c r="F81">
        <f>SUM(C81:E81)</f>
        <v>13</v>
      </c>
    </row>
    <row r="83" spans="1:6" x14ac:dyDescent="0.2">
      <c r="B83" t="s">
        <v>3</v>
      </c>
    </row>
    <row r="84" spans="1:6" x14ac:dyDescent="0.2">
      <c r="B84" t="s">
        <v>51</v>
      </c>
      <c r="C84">
        <f>COUNTIF(G1:G74,"Oui")</f>
        <v>52</v>
      </c>
    </row>
    <row r="85" spans="1:6" x14ac:dyDescent="0.2">
      <c r="B85" t="s">
        <v>48</v>
      </c>
      <c r="C85">
        <f>COUNTIF(G2:G75,"Non")</f>
        <v>21</v>
      </c>
    </row>
    <row r="88" spans="1:6" x14ac:dyDescent="0.2">
      <c r="B88" t="s">
        <v>22</v>
      </c>
    </row>
    <row r="89" spans="1:6" x14ac:dyDescent="0.2">
      <c r="B89" t="s">
        <v>51</v>
      </c>
      <c r="C89">
        <f>COUNTIF(Z1:Z74, "Oui")</f>
        <v>46</v>
      </c>
    </row>
    <row r="90" spans="1:6" x14ac:dyDescent="0.2">
      <c r="B90" t="s">
        <v>48</v>
      </c>
      <c r="C90">
        <f>COUNTIF(Z1:Z74, "Non")</f>
        <v>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D899C-E944-4E61-A20E-579F00F143DF}">
  <sheetPr>
    <tabColor theme="5" tint="0.79998168889431442"/>
  </sheetPr>
  <dimension ref="A1:AW106"/>
  <sheetViews>
    <sheetView topLeftCell="AM1" workbookViewId="0">
      <selection activeCell="AZ25" sqref="AZ25"/>
    </sheetView>
  </sheetViews>
  <sheetFormatPr baseColWidth="10" defaultColWidth="8.83203125" defaultRowHeight="15" x14ac:dyDescent="0.2"/>
  <cols>
    <col min="4" max="4" width="15.5" customWidth="1"/>
    <col min="5" max="5" width="16.83203125" customWidth="1"/>
    <col min="6" max="6" width="20.1640625" customWidth="1"/>
    <col min="40" max="40" width="46.83203125" customWidth="1"/>
  </cols>
  <sheetData>
    <row r="1" spans="1:49" x14ac:dyDescent="0.2">
      <c r="A1" t="s">
        <v>0</v>
      </c>
      <c r="B1" t="s">
        <v>1</v>
      </c>
      <c r="C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row>
    <row r="2" spans="1:49" x14ac:dyDescent="0.2">
      <c r="A2" t="s">
        <v>617</v>
      </c>
      <c r="B2" t="s">
        <v>48</v>
      </c>
      <c r="C2" t="s">
        <v>50</v>
      </c>
      <c r="G2" t="s">
        <v>51</v>
      </c>
      <c r="H2">
        <v>2</v>
      </c>
      <c r="I2">
        <v>2</v>
      </c>
      <c r="J2">
        <v>4</v>
      </c>
      <c r="K2">
        <v>3</v>
      </c>
      <c r="L2">
        <v>3</v>
      </c>
      <c r="M2">
        <v>4</v>
      </c>
      <c r="N2">
        <v>2</v>
      </c>
      <c r="O2">
        <v>2</v>
      </c>
      <c r="P2">
        <v>1</v>
      </c>
      <c r="Q2">
        <v>4</v>
      </c>
      <c r="R2">
        <v>4</v>
      </c>
      <c r="S2">
        <v>4</v>
      </c>
      <c r="T2">
        <v>3</v>
      </c>
      <c r="U2">
        <v>3</v>
      </c>
      <c r="V2">
        <v>4</v>
      </c>
      <c r="W2">
        <v>2</v>
      </c>
      <c r="X2">
        <v>2</v>
      </c>
      <c r="Y2">
        <v>1</v>
      </c>
      <c r="Z2" t="s">
        <v>51</v>
      </c>
      <c r="AA2" t="s">
        <v>618</v>
      </c>
      <c r="AN2" t="s">
        <v>67</v>
      </c>
      <c r="AO2" t="s">
        <v>88</v>
      </c>
      <c r="AP2" t="s">
        <v>619</v>
      </c>
      <c r="AQ2" t="s">
        <v>98</v>
      </c>
      <c r="AR2" t="s">
        <v>425</v>
      </c>
      <c r="AS2" t="s">
        <v>72</v>
      </c>
      <c r="AT2" t="s">
        <v>73</v>
      </c>
      <c r="AU2" t="s">
        <v>60</v>
      </c>
      <c r="AV2" t="s">
        <v>61</v>
      </c>
      <c r="AW2" t="s">
        <v>620</v>
      </c>
    </row>
    <row r="3" spans="1:49" x14ac:dyDescent="0.2">
      <c r="A3" t="s">
        <v>63</v>
      </c>
      <c r="B3" t="s">
        <v>48</v>
      </c>
      <c r="C3" t="s">
        <v>64</v>
      </c>
      <c r="D3" t="s">
        <v>65</v>
      </c>
      <c r="E3" t="s">
        <v>50</v>
      </c>
      <c r="G3" t="s">
        <v>51</v>
      </c>
      <c r="H3">
        <v>4</v>
      </c>
      <c r="I3">
        <v>5</v>
      </c>
      <c r="J3">
        <v>4</v>
      </c>
      <c r="K3">
        <v>4</v>
      </c>
      <c r="L3">
        <v>4</v>
      </c>
      <c r="M3">
        <v>5</v>
      </c>
      <c r="N3">
        <v>4</v>
      </c>
      <c r="O3">
        <v>4</v>
      </c>
      <c r="P3">
        <v>4</v>
      </c>
      <c r="Q3">
        <v>4</v>
      </c>
      <c r="R3">
        <v>4</v>
      </c>
      <c r="S3">
        <v>4</v>
      </c>
      <c r="T3">
        <v>4</v>
      </c>
      <c r="U3">
        <v>4</v>
      </c>
      <c r="W3">
        <v>4</v>
      </c>
      <c r="X3">
        <v>4</v>
      </c>
      <c r="Y3">
        <v>4</v>
      </c>
      <c r="Z3" t="s">
        <v>51</v>
      </c>
      <c r="AA3" t="s">
        <v>66</v>
      </c>
      <c r="AN3" t="s">
        <v>67</v>
      </c>
      <c r="AO3" t="s">
        <v>68</v>
      </c>
      <c r="AP3" t="s">
        <v>69</v>
      </c>
      <c r="AQ3" t="s">
        <v>70</v>
      </c>
      <c r="AR3" t="s">
        <v>71</v>
      </c>
      <c r="AS3" t="s">
        <v>72</v>
      </c>
      <c r="AT3" t="s">
        <v>73</v>
      </c>
      <c r="AU3" t="s">
        <v>74</v>
      </c>
      <c r="AV3" t="s">
        <v>61</v>
      </c>
      <c r="AW3" t="s">
        <v>75</v>
      </c>
    </row>
    <row r="4" spans="1:49" x14ac:dyDescent="0.2">
      <c r="A4" t="s">
        <v>651</v>
      </c>
      <c r="B4" t="s">
        <v>48</v>
      </c>
      <c r="C4" t="s">
        <v>50</v>
      </c>
      <c r="G4" t="s">
        <v>48</v>
      </c>
      <c r="AC4">
        <v>2</v>
      </c>
      <c r="AD4">
        <v>1</v>
      </c>
      <c r="AE4">
        <v>1</v>
      </c>
      <c r="AF4">
        <v>3</v>
      </c>
      <c r="AG4">
        <v>2</v>
      </c>
      <c r="AH4">
        <v>1</v>
      </c>
      <c r="AI4">
        <v>2</v>
      </c>
      <c r="AJ4">
        <v>3</v>
      </c>
      <c r="AK4">
        <v>3</v>
      </c>
      <c r="AL4" t="s">
        <v>102</v>
      </c>
      <c r="AM4" t="s">
        <v>48</v>
      </c>
      <c r="AN4" t="s">
        <v>492</v>
      </c>
      <c r="AO4" t="s">
        <v>79</v>
      </c>
      <c r="AP4" t="s">
        <v>652</v>
      </c>
      <c r="AQ4" t="s">
        <v>70</v>
      </c>
      <c r="AR4" t="s">
        <v>425</v>
      </c>
      <c r="AS4" t="s">
        <v>160</v>
      </c>
      <c r="AT4" t="s">
        <v>73</v>
      </c>
      <c r="AU4" t="s">
        <v>60</v>
      </c>
      <c r="AV4" t="s">
        <v>61</v>
      </c>
      <c r="AW4" t="s">
        <v>653</v>
      </c>
    </row>
    <row r="5" spans="1:49" x14ac:dyDescent="0.2">
      <c r="A5" t="s">
        <v>665</v>
      </c>
      <c r="B5" t="s">
        <v>48</v>
      </c>
      <c r="C5" t="s">
        <v>50</v>
      </c>
      <c r="G5" t="s">
        <v>51</v>
      </c>
      <c r="H5">
        <v>4</v>
      </c>
      <c r="I5">
        <v>4</v>
      </c>
      <c r="J5">
        <v>4</v>
      </c>
      <c r="K5">
        <v>4</v>
      </c>
      <c r="L5">
        <v>4</v>
      </c>
      <c r="M5">
        <v>4</v>
      </c>
      <c r="N5">
        <v>4</v>
      </c>
      <c r="O5">
        <v>4</v>
      </c>
      <c r="P5">
        <v>4</v>
      </c>
      <c r="Q5">
        <v>4</v>
      </c>
      <c r="R5">
        <v>4</v>
      </c>
      <c r="S5">
        <v>3</v>
      </c>
      <c r="T5">
        <v>4</v>
      </c>
      <c r="U5">
        <v>4</v>
      </c>
      <c r="V5">
        <v>4</v>
      </c>
      <c r="W5">
        <v>4</v>
      </c>
      <c r="X5">
        <v>4</v>
      </c>
      <c r="Y5">
        <v>4</v>
      </c>
      <c r="Z5" t="s">
        <v>51</v>
      </c>
      <c r="AA5" t="s">
        <v>666</v>
      </c>
      <c r="AN5" t="s">
        <v>95</v>
      </c>
      <c r="AO5" t="s">
        <v>54</v>
      </c>
      <c r="AP5" t="s">
        <v>667</v>
      </c>
      <c r="AQ5" t="s">
        <v>70</v>
      </c>
      <c r="AR5" t="s">
        <v>399</v>
      </c>
      <c r="AS5" t="s">
        <v>72</v>
      </c>
      <c r="AT5" t="s">
        <v>73</v>
      </c>
      <c r="AU5" t="s">
        <v>60</v>
      </c>
      <c r="AV5" t="s">
        <v>82</v>
      </c>
      <c r="AW5" t="s">
        <v>668</v>
      </c>
    </row>
    <row r="6" spans="1:49" x14ac:dyDescent="0.2">
      <c r="A6" t="s">
        <v>396</v>
      </c>
      <c r="B6" t="s">
        <v>48</v>
      </c>
      <c r="C6" t="s">
        <v>49</v>
      </c>
      <c r="D6" t="s">
        <v>50</v>
      </c>
      <c r="G6" t="s">
        <v>51</v>
      </c>
      <c r="H6">
        <v>5</v>
      </c>
      <c r="I6">
        <v>5</v>
      </c>
      <c r="J6">
        <v>5</v>
      </c>
      <c r="K6">
        <v>3</v>
      </c>
      <c r="L6">
        <v>5</v>
      </c>
      <c r="M6">
        <v>5</v>
      </c>
      <c r="N6">
        <v>3</v>
      </c>
      <c r="O6">
        <v>4</v>
      </c>
      <c r="P6">
        <v>3</v>
      </c>
      <c r="Q6">
        <v>5</v>
      </c>
      <c r="R6">
        <v>5</v>
      </c>
      <c r="S6">
        <v>5</v>
      </c>
      <c r="T6">
        <v>3</v>
      </c>
      <c r="U6">
        <v>5</v>
      </c>
      <c r="V6">
        <v>5</v>
      </c>
      <c r="W6">
        <v>3</v>
      </c>
      <c r="X6">
        <v>4</v>
      </c>
      <c r="Y6">
        <v>3</v>
      </c>
      <c r="Z6" t="s">
        <v>51</v>
      </c>
      <c r="AA6" t="s">
        <v>397</v>
      </c>
      <c r="AN6" t="s">
        <v>134</v>
      </c>
      <c r="AO6" t="s">
        <v>68</v>
      </c>
      <c r="AP6" t="s">
        <v>398</v>
      </c>
      <c r="AQ6" t="s">
        <v>56</v>
      </c>
      <c r="AR6" t="s">
        <v>399</v>
      </c>
      <c r="AS6" t="s">
        <v>111</v>
      </c>
      <c r="AT6" t="s">
        <v>73</v>
      </c>
      <c r="AU6" t="s">
        <v>60</v>
      </c>
      <c r="AV6" t="s">
        <v>61</v>
      </c>
      <c r="AW6" t="s">
        <v>400</v>
      </c>
    </row>
    <row r="7" spans="1:49" x14ac:dyDescent="0.2">
      <c r="A7" t="s">
        <v>77</v>
      </c>
      <c r="B7" t="s">
        <v>48</v>
      </c>
      <c r="C7" t="s">
        <v>64</v>
      </c>
      <c r="D7" t="s">
        <v>49</v>
      </c>
      <c r="G7" t="s">
        <v>48</v>
      </c>
      <c r="AC7">
        <v>4</v>
      </c>
      <c r="AD7">
        <v>3</v>
      </c>
      <c r="AE7">
        <v>3</v>
      </c>
      <c r="AF7">
        <v>3</v>
      </c>
      <c r="AG7">
        <v>3</v>
      </c>
      <c r="AH7">
        <v>2</v>
      </c>
      <c r="AI7">
        <v>3</v>
      </c>
      <c r="AJ7">
        <v>4</v>
      </c>
      <c r="AK7">
        <v>4</v>
      </c>
      <c r="AL7" t="s">
        <v>78</v>
      </c>
      <c r="AM7" t="s">
        <v>48</v>
      </c>
      <c r="AN7" t="s">
        <v>67</v>
      </c>
      <c r="AO7" t="s">
        <v>79</v>
      </c>
      <c r="AP7" t="s">
        <v>80</v>
      </c>
      <c r="AQ7" t="s">
        <v>81</v>
      </c>
      <c r="AR7" t="s">
        <v>57</v>
      </c>
      <c r="AS7" t="s">
        <v>58</v>
      </c>
      <c r="AT7" t="s">
        <v>73</v>
      </c>
      <c r="AU7" t="s">
        <v>60</v>
      </c>
      <c r="AV7" t="s">
        <v>82</v>
      </c>
      <c r="AW7" t="s">
        <v>83</v>
      </c>
    </row>
    <row r="8" spans="1:49" x14ac:dyDescent="0.2">
      <c r="A8" t="s">
        <v>708</v>
      </c>
      <c r="B8" t="s">
        <v>48</v>
      </c>
      <c r="C8" t="s">
        <v>64</v>
      </c>
      <c r="D8" t="s">
        <v>1616</v>
      </c>
      <c r="G8" t="s">
        <v>48</v>
      </c>
      <c r="AC8">
        <v>4</v>
      </c>
      <c r="AD8">
        <v>5</v>
      </c>
      <c r="AE8">
        <v>4</v>
      </c>
      <c r="AF8">
        <v>5</v>
      </c>
      <c r="AG8">
        <v>4</v>
      </c>
      <c r="AH8">
        <v>1</v>
      </c>
      <c r="AI8">
        <v>5</v>
      </c>
      <c r="AJ8">
        <v>5</v>
      </c>
      <c r="AK8">
        <v>5</v>
      </c>
      <c r="AL8" t="s">
        <v>446</v>
      </c>
      <c r="AM8" t="s">
        <v>51</v>
      </c>
      <c r="AN8" t="s">
        <v>710</v>
      </c>
      <c r="AO8" t="s">
        <v>79</v>
      </c>
      <c r="AP8" t="s">
        <v>711</v>
      </c>
      <c r="AQ8" t="s">
        <v>70</v>
      </c>
      <c r="AR8" t="s">
        <v>399</v>
      </c>
      <c r="AS8" t="s">
        <v>72</v>
      </c>
      <c r="AT8" t="s">
        <v>73</v>
      </c>
      <c r="AU8" t="s">
        <v>60</v>
      </c>
      <c r="AV8" t="s">
        <v>82</v>
      </c>
      <c r="AW8" t="s">
        <v>712</v>
      </c>
    </row>
    <row r="9" spans="1:49" x14ac:dyDescent="0.2">
      <c r="A9" t="s">
        <v>728</v>
      </c>
      <c r="B9" t="s">
        <v>48</v>
      </c>
      <c r="C9" t="s">
        <v>50</v>
      </c>
      <c r="G9" t="s">
        <v>51</v>
      </c>
      <c r="H9">
        <v>3</v>
      </c>
      <c r="I9">
        <v>2</v>
      </c>
      <c r="J9">
        <v>2</v>
      </c>
      <c r="K9">
        <v>3</v>
      </c>
      <c r="L9">
        <v>3</v>
      </c>
      <c r="M9">
        <v>3</v>
      </c>
      <c r="N9">
        <v>2</v>
      </c>
      <c r="O9">
        <v>2</v>
      </c>
      <c r="P9">
        <v>2</v>
      </c>
      <c r="Q9">
        <v>3</v>
      </c>
      <c r="R9">
        <v>3</v>
      </c>
      <c r="S9">
        <v>3</v>
      </c>
      <c r="T9">
        <v>3</v>
      </c>
      <c r="U9">
        <v>3</v>
      </c>
      <c r="V9">
        <v>2</v>
      </c>
      <c r="W9">
        <v>2</v>
      </c>
      <c r="Y9">
        <v>3</v>
      </c>
      <c r="Z9" t="s">
        <v>51</v>
      </c>
      <c r="AA9" t="s">
        <v>729</v>
      </c>
      <c r="AN9" t="s">
        <v>243</v>
      </c>
      <c r="AO9" t="s">
        <v>54</v>
      </c>
      <c r="AP9" t="s">
        <v>730</v>
      </c>
      <c r="AQ9" t="s">
        <v>70</v>
      </c>
      <c r="AR9" t="s">
        <v>399</v>
      </c>
      <c r="AS9" t="s">
        <v>160</v>
      </c>
      <c r="AT9" t="s">
        <v>73</v>
      </c>
      <c r="AU9" t="s">
        <v>60</v>
      </c>
      <c r="AV9" t="s">
        <v>61</v>
      </c>
      <c r="AW9" t="s">
        <v>731</v>
      </c>
    </row>
    <row r="10" spans="1:49" x14ac:dyDescent="0.2">
      <c r="A10" t="s">
        <v>93</v>
      </c>
      <c r="B10" t="s">
        <v>48</v>
      </c>
      <c r="C10" t="s">
        <v>65</v>
      </c>
      <c r="D10" t="s">
        <v>50</v>
      </c>
      <c r="G10" t="s">
        <v>51</v>
      </c>
      <c r="H10">
        <v>3</v>
      </c>
      <c r="I10">
        <v>3</v>
      </c>
      <c r="J10">
        <v>4</v>
      </c>
      <c r="K10">
        <v>4</v>
      </c>
      <c r="L10">
        <v>3</v>
      </c>
      <c r="M10">
        <v>4</v>
      </c>
      <c r="N10">
        <v>4</v>
      </c>
      <c r="O10">
        <v>3</v>
      </c>
      <c r="P10">
        <v>3</v>
      </c>
      <c r="Q10">
        <v>3</v>
      </c>
      <c r="R10">
        <v>4</v>
      </c>
      <c r="S10">
        <v>4</v>
      </c>
      <c r="T10">
        <v>4</v>
      </c>
      <c r="U10">
        <v>3</v>
      </c>
      <c r="V10">
        <v>4</v>
      </c>
      <c r="X10">
        <v>3</v>
      </c>
      <c r="Y10">
        <v>3</v>
      </c>
      <c r="Z10" t="s">
        <v>51</v>
      </c>
      <c r="AA10" t="s">
        <v>94</v>
      </c>
      <c r="AN10" t="s">
        <v>95</v>
      </c>
      <c r="AO10" t="s">
        <v>96</v>
      </c>
      <c r="AP10" t="s">
        <v>97</v>
      </c>
      <c r="AQ10" t="s">
        <v>98</v>
      </c>
      <c r="AR10" t="s">
        <v>57</v>
      </c>
      <c r="AS10" t="s">
        <v>72</v>
      </c>
      <c r="AT10" t="s">
        <v>73</v>
      </c>
      <c r="AU10" t="s">
        <v>60</v>
      </c>
      <c r="AV10" t="s">
        <v>61</v>
      </c>
      <c r="AW10" t="s">
        <v>99</v>
      </c>
    </row>
    <row r="11" spans="1:49" x14ac:dyDescent="0.2">
      <c r="A11" t="s">
        <v>101</v>
      </c>
      <c r="B11" t="s">
        <v>48</v>
      </c>
      <c r="C11" t="s">
        <v>64</v>
      </c>
      <c r="D11" t="s">
        <v>65</v>
      </c>
      <c r="G11" t="s">
        <v>48</v>
      </c>
      <c r="AC11">
        <v>3</v>
      </c>
      <c r="AD11">
        <v>3</v>
      </c>
      <c r="AE11">
        <v>2</v>
      </c>
      <c r="AF11">
        <v>3</v>
      </c>
      <c r="AG11">
        <v>3</v>
      </c>
      <c r="AH11">
        <v>2</v>
      </c>
      <c r="AI11">
        <v>2</v>
      </c>
      <c r="AJ11">
        <v>3</v>
      </c>
      <c r="AK11">
        <v>3</v>
      </c>
      <c r="AL11" t="s">
        <v>102</v>
      </c>
      <c r="AM11" t="s">
        <v>51</v>
      </c>
      <c r="AN11" t="s">
        <v>103</v>
      </c>
      <c r="AO11" t="s">
        <v>79</v>
      </c>
      <c r="AP11" t="s">
        <v>104</v>
      </c>
      <c r="AQ11" t="s">
        <v>56</v>
      </c>
      <c r="AR11" t="s">
        <v>57</v>
      </c>
      <c r="AS11" t="s">
        <v>58</v>
      </c>
      <c r="AT11" t="s">
        <v>73</v>
      </c>
      <c r="AU11" t="s">
        <v>60</v>
      </c>
      <c r="AV11" t="s">
        <v>82</v>
      </c>
    </row>
    <row r="12" spans="1:49" x14ac:dyDescent="0.2">
      <c r="A12" t="s">
        <v>742</v>
      </c>
      <c r="B12" t="s">
        <v>48</v>
      </c>
      <c r="C12" t="s">
        <v>743</v>
      </c>
      <c r="G12" t="s">
        <v>48</v>
      </c>
      <c r="AC12">
        <v>5</v>
      </c>
      <c r="AD12">
        <v>5</v>
      </c>
      <c r="AE12">
        <v>4</v>
      </c>
      <c r="AF12">
        <v>5</v>
      </c>
      <c r="AG12">
        <v>1</v>
      </c>
      <c r="AH12">
        <v>1</v>
      </c>
      <c r="AI12">
        <v>1</v>
      </c>
      <c r="AJ12">
        <v>5</v>
      </c>
      <c r="AK12">
        <v>5</v>
      </c>
      <c r="AL12" t="s">
        <v>163</v>
      </c>
      <c r="AM12" t="s">
        <v>51</v>
      </c>
      <c r="AN12" t="s">
        <v>53</v>
      </c>
      <c r="AO12" t="s">
        <v>68</v>
      </c>
      <c r="AP12" t="s">
        <v>744</v>
      </c>
      <c r="AQ12" t="s">
        <v>81</v>
      </c>
      <c r="AR12" t="s">
        <v>399</v>
      </c>
      <c r="AS12" t="s">
        <v>72</v>
      </c>
      <c r="AT12" t="s">
        <v>73</v>
      </c>
      <c r="AU12" t="s">
        <v>60</v>
      </c>
      <c r="AV12" t="s">
        <v>61</v>
      </c>
      <c r="AW12" t="s">
        <v>745</v>
      </c>
    </row>
    <row r="13" spans="1:49" x14ac:dyDescent="0.2">
      <c r="A13" t="s">
        <v>756</v>
      </c>
      <c r="B13" t="s">
        <v>48</v>
      </c>
      <c r="C13" t="s">
        <v>65</v>
      </c>
      <c r="G13" t="s">
        <v>48</v>
      </c>
      <c r="AC13">
        <v>5</v>
      </c>
      <c r="AD13">
        <v>5</v>
      </c>
      <c r="AE13">
        <v>3</v>
      </c>
      <c r="AF13">
        <v>5</v>
      </c>
      <c r="AG13">
        <v>5</v>
      </c>
      <c r="AH13">
        <v>3</v>
      </c>
      <c r="AI13">
        <v>4</v>
      </c>
      <c r="AJ13">
        <v>5</v>
      </c>
      <c r="AK13">
        <v>5</v>
      </c>
      <c r="AL13" t="s">
        <v>265</v>
      </c>
      <c r="AM13" t="s">
        <v>51</v>
      </c>
      <c r="AN13" t="s">
        <v>152</v>
      </c>
      <c r="AO13" t="s">
        <v>121</v>
      </c>
      <c r="AP13" t="s">
        <v>757</v>
      </c>
      <c r="AQ13" t="s">
        <v>81</v>
      </c>
      <c r="AR13" t="s">
        <v>399</v>
      </c>
      <c r="AS13" t="s">
        <v>160</v>
      </c>
      <c r="AT13" t="s">
        <v>73</v>
      </c>
      <c r="AU13" t="s">
        <v>60</v>
      </c>
      <c r="AV13" t="s">
        <v>82</v>
      </c>
    </row>
    <row r="14" spans="1:49" x14ac:dyDescent="0.2">
      <c r="A14" t="s">
        <v>418</v>
      </c>
      <c r="B14" t="s">
        <v>48</v>
      </c>
      <c r="C14" t="s">
        <v>65</v>
      </c>
      <c r="D14" t="s">
        <v>49</v>
      </c>
      <c r="E14" t="s">
        <v>50</v>
      </c>
      <c r="G14" t="s">
        <v>51</v>
      </c>
      <c r="H14">
        <v>2</v>
      </c>
      <c r="I14">
        <v>3</v>
      </c>
      <c r="J14">
        <v>3</v>
      </c>
      <c r="K14">
        <v>4</v>
      </c>
      <c r="L14">
        <v>3</v>
      </c>
      <c r="M14">
        <v>3</v>
      </c>
      <c r="N14">
        <v>3</v>
      </c>
      <c r="O14">
        <v>3</v>
      </c>
      <c r="P14">
        <v>4</v>
      </c>
      <c r="Q14">
        <v>3</v>
      </c>
      <c r="R14">
        <v>4</v>
      </c>
      <c r="S14">
        <v>3</v>
      </c>
      <c r="T14">
        <v>4</v>
      </c>
      <c r="U14">
        <v>3</v>
      </c>
      <c r="V14">
        <v>3</v>
      </c>
      <c r="W14">
        <v>3</v>
      </c>
      <c r="X14">
        <v>3</v>
      </c>
      <c r="Y14">
        <v>4</v>
      </c>
      <c r="Z14" t="s">
        <v>51</v>
      </c>
      <c r="AN14" t="s">
        <v>420</v>
      </c>
      <c r="AO14" t="s">
        <v>54</v>
      </c>
      <c r="AP14" t="s">
        <v>421</v>
      </c>
      <c r="AQ14" t="s">
        <v>56</v>
      </c>
      <c r="AR14" t="s">
        <v>399</v>
      </c>
      <c r="AS14" t="s">
        <v>72</v>
      </c>
      <c r="AT14" t="s">
        <v>73</v>
      </c>
      <c r="AU14" t="s">
        <v>74</v>
      </c>
      <c r="AV14" t="s">
        <v>82</v>
      </c>
    </row>
    <row r="15" spans="1:49" x14ac:dyDescent="0.2">
      <c r="A15" t="s">
        <v>774</v>
      </c>
      <c r="B15" t="s">
        <v>48</v>
      </c>
      <c r="C15" t="s">
        <v>50</v>
      </c>
      <c r="G15" t="s">
        <v>48</v>
      </c>
      <c r="AC15">
        <v>5</v>
      </c>
      <c r="AD15">
        <v>5</v>
      </c>
      <c r="AE15">
        <v>5</v>
      </c>
      <c r="AF15">
        <v>5</v>
      </c>
      <c r="AG15">
        <v>4</v>
      </c>
      <c r="AH15">
        <v>5</v>
      </c>
      <c r="AI15">
        <v>3</v>
      </c>
      <c r="AJ15">
        <v>5</v>
      </c>
      <c r="AK15">
        <v>5</v>
      </c>
      <c r="AL15" t="s">
        <v>775</v>
      </c>
      <c r="AM15" t="s">
        <v>51</v>
      </c>
      <c r="AN15" t="s">
        <v>103</v>
      </c>
      <c r="AO15" t="s">
        <v>88</v>
      </c>
      <c r="AP15" t="s">
        <v>776</v>
      </c>
      <c r="AQ15" t="s">
        <v>70</v>
      </c>
      <c r="AR15" t="s">
        <v>425</v>
      </c>
      <c r="AS15" t="s">
        <v>58</v>
      </c>
      <c r="AT15" t="s">
        <v>73</v>
      </c>
      <c r="AU15" t="s">
        <v>60</v>
      </c>
      <c r="AV15" t="s">
        <v>82</v>
      </c>
      <c r="AW15" t="s">
        <v>777</v>
      </c>
    </row>
    <row r="16" spans="1:49" x14ac:dyDescent="0.2">
      <c r="A16" t="s">
        <v>779</v>
      </c>
      <c r="B16" t="s">
        <v>48</v>
      </c>
      <c r="C16" t="s">
        <v>49</v>
      </c>
      <c r="G16" t="s">
        <v>48</v>
      </c>
      <c r="AC16">
        <v>5</v>
      </c>
      <c r="AD16">
        <v>5</v>
      </c>
      <c r="AE16">
        <v>4</v>
      </c>
      <c r="AF16">
        <v>5</v>
      </c>
      <c r="AG16">
        <v>5</v>
      </c>
      <c r="AH16">
        <v>4</v>
      </c>
      <c r="AI16">
        <v>4</v>
      </c>
      <c r="AJ16">
        <v>5</v>
      </c>
      <c r="AK16">
        <v>5</v>
      </c>
      <c r="AL16" t="s">
        <v>780</v>
      </c>
      <c r="AM16" t="s">
        <v>51</v>
      </c>
      <c r="AN16" t="s">
        <v>781</v>
      </c>
      <c r="AO16" t="s">
        <v>121</v>
      </c>
      <c r="AP16" t="s">
        <v>782</v>
      </c>
      <c r="AQ16" t="s">
        <v>98</v>
      </c>
      <c r="AR16" t="s">
        <v>399</v>
      </c>
      <c r="AS16" t="s">
        <v>72</v>
      </c>
      <c r="AT16" t="s">
        <v>73</v>
      </c>
      <c r="AU16" t="s">
        <v>60</v>
      </c>
      <c r="AV16" t="s">
        <v>61</v>
      </c>
    </row>
    <row r="17" spans="1:49" x14ac:dyDescent="0.2">
      <c r="A17" t="s">
        <v>422</v>
      </c>
      <c r="B17" t="s">
        <v>48</v>
      </c>
      <c r="C17" t="s">
        <v>49</v>
      </c>
      <c r="G17" t="s">
        <v>48</v>
      </c>
      <c r="AC17">
        <v>3</v>
      </c>
      <c r="AD17">
        <v>2</v>
      </c>
      <c r="AE17">
        <v>2</v>
      </c>
      <c r="AF17">
        <v>3</v>
      </c>
      <c r="AG17">
        <v>2</v>
      </c>
      <c r="AH17">
        <v>2</v>
      </c>
      <c r="AI17">
        <v>3</v>
      </c>
      <c r="AJ17">
        <v>3</v>
      </c>
      <c r="AK17">
        <v>3</v>
      </c>
      <c r="AL17" t="s">
        <v>423</v>
      </c>
      <c r="AM17" t="s">
        <v>51</v>
      </c>
      <c r="AN17" t="s">
        <v>139</v>
      </c>
      <c r="AO17" t="s">
        <v>79</v>
      </c>
      <c r="AP17" t="s">
        <v>424</v>
      </c>
      <c r="AQ17" t="s">
        <v>110</v>
      </c>
      <c r="AR17" t="s">
        <v>425</v>
      </c>
      <c r="AS17" t="s">
        <v>160</v>
      </c>
      <c r="AT17" t="s">
        <v>73</v>
      </c>
      <c r="AU17" t="s">
        <v>60</v>
      </c>
      <c r="AV17" t="s">
        <v>82</v>
      </c>
      <c r="AW17" t="s">
        <v>426</v>
      </c>
    </row>
    <row r="18" spans="1:49" x14ac:dyDescent="0.2">
      <c r="A18" t="s">
        <v>806</v>
      </c>
      <c r="B18" t="s">
        <v>48</v>
      </c>
      <c r="C18" t="s">
        <v>50</v>
      </c>
      <c r="G18" t="s">
        <v>51</v>
      </c>
      <c r="H18">
        <v>5</v>
      </c>
      <c r="I18">
        <v>4</v>
      </c>
      <c r="J18">
        <v>4</v>
      </c>
      <c r="K18">
        <v>4</v>
      </c>
      <c r="L18">
        <v>5</v>
      </c>
      <c r="M18">
        <v>5</v>
      </c>
      <c r="N18">
        <v>5</v>
      </c>
      <c r="O18">
        <v>4</v>
      </c>
      <c r="P18">
        <v>4</v>
      </c>
      <c r="Q18">
        <v>4</v>
      </c>
      <c r="R18">
        <v>4</v>
      </c>
      <c r="S18">
        <v>4</v>
      </c>
      <c r="T18">
        <v>4</v>
      </c>
      <c r="U18">
        <v>5</v>
      </c>
      <c r="V18">
        <v>4</v>
      </c>
      <c r="W18">
        <v>4</v>
      </c>
      <c r="X18">
        <v>4</v>
      </c>
      <c r="Y18">
        <v>4</v>
      </c>
      <c r="Z18" t="s">
        <v>51</v>
      </c>
      <c r="AA18" t="s">
        <v>807</v>
      </c>
      <c r="AN18" t="s">
        <v>447</v>
      </c>
      <c r="AO18" t="s">
        <v>808</v>
      </c>
      <c r="AP18" t="s">
        <v>809</v>
      </c>
      <c r="AQ18" t="s">
        <v>70</v>
      </c>
      <c r="AR18" t="s">
        <v>399</v>
      </c>
      <c r="AS18" t="s">
        <v>72</v>
      </c>
      <c r="AT18" t="s">
        <v>73</v>
      </c>
      <c r="AU18" t="s">
        <v>60</v>
      </c>
      <c r="AV18" t="s">
        <v>82</v>
      </c>
      <c r="AW18" t="s">
        <v>810</v>
      </c>
    </row>
    <row r="19" spans="1:49" x14ac:dyDescent="0.2">
      <c r="A19" t="s">
        <v>120</v>
      </c>
      <c r="B19" t="s">
        <v>48</v>
      </c>
      <c r="C19" t="s">
        <v>50</v>
      </c>
      <c r="G19" t="s">
        <v>51</v>
      </c>
      <c r="H19">
        <v>5</v>
      </c>
      <c r="I19">
        <v>4</v>
      </c>
      <c r="J19">
        <v>5</v>
      </c>
      <c r="K19">
        <v>4</v>
      </c>
      <c r="L19">
        <v>4</v>
      </c>
      <c r="M19">
        <v>4</v>
      </c>
      <c r="N19">
        <v>4</v>
      </c>
      <c r="O19">
        <v>4</v>
      </c>
      <c r="P19">
        <v>4</v>
      </c>
      <c r="Q19">
        <v>5</v>
      </c>
      <c r="R19">
        <v>4</v>
      </c>
      <c r="S19">
        <v>5</v>
      </c>
      <c r="T19">
        <v>5</v>
      </c>
      <c r="U19">
        <v>5</v>
      </c>
      <c r="V19">
        <v>5</v>
      </c>
      <c r="W19">
        <v>4</v>
      </c>
      <c r="X19">
        <v>5</v>
      </c>
      <c r="Y19">
        <v>5</v>
      </c>
      <c r="Z19" t="s">
        <v>51</v>
      </c>
      <c r="AA19" t="s">
        <v>66</v>
      </c>
      <c r="AN19" t="s">
        <v>95</v>
      </c>
      <c r="AO19" t="s">
        <v>121</v>
      </c>
      <c r="AP19" t="s">
        <v>122</v>
      </c>
      <c r="AQ19" t="s">
        <v>70</v>
      </c>
      <c r="AR19" t="s">
        <v>57</v>
      </c>
      <c r="AS19" t="s">
        <v>58</v>
      </c>
      <c r="AT19" t="s">
        <v>73</v>
      </c>
      <c r="AU19" t="s">
        <v>60</v>
      </c>
      <c r="AV19" t="s">
        <v>82</v>
      </c>
      <c r="AW19" t="s">
        <v>123</v>
      </c>
    </row>
    <row r="20" spans="1:49" x14ac:dyDescent="0.2">
      <c r="A20" t="s">
        <v>826</v>
      </c>
      <c r="B20" t="s">
        <v>48</v>
      </c>
      <c r="C20" t="s">
        <v>49</v>
      </c>
      <c r="D20" t="s">
        <v>50</v>
      </c>
      <c r="G20" t="s">
        <v>51</v>
      </c>
      <c r="H20">
        <v>4</v>
      </c>
      <c r="I20">
        <v>4</v>
      </c>
      <c r="J20">
        <v>2</v>
      </c>
      <c r="K20">
        <v>4</v>
      </c>
      <c r="L20">
        <v>4</v>
      </c>
      <c r="M20">
        <v>4</v>
      </c>
      <c r="N20">
        <v>3</v>
      </c>
      <c r="O20">
        <v>3</v>
      </c>
      <c r="P20">
        <v>3</v>
      </c>
      <c r="Q20">
        <v>5</v>
      </c>
      <c r="R20">
        <v>5</v>
      </c>
      <c r="S20">
        <v>4</v>
      </c>
      <c r="T20">
        <v>5</v>
      </c>
      <c r="U20">
        <v>5</v>
      </c>
      <c r="V20">
        <v>5</v>
      </c>
      <c r="W20">
        <v>4</v>
      </c>
      <c r="Z20" t="s">
        <v>51</v>
      </c>
      <c r="AA20" t="s">
        <v>827</v>
      </c>
      <c r="AN20" t="s">
        <v>53</v>
      </c>
      <c r="AO20" t="s">
        <v>79</v>
      </c>
      <c r="AP20" t="s">
        <v>828</v>
      </c>
      <c r="AQ20" t="s">
        <v>81</v>
      </c>
      <c r="AR20" t="s">
        <v>399</v>
      </c>
      <c r="AS20" t="s">
        <v>72</v>
      </c>
      <c r="AT20" t="s">
        <v>73</v>
      </c>
      <c r="AU20" t="s">
        <v>60</v>
      </c>
      <c r="AV20" t="s">
        <v>82</v>
      </c>
      <c r="AW20" t="s">
        <v>829</v>
      </c>
    </row>
    <row r="21" spans="1:49" x14ac:dyDescent="0.2">
      <c r="A21" t="s">
        <v>831</v>
      </c>
      <c r="B21" t="s">
        <v>48</v>
      </c>
      <c r="C21" t="s">
        <v>832</v>
      </c>
      <c r="G21" t="s">
        <v>48</v>
      </c>
      <c r="AC21">
        <v>4</v>
      </c>
      <c r="AD21">
        <v>3</v>
      </c>
      <c r="AE21">
        <v>3</v>
      </c>
      <c r="AF21">
        <v>4</v>
      </c>
      <c r="AG21">
        <v>4</v>
      </c>
      <c r="AH21">
        <v>1</v>
      </c>
      <c r="AI21">
        <v>4</v>
      </c>
      <c r="AJ21">
        <v>4</v>
      </c>
      <c r="AK21">
        <v>4</v>
      </c>
      <c r="AL21" t="s">
        <v>163</v>
      </c>
      <c r="AM21" t="s">
        <v>51</v>
      </c>
      <c r="AN21" t="s">
        <v>492</v>
      </c>
      <c r="AO21" t="s">
        <v>833</v>
      </c>
      <c r="AP21" t="s">
        <v>834</v>
      </c>
      <c r="AQ21" t="s">
        <v>70</v>
      </c>
      <c r="AR21" t="s">
        <v>425</v>
      </c>
      <c r="AS21" t="s">
        <v>72</v>
      </c>
      <c r="AT21" t="s">
        <v>73</v>
      </c>
      <c r="AU21" t="s">
        <v>60</v>
      </c>
      <c r="AV21" t="s">
        <v>61</v>
      </c>
      <c r="AW21" t="s">
        <v>835</v>
      </c>
    </row>
    <row r="22" spans="1:49" x14ac:dyDescent="0.2">
      <c r="A22" t="s">
        <v>125</v>
      </c>
      <c r="B22" t="s">
        <v>48</v>
      </c>
      <c r="C22" t="s">
        <v>49</v>
      </c>
      <c r="D22" t="s">
        <v>126</v>
      </c>
      <c r="G22" t="s">
        <v>48</v>
      </c>
      <c r="AC22">
        <v>5</v>
      </c>
      <c r="AD22">
        <v>4</v>
      </c>
      <c r="AE22">
        <v>2</v>
      </c>
      <c r="AF22">
        <v>5</v>
      </c>
      <c r="AG22">
        <v>2</v>
      </c>
      <c r="AH22">
        <v>2</v>
      </c>
      <c r="AI22">
        <v>4</v>
      </c>
      <c r="AJ22">
        <v>5</v>
      </c>
      <c r="AK22">
        <v>5</v>
      </c>
      <c r="AL22" t="s">
        <v>127</v>
      </c>
      <c r="AM22" t="s">
        <v>51</v>
      </c>
      <c r="AN22" t="s">
        <v>128</v>
      </c>
      <c r="AO22" t="s">
        <v>88</v>
      </c>
      <c r="AP22" t="s">
        <v>129</v>
      </c>
      <c r="AQ22" t="s">
        <v>98</v>
      </c>
      <c r="AR22" t="s">
        <v>71</v>
      </c>
      <c r="AS22" t="s">
        <v>111</v>
      </c>
      <c r="AT22" t="s">
        <v>73</v>
      </c>
      <c r="AU22" t="s">
        <v>60</v>
      </c>
      <c r="AV22" t="s">
        <v>82</v>
      </c>
      <c r="AW22" t="s">
        <v>130</v>
      </c>
    </row>
    <row r="23" spans="1:49" x14ac:dyDescent="0.2">
      <c r="A23" t="s">
        <v>434</v>
      </c>
      <c r="B23" t="s">
        <v>48</v>
      </c>
      <c r="C23" t="s">
        <v>64</v>
      </c>
      <c r="D23" t="s">
        <v>65</v>
      </c>
      <c r="E23" t="s">
        <v>49</v>
      </c>
      <c r="G23" t="s">
        <v>48</v>
      </c>
      <c r="AC23">
        <v>5</v>
      </c>
      <c r="AD23">
        <v>4</v>
      </c>
      <c r="AE23">
        <v>4</v>
      </c>
      <c r="AF23">
        <v>5</v>
      </c>
      <c r="AG23">
        <v>3</v>
      </c>
      <c r="AH23">
        <v>3</v>
      </c>
      <c r="AI23">
        <v>5</v>
      </c>
      <c r="AJ23">
        <v>5</v>
      </c>
      <c r="AK23">
        <v>5</v>
      </c>
      <c r="AL23" t="s">
        <v>78</v>
      </c>
      <c r="AM23" t="s">
        <v>51</v>
      </c>
      <c r="AN23" t="s">
        <v>361</v>
      </c>
      <c r="AO23" t="s">
        <v>54</v>
      </c>
      <c r="AP23" t="s">
        <v>436</v>
      </c>
      <c r="AQ23" t="s">
        <v>56</v>
      </c>
      <c r="AR23" t="s">
        <v>425</v>
      </c>
      <c r="AS23" t="s">
        <v>160</v>
      </c>
      <c r="AT23" t="s">
        <v>73</v>
      </c>
      <c r="AU23" t="s">
        <v>60</v>
      </c>
      <c r="AV23" t="s">
        <v>61</v>
      </c>
      <c r="AW23" t="s">
        <v>437</v>
      </c>
    </row>
    <row r="24" spans="1:49" x14ac:dyDescent="0.2">
      <c r="A24" t="s">
        <v>844</v>
      </c>
      <c r="B24" t="s">
        <v>48</v>
      </c>
      <c r="C24" t="s">
        <v>50</v>
      </c>
      <c r="G24" t="s">
        <v>51</v>
      </c>
      <c r="H24">
        <v>2</v>
      </c>
      <c r="I24">
        <v>2</v>
      </c>
      <c r="J24">
        <v>2</v>
      </c>
      <c r="K24">
        <v>2</v>
      </c>
      <c r="L24">
        <v>2</v>
      </c>
      <c r="M24">
        <v>2</v>
      </c>
      <c r="N24">
        <v>3</v>
      </c>
      <c r="O24">
        <v>2</v>
      </c>
      <c r="P24">
        <v>2</v>
      </c>
      <c r="Q24">
        <v>3</v>
      </c>
      <c r="R24">
        <v>3</v>
      </c>
      <c r="S24">
        <v>3</v>
      </c>
      <c r="T24">
        <v>3</v>
      </c>
      <c r="U24">
        <v>3</v>
      </c>
      <c r="V24">
        <v>3</v>
      </c>
      <c r="W24">
        <v>2</v>
      </c>
      <c r="X24">
        <v>2</v>
      </c>
      <c r="Y24">
        <v>3</v>
      </c>
      <c r="Z24" t="s">
        <v>51</v>
      </c>
      <c r="AA24" t="s">
        <v>845</v>
      </c>
      <c r="AN24" t="s">
        <v>116</v>
      </c>
      <c r="AO24" t="s">
        <v>54</v>
      </c>
      <c r="AP24" t="s">
        <v>846</v>
      </c>
      <c r="AQ24" t="s">
        <v>70</v>
      </c>
      <c r="AR24" t="s">
        <v>399</v>
      </c>
      <c r="AS24" t="s">
        <v>111</v>
      </c>
      <c r="AT24" t="s">
        <v>73</v>
      </c>
      <c r="AU24" t="s">
        <v>74</v>
      </c>
      <c r="AV24" t="s">
        <v>61</v>
      </c>
      <c r="AW24" t="s">
        <v>847</v>
      </c>
    </row>
    <row r="25" spans="1:49" x14ac:dyDescent="0.2">
      <c r="A25" t="s">
        <v>438</v>
      </c>
      <c r="B25" t="s">
        <v>48</v>
      </c>
      <c r="C25" t="s">
        <v>65</v>
      </c>
      <c r="D25" t="s">
        <v>50</v>
      </c>
      <c r="G25" t="s">
        <v>48</v>
      </c>
      <c r="AC25">
        <v>5</v>
      </c>
      <c r="AD25">
        <v>4</v>
      </c>
      <c r="AE25">
        <v>4</v>
      </c>
      <c r="AF25">
        <v>5</v>
      </c>
      <c r="AG25">
        <v>4</v>
      </c>
      <c r="AH25">
        <v>1</v>
      </c>
      <c r="AI25">
        <v>2</v>
      </c>
      <c r="AJ25">
        <v>4</v>
      </c>
      <c r="AK25">
        <v>5</v>
      </c>
      <c r="AL25" t="s">
        <v>440</v>
      </c>
      <c r="AM25" t="s">
        <v>51</v>
      </c>
      <c r="AN25" t="s">
        <v>441</v>
      </c>
      <c r="AO25" t="s">
        <v>88</v>
      </c>
      <c r="AP25" t="s">
        <v>442</v>
      </c>
      <c r="AQ25" t="s">
        <v>56</v>
      </c>
      <c r="AR25" t="s">
        <v>425</v>
      </c>
      <c r="AS25" t="s">
        <v>160</v>
      </c>
      <c r="AT25" t="s">
        <v>73</v>
      </c>
      <c r="AU25" t="s">
        <v>60</v>
      </c>
      <c r="AV25" t="s">
        <v>82</v>
      </c>
      <c r="AW25" t="s">
        <v>443</v>
      </c>
    </row>
    <row r="26" spans="1:49" x14ac:dyDescent="0.2">
      <c r="A26" t="s">
        <v>444</v>
      </c>
      <c r="B26" t="s">
        <v>48</v>
      </c>
      <c r="C26" t="s">
        <v>445</v>
      </c>
      <c r="G26" t="s">
        <v>48</v>
      </c>
      <c r="AC26">
        <v>4</v>
      </c>
      <c r="AD26">
        <v>4</v>
      </c>
      <c r="AE26">
        <v>4</v>
      </c>
      <c r="AF26">
        <v>4</v>
      </c>
      <c r="AG26">
        <v>3</v>
      </c>
      <c r="AH26">
        <v>2</v>
      </c>
      <c r="AI26">
        <v>4</v>
      </c>
      <c r="AJ26">
        <v>4</v>
      </c>
      <c r="AK26">
        <v>4</v>
      </c>
      <c r="AL26" t="s">
        <v>446</v>
      </c>
      <c r="AM26" t="s">
        <v>51</v>
      </c>
      <c r="AN26" t="s">
        <v>447</v>
      </c>
      <c r="AO26" t="s">
        <v>448</v>
      </c>
      <c r="AP26" t="s">
        <v>449</v>
      </c>
      <c r="AQ26" t="s">
        <v>56</v>
      </c>
      <c r="AR26" t="s">
        <v>425</v>
      </c>
      <c r="AS26" t="s">
        <v>72</v>
      </c>
      <c r="AT26" t="s">
        <v>73</v>
      </c>
      <c r="AU26" t="s">
        <v>60</v>
      </c>
      <c r="AV26" t="s">
        <v>82</v>
      </c>
      <c r="AW26" t="s">
        <v>450</v>
      </c>
    </row>
    <row r="27" spans="1:49" x14ac:dyDescent="0.2">
      <c r="A27" t="s">
        <v>859</v>
      </c>
      <c r="B27" t="s">
        <v>48</v>
      </c>
      <c r="C27" t="s">
        <v>50</v>
      </c>
      <c r="G27" t="s">
        <v>51</v>
      </c>
      <c r="H27">
        <v>4</v>
      </c>
      <c r="I27">
        <v>4</v>
      </c>
      <c r="J27">
        <v>4</v>
      </c>
      <c r="K27">
        <v>3</v>
      </c>
      <c r="L27">
        <v>3</v>
      </c>
      <c r="M27">
        <v>3</v>
      </c>
      <c r="N27">
        <v>2</v>
      </c>
      <c r="O27">
        <v>3</v>
      </c>
      <c r="P27">
        <v>3</v>
      </c>
      <c r="Q27">
        <v>4</v>
      </c>
      <c r="R27">
        <v>3</v>
      </c>
      <c r="S27">
        <v>4</v>
      </c>
      <c r="T27">
        <v>3</v>
      </c>
      <c r="U27">
        <v>3</v>
      </c>
      <c r="V27">
        <v>2</v>
      </c>
      <c r="W27">
        <v>3</v>
      </c>
      <c r="X27">
        <v>3</v>
      </c>
      <c r="Y27">
        <v>3</v>
      </c>
      <c r="Z27" t="s">
        <v>51</v>
      </c>
      <c r="AA27" t="s">
        <v>66</v>
      </c>
      <c r="AN27" t="s">
        <v>301</v>
      </c>
      <c r="AO27" t="s">
        <v>79</v>
      </c>
      <c r="AP27" t="s">
        <v>860</v>
      </c>
      <c r="AQ27" t="s">
        <v>70</v>
      </c>
      <c r="AR27" t="s">
        <v>399</v>
      </c>
      <c r="AS27" t="s">
        <v>72</v>
      </c>
      <c r="AT27" t="s">
        <v>73</v>
      </c>
      <c r="AU27" t="s">
        <v>60</v>
      </c>
      <c r="AV27" t="s">
        <v>61</v>
      </c>
      <c r="AW27" t="s">
        <v>187</v>
      </c>
    </row>
    <row r="28" spans="1:49" x14ac:dyDescent="0.2">
      <c r="A28" t="s">
        <v>451</v>
      </c>
      <c r="B28" t="s">
        <v>48</v>
      </c>
      <c r="C28" t="s">
        <v>65</v>
      </c>
      <c r="D28" t="s">
        <v>50</v>
      </c>
      <c r="G28" t="s">
        <v>48</v>
      </c>
      <c r="AC28">
        <v>5</v>
      </c>
      <c r="AD28">
        <v>4</v>
      </c>
      <c r="AE28">
        <v>4</v>
      </c>
      <c r="AF28">
        <v>5</v>
      </c>
      <c r="AG28">
        <v>2</v>
      </c>
      <c r="AH28">
        <v>2</v>
      </c>
      <c r="AI28">
        <v>2</v>
      </c>
      <c r="AJ28">
        <v>5</v>
      </c>
      <c r="AK28">
        <v>5</v>
      </c>
      <c r="AL28" t="s">
        <v>440</v>
      </c>
      <c r="AM28" t="s">
        <v>51</v>
      </c>
      <c r="AN28" t="s">
        <v>103</v>
      </c>
      <c r="AO28" t="s">
        <v>88</v>
      </c>
      <c r="AP28" t="s">
        <v>452</v>
      </c>
      <c r="AQ28" t="s">
        <v>56</v>
      </c>
      <c r="AR28" t="s">
        <v>425</v>
      </c>
      <c r="AS28" t="s">
        <v>72</v>
      </c>
      <c r="AT28" t="s">
        <v>73</v>
      </c>
      <c r="AU28" t="s">
        <v>60</v>
      </c>
      <c r="AV28" t="s">
        <v>82</v>
      </c>
      <c r="AW28" t="s">
        <v>453</v>
      </c>
    </row>
    <row r="29" spans="1:49" x14ac:dyDescent="0.2">
      <c r="A29" t="s">
        <v>868</v>
      </c>
      <c r="B29" t="s">
        <v>48</v>
      </c>
      <c r="C29" t="s">
        <v>50</v>
      </c>
      <c r="G29" t="s">
        <v>48</v>
      </c>
      <c r="AC29">
        <v>5</v>
      </c>
      <c r="AD29">
        <v>4</v>
      </c>
      <c r="AE29">
        <v>5</v>
      </c>
      <c r="AF29">
        <v>5</v>
      </c>
      <c r="AG29">
        <v>5</v>
      </c>
      <c r="AH29">
        <v>5</v>
      </c>
      <c r="AI29">
        <v>3</v>
      </c>
      <c r="AJ29">
        <v>4</v>
      </c>
      <c r="AK29">
        <v>4</v>
      </c>
      <c r="AL29" t="s">
        <v>543</v>
      </c>
      <c r="AM29" t="s">
        <v>51</v>
      </c>
      <c r="AN29" t="s">
        <v>447</v>
      </c>
      <c r="AO29" t="s">
        <v>54</v>
      </c>
      <c r="AP29" t="s">
        <v>869</v>
      </c>
      <c r="AQ29" t="s">
        <v>70</v>
      </c>
      <c r="AR29" t="s">
        <v>399</v>
      </c>
      <c r="AS29" t="s">
        <v>160</v>
      </c>
      <c r="AT29" t="s">
        <v>73</v>
      </c>
      <c r="AU29" t="s">
        <v>60</v>
      </c>
      <c r="AV29" t="s">
        <v>61</v>
      </c>
      <c r="AW29" t="s">
        <v>870</v>
      </c>
    </row>
    <row r="30" spans="1:49" x14ac:dyDescent="0.2">
      <c r="A30" t="s">
        <v>871</v>
      </c>
      <c r="B30" t="s">
        <v>48</v>
      </c>
      <c r="C30" t="s">
        <v>49</v>
      </c>
      <c r="D30" t="s">
        <v>50</v>
      </c>
      <c r="G30" t="s">
        <v>51</v>
      </c>
      <c r="H30">
        <v>4</v>
      </c>
      <c r="I30">
        <v>4</v>
      </c>
      <c r="J30">
        <v>4</v>
      </c>
      <c r="K30">
        <v>3</v>
      </c>
      <c r="L30">
        <v>4</v>
      </c>
      <c r="M30">
        <v>4</v>
      </c>
      <c r="N30">
        <v>4</v>
      </c>
      <c r="O30">
        <v>4</v>
      </c>
      <c r="P30">
        <v>4</v>
      </c>
      <c r="Q30">
        <v>4</v>
      </c>
      <c r="R30">
        <v>4</v>
      </c>
      <c r="S30">
        <v>4</v>
      </c>
      <c r="T30">
        <v>4</v>
      </c>
      <c r="U30">
        <v>4</v>
      </c>
      <c r="V30">
        <v>4</v>
      </c>
      <c r="W30">
        <v>4</v>
      </c>
      <c r="X30">
        <v>4</v>
      </c>
      <c r="Y30">
        <v>4</v>
      </c>
      <c r="Z30" t="s">
        <v>51</v>
      </c>
      <c r="AA30" t="s">
        <v>872</v>
      </c>
      <c r="AN30" t="s">
        <v>108</v>
      </c>
      <c r="AO30" t="s">
        <v>96</v>
      </c>
      <c r="AP30" t="s">
        <v>873</v>
      </c>
      <c r="AQ30" t="s">
        <v>70</v>
      </c>
      <c r="AR30" t="s">
        <v>399</v>
      </c>
      <c r="AS30" t="s">
        <v>72</v>
      </c>
      <c r="AT30" t="s">
        <v>73</v>
      </c>
      <c r="AU30" t="s">
        <v>60</v>
      </c>
      <c r="AV30" t="s">
        <v>82</v>
      </c>
      <c r="AW30" t="s">
        <v>874</v>
      </c>
    </row>
    <row r="31" spans="1:49" x14ac:dyDescent="0.2">
      <c r="A31" t="s">
        <v>881</v>
      </c>
      <c r="B31" t="s">
        <v>48</v>
      </c>
      <c r="C31" t="s">
        <v>64</v>
      </c>
      <c r="G31" t="s">
        <v>48</v>
      </c>
      <c r="AC31">
        <v>5</v>
      </c>
      <c r="AD31">
        <v>4</v>
      </c>
      <c r="AE31">
        <v>4</v>
      </c>
      <c r="AF31">
        <v>5</v>
      </c>
      <c r="AG31">
        <v>5</v>
      </c>
      <c r="AH31">
        <v>4</v>
      </c>
      <c r="AI31">
        <v>4</v>
      </c>
      <c r="AJ31">
        <v>5</v>
      </c>
      <c r="AK31">
        <v>5</v>
      </c>
      <c r="AL31" t="s">
        <v>170</v>
      </c>
      <c r="AM31" t="s">
        <v>51</v>
      </c>
      <c r="AN31" t="s">
        <v>139</v>
      </c>
      <c r="AO31" t="s">
        <v>165</v>
      </c>
      <c r="AP31" t="s">
        <v>882</v>
      </c>
      <c r="AQ31" t="s">
        <v>70</v>
      </c>
      <c r="AR31" t="s">
        <v>399</v>
      </c>
      <c r="AS31" t="s">
        <v>72</v>
      </c>
      <c r="AT31" t="s">
        <v>73</v>
      </c>
      <c r="AU31" t="s">
        <v>60</v>
      </c>
      <c r="AV31" t="s">
        <v>82</v>
      </c>
      <c r="AW31" t="s">
        <v>883</v>
      </c>
    </row>
    <row r="32" spans="1:49" x14ac:dyDescent="0.2">
      <c r="A32" t="s">
        <v>936</v>
      </c>
      <c r="B32" t="s">
        <v>48</v>
      </c>
      <c r="C32" t="s">
        <v>50</v>
      </c>
      <c r="G32" t="s">
        <v>51</v>
      </c>
      <c r="H32">
        <v>4</v>
      </c>
      <c r="I32">
        <v>4</v>
      </c>
      <c r="J32">
        <v>3</v>
      </c>
      <c r="K32">
        <v>4</v>
      </c>
      <c r="L32">
        <v>4</v>
      </c>
      <c r="M32">
        <v>4</v>
      </c>
      <c r="N32">
        <v>4</v>
      </c>
      <c r="O32">
        <v>4</v>
      </c>
      <c r="P32">
        <v>4</v>
      </c>
      <c r="Q32">
        <v>4</v>
      </c>
      <c r="R32">
        <v>4</v>
      </c>
      <c r="S32">
        <v>4</v>
      </c>
      <c r="T32">
        <v>4</v>
      </c>
      <c r="U32">
        <v>4</v>
      </c>
      <c r="V32">
        <v>4</v>
      </c>
      <c r="W32">
        <v>4</v>
      </c>
      <c r="X32">
        <v>4</v>
      </c>
      <c r="Y32">
        <v>4</v>
      </c>
      <c r="Z32" t="s">
        <v>51</v>
      </c>
      <c r="AA32" t="s">
        <v>937</v>
      </c>
      <c r="AN32" t="s">
        <v>447</v>
      </c>
      <c r="AO32" t="s">
        <v>79</v>
      </c>
      <c r="AP32" t="s">
        <v>938</v>
      </c>
      <c r="AQ32" t="s">
        <v>81</v>
      </c>
      <c r="AR32" t="s">
        <v>425</v>
      </c>
      <c r="AS32" t="s">
        <v>72</v>
      </c>
      <c r="AT32" t="s">
        <v>73</v>
      </c>
      <c r="AU32" t="s">
        <v>60</v>
      </c>
      <c r="AV32" t="s">
        <v>61</v>
      </c>
      <c r="AW32" t="s">
        <v>939</v>
      </c>
    </row>
    <row r="33" spans="1:49" x14ac:dyDescent="0.2">
      <c r="A33" t="s">
        <v>975</v>
      </c>
      <c r="B33" t="s">
        <v>48</v>
      </c>
      <c r="C33" t="s">
        <v>976</v>
      </c>
      <c r="G33" t="s">
        <v>48</v>
      </c>
      <c r="AC33">
        <v>5</v>
      </c>
      <c r="AD33">
        <v>3</v>
      </c>
      <c r="AE33">
        <v>1</v>
      </c>
      <c r="AF33">
        <v>5</v>
      </c>
      <c r="AG33">
        <v>1</v>
      </c>
      <c r="AH33">
        <v>4</v>
      </c>
      <c r="AI33">
        <v>4</v>
      </c>
      <c r="AJ33">
        <v>5</v>
      </c>
      <c r="AK33">
        <v>5</v>
      </c>
      <c r="AL33" t="s">
        <v>775</v>
      </c>
      <c r="AM33" t="s">
        <v>51</v>
      </c>
      <c r="AN33" t="s">
        <v>977</v>
      </c>
      <c r="AO33" t="s">
        <v>121</v>
      </c>
      <c r="AP33" t="s">
        <v>978</v>
      </c>
      <c r="AQ33" t="s">
        <v>81</v>
      </c>
      <c r="AR33" t="s">
        <v>399</v>
      </c>
      <c r="AS33" t="s">
        <v>160</v>
      </c>
      <c r="AT33" t="s">
        <v>73</v>
      </c>
      <c r="AU33" t="s">
        <v>60</v>
      </c>
      <c r="AV33" t="s">
        <v>82</v>
      </c>
      <c r="AW33" t="s">
        <v>979</v>
      </c>
    </row>
    <row r="34" spans="1:49" x14ac:dyDescent="0.2">
      <c r="A34" t="s">
        <v>996</v>
      </c>
      <c r="B34" t="s">
        <v>48</v>
      </c>
      <c r="C34" t="s">
        <v>50</v>
      </c>
      <c r="G34" t="s">
        <v>51</v>
      </c>
      <c r="H34">
        <v>3</v>
      </c>
      <c r="I34">
        <v>3</v>
      </c>
      <c r="J34">
        <v>3</v>
      </c>
      <c r="K34">
        <v>5</v>
      </c>
      <c r="L34">
        <v>5</v>
      </c>
      <c r="M34">
        <v>5</v>
      </c>
      <c r="N34">
        <v>5</v>
      </c>
      <c r="O34">
        <v>3</v>
      </c>
      <c r="P34">
        <v>3</v>
      </c>
      <c r="Z34" t="s">
        <v>51</v>
      </c>
      <c r="AA34" t="s">
        <v>612</v>
      </c>
      <c r="AN34" t="s">
        <v>139</v>
      </c>
      <c r="AO34" t="s">
        <v>165</v>
      </c>
      <c r="AP34" t="s">
        <v>997</v>
      </c>
      <c r="AQ34" t="s">
        <v>70</v>
      </c>
      <c r="AR34" t="s">
        <v>399</v>
      </c>
      <c r="AS34" t="s">
        <v>58</v>
      </c>
      <c r="AT34" t="s">
        <v>73</v>
      </c>
      <c r="AU34" t="s">
        <v>60</v>
      </c>
      <c r="AV34" t="s">
        <v>82</v>
      </c>
      <c r="AW34" t="s">
        <v>998</v>
      </c>
    </row>
    <row r="35" spans="1:49" x14ac:dyDescent="0.2">
      <c r="A35" t="s">
        <v>1013</v>
      </c>
      <c r="B35" t="s">
        <v>48</v>
      </c>
      <c r="C35" t="s">
        <v>65</v>
      </c>
      <c r="D35" t="s">
        <v>50</v>
      </c>
      <c r="G35" t="s">
        <v>51</v>
      </c>
      <c r="H35">
        <v>2</v>
      </c>
      <c r="I35">
        <v>2</v>
      </c>
      <c r="J35">
        <v>2</v>
      </c>
      <c r="K35">
        <v>2</v>
      </c>
      <c r="L35">
        <v>2</v>
      </c>
      <c r="M35">
        <v>2</v>
      </c>
      <c r="N35">
        <v>2</v>
      </c>
      <c r="O35">
        <v>2</v>
      </c>
      <c r="P35">
        <v>2</v>
      </c>
      <c r="Q35">
        <v>2</v>
      </c>
      <c r="R35">
        <v>2</v>
      </c>
      <c r="S35">
        <v>2</v>
      </c>
      <c r="T35">
        <v>2</v>
      </c>
      <c r="U35">
        <v>2</v>
      </c>
      <c r="V35">
        <v>2</v>
      </c>
      <c r="W35">
        <v>2</v>
      </c>
      <c r="X35">
        <v>2</v>
      </c>
      <c r="Y35">
        <v>2</v>
      </c>
      <c r="Z35" t="s">
        <v>51</v>
      </c>
      <c r="AA35" t="s">
        <v>1014</v>
      </c>
      <c r="AN35" t="s">
        <v>293</v>
      </c>
      <c r="AO35" t="s">
        <v>88</v>
      </c>
      <c r="AP35" t="s">
        <v>1015</v>
      </c>
      <c r="AQ35" t="s">
        <v>70</v>
      </c>
      <c r="AR35" t="s">
        <v>399</v>
      </c>
      <c r="AS35" t="s">
        <v>111</v>
      </c>
      <c r="AT35" t="s">
        <v>73</v>
      </c>
      <c r="AU35" t="s">
        <v>60</v>
      </c>
      <c r="AV35" t="s">
        <v>61</v>
      </c>
      <c r="AW35" t="s">
        <v>1016</v>
      </c>
    </row>
    <row r="36" spans="1:49" x14ac:dyDescent="0.2">
      <c r="A36" t="s">
        <v>1017</v>
      </c>
      <c r="B36" t="s">
        <v>48</v>
      </c>
      <c r="C36" t="s">
        <v>50</v>
      </c>
      <c r="G36" t="s">
        <v>51</v>
      </c>
      <c r="H36">
        <v>3</v>
      </c>
      <c r="I36">
        <v>3</v>
      </c>
      <c r="J36">
        <v>4</v>
      </c>
      <c r="K36">
        <v>4</v>
      </c>
      <c r="L36">
        <v>4</v>
      </c>
      <c r="M36">
        <v>4</v>
      </c>
      <c r="N36">
        <v>4</v>
      </c>
      <c r="O36">
        <v>4</v>
      </c>
      <c r="P36">
        <v>4</v>
      </c>
      <c r="Q36">
        <v>4</v>
      </c>
      <c r="R36">
        <v>4</v>
      </c>
      <c r="S36">
        <v>4</v>
      </c>
      <c r="T36">
        <v>4</v>
      </c>
      <c r="U36">
        <v>4</v>
      </c>
      <c r="V36">
        <v>4</v>
      </c>
      <c r="W36">
        <v>4</v>
      </c>
      <c r="X36">
        <v>4</v>
      </c>
      <c r="Y36">
        <v>4</v>
      </c>
      <c r="Z36" t="s">
        <v>51</v>
      </c>
      <c r="AA36" t="s">
        <v>1018</v>
      </c>
      <c r="AN36" t="s">
        <v>308</v>
      </c>
      <c r="AO36" t="s">
        <v>180</v>
      </c>
      <c r="AP36" t="s">
        <v>1019</v>
      </c>
      <c r="AQ36" t="s">
        <v>70</v>
      </c>
      <c r="AR36" t="s">
        <v>399</v>
      </c>
      <c r="AS36" t="s">
        <v>160</v>
      </c>
      <c r="AT36" t="s">
        <v>73</v>
      </c>
      <c r="AU36" t="s">
        <v>74</v>
      </c>
      <c r="AV36" t="s">
        <v>61</v>
      </c>
      <c r="AW36" t="s">
        <v>1020</v>
      </c>
    </row>
    <row r="37" spans="1:49" x14ac:dyDescent="0.2">
      <c r="A37" t="s">
        <v>184</v>
      </c>
      <c r="B37" t="s">
        <v>48</v>
      </c>
      <c r="C37" t="s">
        <v>49</v>
      </c>
      <c r="D37" t="s">
        <v>50</v>
      </c>
      <c r="G37" t="s">
        <v>51</v>
      </c>
      <c r="H37">
        <v>3</v>
      </c>
      <c r="I37">
        <v>3</v>
      </c>
      <c r="J37">
        <v>3</v>
      </c>
      <c r="K37">
        <v>4</v>
      </c>
      <c r="L37">
        <v>4</v>
      </c>
      <c r="M37">
        <v>3</v>
      </c>
      <c r="N37">
        <v>3</v>
      </c>
      <c r="O37">
        <v>3</v>
      </c>
      <c r="P37">
        <v>4</v>
      </c>
      <c r="Q37">
        <v>3</v>
      </c>
      <c r="R37">
        <v>3</v>
      </c>
      <c r="S37">
        <v>3</v>
      </c>
      <c r="T37">
        <v>4</v>
      </c>
      <c r="U37">
        <v>4</v>
      </c>
      <c r="V37">
        <v>3</v>
      </c>
      <c r="W37">
        <v>3</v>
      </c>
      <c r="X37">
        <v>3</v>
      </c>
      <c r="Y37">
        <v>3</v>
      </c>
      <c r="Z37" t="s">
        <v>51</v>
      </c>
      <c r="AA37" t="s">
        <v>66</v>
      </c>
      <c r="AN37" t="s">
        <v>185</v>
      </c>
      <c r="AO37" t="s">
        <v>54</v>
      </c>
      <c r="AP37" t="s">
        <v>186</v>
      </c>
      <c r="AQ37" t="s">
        <v>70</v>
      </c>
      <c r="AR37" t="s">
        <v>71</v>
      </c>
      <c r="AS37" t="s">
        <v>72</v>
      </c>
      <c r="AT37" t="s">
        <v>73</v>
      </c>
      <c r="AU37" t="s">
        <v>60</v>
      </c>
      <c r="AV37" t="s">
        <v>61</v>
      </c>
      <c r="AW37" t="s">
        <v>187</v>
      </c>
    </row>
    <row r="38" spans="1:49" x14ac:dyDescent="0.2">
      <c r="A38" t="s">
        <v>490</v>
      </c>
      <c r="B38" t="s">
        <v>48</v>
      </c>
      <c r="C38" t="s">
        <v>491</v>
      </c>
      <c r="G38" t="s">
        <v>48</v>
      </c>
      <c r="AC38">
        <v>5</v>
      </c>
      <c r="AD38">
        <v>3</v>
      </c>
      <c r="AE38">
        <v>2</v>
      </c>
      <c r="AF38">
        <v>5</v>
      </c>
      <c r="AG38">
        <v>3</v>
      </c>
      <c r="AH38">
        <v>1</v>
      </c>
      <c r="AI38">
        <v>2</v>
      </c>
      <c r="AJ38">
        <v>4</v>
      </c>
      <c r="AK38">
        <v>2</v>
      </c>
      <c r="AL38" t="s">
        <v>102</v>
      </c>
      <c r="AM38" t="s">
        <v>51</v>
      </c>
      <c r="AN38" t="s">
        <v>492</v>
      </c>
      <c r="AO38" t="s">
        <v>121</v>
      </c>
      <c r="AP38" t="s">
        <v>117</v>
      </c>
      <c r="AQ38" t="s">
        <v>56</v>
      </c>
      <c r="AR38" t="s">
        <v>399</v>
      </c>
      <c r="AS38" t="s">
        <v>160</v>
      </c>
      <c r="AT38" t="s">
        <v>73</v>
      </c>
      <c r="AU38" t="s">
        <v>60</v>
      </c>
      <c r="AV38" t="s">
        <v>82</v>
      </c>
      <c r="AW38" t="s">
        <v>493</v>
      </c>
    </row>
    <row r="39" spans="1:49" x14ac:dyDescent="0.2">
      <c r="A39" t="s">
        <v>1056</v>
      </c>
      <c r="B39" t="s">
        <v>48</v>
      </c>
      <c r="C39" t="s">
        <v>50</v>
      </c>
      <c r="G39" t="s">
        <v>51</v>
      </c>
      <c r="H39">
        <v>4</v>
      </c>
      <c r="I39">
        <v>3</v>
      </c>
      <c r="J39">
        <v>3</v>
      </c>
      <c r="K39">
        <v>3</v>
      </c>
      <c r="L39">
        <v>3</v>
      </c>
      <c r="M39">
        <v>3</v>
      </c>
      <c r="N39">
        <v>3</v>
      </c>
      <c r="O39">
        <v>3</v>
      </c>
      <c r="P39">
        <v>4</v>
      </c>
      <c r="Q39">
        <v>3</v>
      </c>
      <c r="R39">
        <v>3</v>
      </c>
      <c r="S39">
        <v>4</v>
      </c>
      <c r="T39">
        <v>4</v>
      </c>
      <c r="U39">
        <v>4</v>
      </c>
      <c r="V39">
        <v>3</v>
      </c>
      <c r="W39">
        <v>3</v>
      </c>
      <c r="X39">
        <v>3</v>
      </c>
      <c r="Y39">
        <v>4</v>
      </c>
      <c r="Z39" t="s">
        <v>51</v>
      </c>
      <c r="AA39" t="s">
        <v>1057</v>
      </c>
      <c r="AN39" t="s">
        <v>1058</v>
      </c>
      <c r="AO39" t="s">
        <v>54</v>
      </c>
      <c r="AP39" t="s">
        <v>1059</v>
      </c>
      <c r="AQ39" t="s">
        <v>98</v>
      </c>
      <c r="AR39" t="s">
        <v>425</v>
      </c>
      <c r="AS39" t="s">
        <v>72</v>
      </c>
      <c r="AT39" t="s">
        <v>73</v>
      </c>
      <c r="AU39" t="s">
        <v>60</v>
      </c>
      <c r="AV39" t="s">
        <v>61</v>
      </c>
      <c r="AW39" t="s">
        <v>1060</v>
      </c>
    </row>
    <row r="40" spans="1:49" x14ac:dyDescent="0.2">
      <c r="A40" t="s">
        <v>189</v>
      </c>
      <c r="B40" t="s">
        <v>48</v>
      </c>
      <c r="C40" t="s">
        <v>190</v>
      </c>
      <c r="G40" t="s">
        <v>48</v>
      </c>
      <c r="AC40">
        <v>5</v>
      </c>
      <c r="AD40">
        <v>5</v>
      </c>
      <c r="AE40">
        <v>5</v>
      </c>
      <c r="AF40">
        <v>5</v>
      </c>
      <c r="AG40">
        <v>5</v>
      </c>
      <c r="AH40">
        <v>5</v>
      </c>
      <c r="AI40">
        <v>5</v>
      </c>
      <c r="AJ40">
        <v>5</v>
      </c>
      <c r="AK40">
        <v>5</v>
      </c>
      <c r="AL40" t="s">
        <v>191</v>
      </c>
      <c r="AM40" t="s">
        <v>51</v>
      </c>
      <c r="AN40" t="s">
        <v>192</v>
      </c>
      <c r="AO40" t="s">
        <v>121</v>
      </c>
      <c r="AP40" t="s">
        <v>193</v>
      </c>
      <c r="AQ40" t="s">
        <v>98</v>
      </c>
      <c r="AR40" t="s">
        <v>71</v>
      </c>
      <c r="AS40" t="s">
        <v>160</v>
      </c>
      <c r="AT40" t="s">
        <v>73</v>
      </c>
      <c r="AU40" t="s">
        <v>60</v>
      </c>
      <c r="AV40" t="s">
        <v>61</v>
      </c>
      <c r="AW40" t="s">
        <v>194</v>
      </c>
    </row>
    <row r="41" spans="1:49" x14ac:dyDescent="0.2">
      <c r="A41" t="s">
        <v>494</v>
      </c>
      <c r="B41" t="s">
        <v>48</v>
      </c>
      <c r="C41" t="s">
        <v>50</v>
      </c>
      <c r="G41" t="s">
        <v>51</v>
      </c>
      <c r="H41">
        <v>5</v>
      </c>
      <c r="I41">
        <v>3</v>
      </c>
      <c r="J41">
        <v>3</v>
      </c>
      <c r="K41">
        <v>3</v>
      </c>
      <c r="L41">
        <v>4</v>
      </c>
      <c r="M41">
        <v>3</v>
      </c>
      <c r="N41">
        <v>3</v>
      </c>
      <c r="O41">
        <v>3</v>
      </c>
      <c r="P41">
        <v>3</v>
      </c>
      <c r="Q41">
        <v>5</v>
      </c>
      <c r="R41">
        <v>4</v>
      </c>
      <c r="S41">
        <v>4</v>
      </c>
      <c r="T41">
        <v>4</v>
      </c>
      <c r="U41">
        <v>4</v>
      </c>
      <c r="V41">
        <v>3</v>
      </c>
      <c r="W41">
        <v>3</v>
      </c>
      <c r="X41">
        <v>3</v>
      </c>
      <c r="Y41">
        <v>3</v>
      </c>
      <c r="Z41" t="s">
        <v>51</v>
      </c>
      <c r="AA41" t="s">
        <v>386</v>
      </c>
      <c r="AN41" t="s">
        <v>243</v>
      </c>
      <c r="AO41" t="s">
        <v>121</v>
      </c>
      <c r="AP41" t="s">
        <v>181</v>
      </c>
      <c r="AQ41" t="s">
        <v>110</v>
      </c>
      <c r="AR41" t="s">
        <v>425</v>
      </c>
      <c r="AS41" t="s">
        <v>72</v>
      </c>
      <c r="AT41" t="s">
        <v>73</v>
      </c>
      <c r="AU41" t="s">
        <v>60</v>
      </c>
      <c r="AV41" t="s">
        <v>82</v>
      </c>
      <c r="AW41" t="s">
        <v>495</v>
      </c>
    </row>
    <row r="42" spans="1:49" x14ac:dyDescent="0.2">
      <c r="A42" t="s">
        <v>195</v>
      </c>
      <c r="B42" t="s">
        <v>48</v>
      </c>
      <c r="C42" t="s">
        <v>64</v>
      </c>
      <c r="D42" t="s">
        <v>65</v>
      </c>
      <c r="E42" t="s">
        <v>49</v>
      </c>
      <c r="F42" t="s">
        <v>50</v>
      </c>
      <c r="G42" t="s">
        <v>51</v>
      </c>
      <c r="H42">
        <v>3</v>
      </c>
      <c r="I42">
        <v>4</v>
      </c>
      <c r="J42">
        <v>4</v>
      </c>
      <c r="K42">
        <v>4</v>
      </c>
      <c r="L42">
        <v>4</v>
      </c>
      <c r="M42">
        <v>4</v>
      </c>
      <c r="N42">
        <v>4</v>
      </c>
      <c r="O42">
        <v>4</v>
      </c>
      <c r="P42">
        <v>4</v>
      </c>
      <c r="Q42">
        <v>3</v>
      </c>
      <c r="R42">
        <v>3</v>
      </c>
      <c r="S42">
        <v>3</v>
      </c>
      <c r="T42">
        <v>3</v>
      </c>
      <c r="U42">
        <v>3</v>
      </c>
      <c r="V42">
        <v>3</v>
      </c>
      <c r="W42">
        <v>3</v>
      </c>
      <c r="X42">
        <v>3</v>
      </c>
      <c r="Y42">
        <v>3</v>
      </c>
      <c r="Z42" t="s">
        <v>51</v>
      </c>
      <c r="AA42" t="s">
        <v>196</v>
      </c>
      <c r="AN42" t="s">
        <v>197</v>
      </c>
      <c r="AO42" t="s">
        <v>198</v>
      </c>
      <c r="AP42" t="s">
        <v>199</v>
      </c>
      <c r="AQ42" t="s">
        <v>81</v>
      </c>
      <c r="AR42" t="s">
        <v>57</v>
      </c>
      <c r="AS42" t="s">
        <v>72</v>
      </c>
      <c r="AT42" t="s">
        <v>73</v>
      </c>
      <c r="AU42" t="s">
        <v>60</v>
      </c>
      <c r="AV42" t="s">
        <v>61</v>
      </c>
      <c r="AW42" t="s">
        <v>200</v>
      </c>
    </row>
    <row r="43" spans="1:49" x14ac:dyDescent="0.2">
      <c r="A43" t="s">
        <v>497</v>
      </c>
      <c r="B43" t="s">
        <v>48</v>
      </c>
      <c r="C43" t="s">
        <v>49</v>
      </c>
      <c r="D43" t="s">
        <v>50</v>
      </c>
      <c r="G43" t="s">
        <v>48</v>
      </c>
      <c r="AC43">
        <v>5</v>
      </c>
      <c r="AD43">
        <v>4</v>
      </c>
      <c r="AE43">
        <v>3</v>
      </c>
      <c r="AF43">
        <v>5</v>
      </c>
      <c r="AG43">
        <v>5</v>
      </c>
      <c r="AH43">
        <v>4</v>
      </c>
      <c r="AI43">
        <v>4</v>
      </c>
      <c r="AJ43">
        <v>5</v>
      </c>
      <c r="AK43">
        <v>5</v>
      </c>
      <c r="AL43" t="s">
        <v>498</v>
      </c>
      <c r="AM43" t="s">
        <v>51</v>
      </c>
      <c r="AN43" t="s">
        <v>243</v>
      </c>
      <c r="AO43" t="s">
        <v>88</v>
      </c>
      <c r="AP43" t="s">
        <v>499</v>
      </c>
      <c r="AQ43" t="s">
        <v>56</v>
      </c>
      <c r="AR43" t="s">
        <v>425</v>
      </c>
      <c r="AS43" t="s">
        <v>160</v>
      </c>
      <c r="AT43" t="s">
        <v>73</v>
      </c>
      <c r="AU43" t="s">
        <v>60</v>
      </c>
      <c r="AV43" t="s">
        <v>82</v>
      </c>
      <c r="AW43" t="s">
        <v>500</v>
      </c>
    </row>
    <row r="44" spans="1:49" x14ac:dyDescent="0.2">
      <c r="A44" t="s">
        <v>1077</v>
      </c>
      <c r="B44" t="s">
        <v>48</v>
      </c>
      <c r="C44" t="s">
        <v>50</v>
      </c>
      <c r="G44" t="s">
        <v>51</v>
      </c>
      <c r="H44">
        <v>4</v>
      </c>
      <c r="I44">
        <v>4</v>
      </c>
      <c r="J44">
        <v>4</v>
      </c>
      <c r="K44">
        <v>4</v>
      </c>
      <c r="L44">
        <v>4</v>
      </c>
      <c r="M44">
        <v>3</v>
      </c>
      <c r="N44">
        <v>4</v>
      </c>
      <c r="O44">
        <v>4</v>
      </c>
      <c r="P44">
        <v>3</v>
      </c>
      <c r="Q44">
        <v>4</v>
      </c>
      <c r="R44">
        <v>4</v>
      </c>
      <c r="S44">
        <v>4</v>
      </c>
      <c r="T44">
        <v>4</v>
      </c>
      <c r="U44">
        <v>4</v>
      </c>
      <c r="V44">
        <v>3</v>
      </c>
      <c r="W44">
        <v>4</v>
      </c>
      <c r="X44">
        <v>4</v>
      </c>
      <c r="Y44">
        <v>4</v>
      </c>
      <c r="Z44" t="s">
        <v>51</v>
      </c>
      <c r="AN44" t="s">
        <v>67</v>
      </c>
      <c r="AO44" t="s">
        <v>54</v>
      </c>
      <c r="AP44" t="s">
        <v>1078</v>
      </c>
      <c r="AQ44" t="s">
        <v>98</v>
      </c>
      <c r="AR44" t="s">
        <v>399</v>
      </c>
      <c r="AS44" t="s">
        <v>72</v>
      </c>
      <c r="AT44" t="s">
        <v>73</v>
      </c>
      <c r="AU44" t="s">
        <v>958</v>
      </c>
      <c r="AV44" t="s">
        <v>82</v>
      </c>
    </row>
    <row r="45" spans="1:49" x14ac:dyDescent="0.2">
      <c r="A45" t="s">
        <v>207</v>
      </c>
      <c r="B45" t="s">
        <v>48</v>
      </c>
      <c r="C45" t="s">
        <v>65</v>
      </c>
      <c r="D45" t="s">
        <v>49</v>
      </c>
      <c r="G45" t="s">
        <v>48</v>
      </c>
      <c r="AC45">
        <v>4</v>
      </c>
      <c r="AD45">
        <v>3</v>
      </c>
      <c r="AE45">
        <v>3</v>
      </c>
      <c r="AF45">
        <v>4</v>
      </c>
      <c r="AG45">
        <v>4</v>
      </c>
      <c r="AH45">
        <v>3</v>
      </c>
      <c r="AI45">
        <v>3</v>
      </c>
      <c r="AJ45">
        <v>4</v>
      </c>
      <c r="AK45">
        <v>4</v>
      </c>
      <c r="AL45" t="s">
        <v>208</v>
      </c>
      <c r="AM45" t="s">
        <v>51</v>
      </c>
      <c r="AN45" t="s">
        <v>209</v>
      </c>
      <c r="AO45" t="s">
        <v>79</v>
      </c>
      <c r="AP45" t="s">
        <v>210</v>
      </c>
      <c r="AQ45" t="s">
        <v>56</v>
      </c>
      <c r="AR45" t="s">
        <v>57</v>
      </c>
      <c r="AS45" t="s">
        <v>72</v>
      </c>
      <c r="AT45" t="s">
        <v>73</v>
      </c>
      <c r="AU45" t="s">
        <v>60</v>
      </c>
      <c r="AV45" t="s">
        <v>82</v>
      </c>
      <c r="AW45" t="s">
        <v>211</v>
      </c>
    </row>
    <row r="46" spans="1:49" x14ac:dyDescent="0.2">
      <c r="A46" t="s">
        <v>1084</v>
      </c>
      <c r="B46" t="s">
        <v>48</v>
      </c>
      <c r="C46" t="s">
        <v>50</v>
      </c>
      <c r="G46" t="s">
        <v>51</v>
      </c>
      <c r="H46">
        <v>5</v>
      </c>
      <c r="I46">
        <v>5</v>
      </c>
      <c r="J46">
        <v>5</v>
      </c>
      <c r="K46">
        <v>5</v>
      </c>
      <c r="L46">
        <v>5</v>
      </c>
      <c r="M46">
        <v>5</v>
      </c>
      <c r="N46">
        <v>5</v>
      </c>
      <c r="O46">
        <v>5</v>
      </c>
      <c r="P46">
        <v>5</v>
      </c>
      <c r="Q46">
        <v>5</v>
      </c>
      <c r="R46">
        <v>5</v>
      </c>
      <c r="S46">
        <v>5</v>
      </c>
      <c r="T46">
        <v>5</v>
      </c>
      <c r="U46">
        <v>5</v>
      </c>
      <c r="V46">
        <v>5</v>
      </c>
      <c r="W46">
        <v>5</v>
      </c>
      <c r="X46">
        <v>5</v>
      </c>
      <c r="Y46">
        <v>5</v>
      </c>
      <c r="Z46" t="s">
        <v>51</v>
      </c>
      <c r="AA46" t="s">
        <v>989</v>
      </c>
      <c r="AN46" t="s">
        <v>134</v>
      </c>
      <c r="AO46" t="s">
        <v>231</v>
      </c>
      <c r="AP46" t="s">
        <v>268</v>
      </c>
      <c r="AQ46" t="s">
        <v>70</v>
      </c>
      <c r="AR46" t="s">
        <v>425</v>
      </c>
      <c r="AS46" t="s">
        <v>160</v>
      </c>
      <c r="AT46" t="s">
        <v>73</v>
      </c>
      <c r="AU46" t="s">
        <v>60</v>
      </c>
      <c r="AV46" t="s">
        <v>82</v>
      </c>
      <c r="AW46" t="s">
        <v>1085</v>
      </c>
    </row>
    <row r="47" spans="1:49" x14ac:dyDescent="0.2">
      <c r="A47" t="s">
        <v>218</v>
      </c>
      <c r="B47" t="s">
        <v>48</v>
      </c>
      <c r="C47" t="s">
        <v>50</v>
      </c>
      <c r="G47" t="s">
        <v>51</v>
      </c>
      <c r="H47">
        <v>2</v>
      </c>
      <c r="I47">
        <v>1</v>
      </c>
      <c r="J47">
        <v>1</v>
      </c>
      <c r="K47">
        <v>3</v>
      </c>
      <c r="L47">
        <v>3</v>
      </c>
      <c r="M47">
        <v>3</v>
      </c>
      <c r="N47">
        <v>3</v>
      </c>
      <c r="O47">
        <v>3</v>
      </c>
      <c r="P47">
        <v>3</v>
      </c>
      <c r="Q47">
        <v>2</v>
      </c>
      <c r="R47">
        <v>1</v>
      </c>
      <c r="S47">
        <v>1</v>
      </c>
      <c r="T47">
        <v>3</v>
      </c>
      <c r="U47">
        <v>2</v>
      </c>
      <c r="V47">
        <v>3</v>
      </c>
      <c r="W47">
        <v>3</v>
      </c>
      <c r="X47">
        <v>3</v>
      </c>
      <c r="Y47">
        <v>2</v>
      </c>
      <c r="Z47" t="s">
        <v>51</v>
      </c>
      <c r="AA47" t="s">
        <v>219</v>
      </c>
      <c r="AN47" t="s">
        <v>116</v>
      </c>
      <c r="AO47" t="s">
        <v>96</v>
      </c>
      <c r="AP47" t="s">
        <v>220</v>
      </c>
      <c r="AQ47" t="s">
        <v>70</v>
      </c>
      <c r="AR47" t="s">
        <v>57</v>
      </c>
      <c r="AS47" t="s">
        <v>160</v>
      </c>
      <c r="AT47" t="s">
        <v>73</v>
      </c>
      <c r="AU47" t="s">
        <v>60</v>
      </c>
      <c r="AV47" t="s">
        <v>82</v>
      </c>
      <c r="AW47" t="s">
        <v>221</v>
      </c>
    </row>
    <row r="48" spans="1:49" x14ac:dyDescent="0.2">
      <c r="A48" t="s">
        <v>1124</v>
      </c>
      <c r="B48" t="s">
        <v>48</v>
      </c>
      <c r="C48" t="s">
        <v>50</v>
      </c>
      <c r="G48" t="s">
        <v>48</v>
      </c>
      <c r="AC48">
        <v>3</v>
      </c>
      <c r="AD48">
        <v>3</v>
      </c>
      <c r="AE48">
        <v>2</v>
      </c>
      <c r="AF48">
        <v>2</v>
      </c>
      <c r="AG48">
        <v>2</v>
      </c>
      <c r="AH48">
        <v>2</v>
      </c>
      <c r="AI48">
        <v>2</v>
      </c>
      <c r="AJ48">
        <v>2</v>
      </c>
      <c r="AK48">
        <v>2</v>
      </c>
      <c r="AL48" t="s">
        <v>1125</v>
      </c>
      <c r="AM48" t="s">
        <v>51</v>
      </c>
      <c r="AN48" t="s">
        <v>254</v>
      </c>
      <c r="AO48" t="s">
        <v>96</v>
      </c>
      <c r="AP48" t="s">
        <v>1126</v>
      </c>
      <c r="AQ48" t="s">
        <v>98</v>
      </c>
      <c r="AR48" t="s">
        <v>399</v>
      </c>
      <c r="AS48" t="s">
        <v>72</v>
      </c>
      <c r="AT48" t="s">
        <v>73</v>
      </c>
      <c r="AU48" t="s">
        <v>60</v>
      </c>
      <c r="AV48" t="s">
        <v>82</v>
      </c>
      <c r="AW48" t="s">
        <v>62</v>
      </c>
    </row>
    <row r="49" spans="1:49" x14ac:dyDescent="0.2">
      <c r="A49" t="s">
        <v>222</v>
      </c>
      <c r="B49" t="s">
        <v>48</v>
      </c>
      <c r="C49" t="s">
        <v>49</v>
      </c>
      <c r="D49" t="s">
        <v>50</v>
      </c>
      <c r="G49" t="s">
        <v>48</v>
      </c>
      <c r="AC49">
        <v>5</v>
      </c>
      <c r="AD49">
        <v>4</v>
      </c>
      <c r="AE49">
        <v>4</v>
      </c>
      <c r="AF49">
        <v>5</v>
      </c>
      <c r="AG49">
        <v>4</v>
      </c>
      <c r="AH49">
        <v>3</v>
      </c>
      <c r="AI49">
        <v>4</v>
      </c>
      <c r="AJ49">
        <v>5</v>
      </c>
      <c r="AK49">
        <v>4</v>
      </c>
      <c r="AL49" t="s">
        <v>223</v>
      </c>
      <c r="AM49" t="s">
        <v>48</v>
      </c>
      <c r="AN49" t="s">
        <v>224</v>
      </c>
      <c r="AO49" t="s">
        <v>54</v>
      </c>
      <c r="AP49" t="s">
        <v>225</v>
      </c>
      <c r="AQ49" t="s">
        <v>70</v>
      </c>
      <c r="AR49" t="s">
        <v>71</v>
      </c>
      <c r="AS49" t="s">
        <v>58</v>
      </c>
      <c r="AT49" t="s">
        <v>73</v>
      </c>
      <c r="AU49" t="s">
        <v>60</v>
      </c>
      <c r="AV49" t="s">
        <v>82</v>
      </c>
      <c r="AW49" t="s">
        <v>226</v>
      </c>
    </row>
    <row r="50" spans="1:49" x14ac:dyDescent="0.2">
      <c r="A50" t="s">
        <v>1171</v>
      </c>
      <c r="B50" t="s">
        <v>48</v>
      </c>
      <c r="C50" t="s">
        <v>50</v>
      </c>
      <c r="G50" t="s">
        <v>51</v>
      </c>
      <c r="H50">
        <v>3</v>
      </c>
      <c r="I50">
        <v>2</v>
      </c>
      <c r="J50">
        <v>2</v>
      </c>
      <c r="K50">
        <v>3</v>
      </c>
      <c r="L50">
        <v>3</v>
      </c>
      <c r="M50">
        <v>3</v>
      </c>
      <c r="N50">
        <v>3</v>
      </c>
      <c r="O50">
        <v>3</v>
      </c>
      <c r="P50">
        <v>3</v>
      </c>
      <c r="Z50" t="s">
        <v>51</v>
      </c>
      <c r="AA50" t="s">
        <v>1172</v>
      </c>
      <c r="AN50" t="s">
        <v>103</v>
      </c>
      <c r="AO50" t="s">
        <v>79</v>
      </c>
      <c r="AP50" t="s">
        <v>1173</v>
      </c>
      <c r="AQ50" t="s">
        <v>70</v>
      </c>
      <c r="AR50" t="s">
        <v>399</v>
      </c>
      <c r="AS50" t="s">
        <v>72</v>
      </c>
      <c r="AT50" t="s">
        <v>73</v>
      </c>
      <c r="AU50" t="s">
        <v>60</v>
      </c>
      <c r="AV50" t="s">
        <v>82</v>
      </c>
      <c r="AW50" t="s">
        <v>1174</v>
      </c>
    </row>
    <row r="51" spans="1:49" x14ac:dyDescent="0.2">
      <c r="A51" t="s">
        <v>1180</v>
      </c>
      <c r="B51" t="s">
        <v>48</v>
      </c>
      <c r="C51" t="s">
        <v>64</v>
      </c>
      <c r="D51" t="s">
        <v>50</v>
      </c>
      <c r="G51" t="s">
        <v>51</v>
      </c>
      <c r="H51">
        <v>1</v>
      </c>
      <c r="I51">
        <v>1</v>
      </c>
      <c r="J51">
        <v>3</v>
      </c>
      <c r="K51">
        <v>3</v>
      </c>
      <c r="L51">
        <v>1</v>
      </c>
      <c r="M51">
        <v>4</v>
      </c>
      <c r="N51">
        <v>4</v>
      </c>
      <c r="O51">
        <v>4</v>
      </c>
      <c r="P51">
        <v>3</v>
      </c>
      <c r="Z51" t="s">
        <v>48</v>
      </c>
      <c r="AB51" t="s">
        <v>66</v>
      </c>
      <c r="AN51" t="s">
        <v>209</v>
      </c>
      <c r="AO51" t="s">
        <v>1181</v>
      </c>
      <c r="AP51" t="s">
        <v>890</v>
      </c>
      <c r="AQ51" t="s">
        <v>70</v>
      </c>
      <c r="AR51" t="s">
        <v>425</v>
      </c>
      <c r="AS51" t="s">
        <v>72</v>
      </c>
      <c r="AT51" t="s">
        <v>73</v>
      </c>
      <c r="AU51" t="s">
        <v>60</v>
      </c>
      <c r="AV51" t="s">
        <v>82</v>
      </c>
      <c r="AW51" t="s">
        <v>1182</v>
      </c>
    </row>
    <row r="52" spans="1:49" x14ac:dyDescent="0.2">
      <c r="A52" t="s">
        <v>507</v>
      </c>
      <c r="B52" t="s">
        <v>48</v>
      </c>
      <c r="C52" t="s">
        <v>49</v>
      </c>
      <c r="G52" t="s">
        <v>48</v>
      </c>
      <c r="AC52">
        <v>5</v>
      </c>
      <c r="AD52">
        <v>5</v>
      </c>
      <c r="AE52">
        <v>5</v>
      </c>
      <c r="AF52">
        <v>5</v>
      </c>
      <c r="AG52">
        <v>3</v>
      </c>
      <c r="AH52">
        <v>2</v>
      </c>
      <c r="AI52">
        <v>4</v>
      </c>
      <c r="AJ52">
        <v>5</v>
      </c>
      <c r="AK52">
        <v>5</v>
      </c>
      <c r="AL52" t="s">
        <v>508</v>
      </c>
      <c r="AM52" t="s">
        <v>51</v>
      </c>
      <c r="AN52" t="s">
        <v>447</v>
      </c>
      <c r="AO52" t="s">
        <v>54</v>
      </c>
      <c r="AP52" t="s">
        <v>509</v>
      </c>
      <c r="AQ52" t="s">
        <v>110</v>
      </c>
      <c r="AR52" t="s">
        <v>399</v>
      </c>
      <c r="AS52" t="s">
        <v>160</v>
      </c>
      <c r="AT52" t="s">
        <v>73</v>
      </c>
      <c r="AU52" t="s">
        <v>60</v>
      </c>
      <c r="AV52" t="s">
        <v>61</v>
      </c>
      <c r="AW52" t="s">
        <v>510</v>
      </c>
    </row>
    <row r="53" spans="1:49" x14ac:dyDescent="0.2">
      <c r="A53" t="s">
        <v>1191</v>
      </c>
      <c r="B53" t="s">
        <v>48</v>
      </c>
      <c r="C53" t="s">
        <v>49</v>
      </c>
      <c r="D53" t="s">
        <v>50</v>
      </c>
      <c r="G53" t="s">
        <v>51</v>
      </c>
      <c r="H53">
        <v>3</v>
      </c>
      <c r="I53">
        <v>3</v>
      </c>
      <c r="J53">
        <v>3</v>
      </c>
      <c r="K53">
        <v>4</v>
      </c>
      <c r="L53">
        <v>4</v>
      </c>
      <c r="M53">
        <v>5</v>
      </c>
      <c r="N53">
        <v>3</v>
      </c>
      <c r="O53">
        <v>3</v>
      </c>
      <c r="P53">
        <v>4</v>
      </c>
      <c r="Q53">
        <v>3</v>
      </c>
      <c r="R53">
        <v>3</v>
      </c>
      <c r="S53">
        <v>3</v>
      </c>
      <c r="T53">
        <v>4</v>
      </c>
      <c r="U53">
        <v>3</v>
      </c>
      <c r="V53">
        <v>3</v>
      </c>
      <c r="W53">
        <v>4</v>
      </c>
      <c r="X53">
        <v>3</v>
      </c>
      <c r="Y53">
        <v>4</v>
      </c>
      <c r="Z53" t="s">
        <v>48</v>
      </c>
      <c r="AB53" t="s">
        <v>1192</v>
      </c>
      <c r="AN53" t="s">
        <v>67</v>
      </c>
      <c r="AO53" t="s">
        <v>79</v>
      </c>
      <c r="AP53" t="s">
        <v>1193</v>
      </c>
      <c r="AQ53" t="s">
        <v>70</v>
      </c>
      <c r="AR53" t="s">
        <v>399</v>
      </c>
      <c r="AS53" t="s">
        <v>160</v>
      </c>
      <c r="AT53" t="s">
        <v>73</v>
      </c>
      <c r="AU53" t="s">
        <v>60</v>
      </c>
      <c r="AV53" t="s">
        <v>82</v>
      </c>
      <c r="AW53" t="s">
        <v>1194</v>
      </c>
    </row>
    <row r="54" spans="1:49" x14ac:dyDescent="0.2">
      <c r="A54" t="s">
        <v>1219</v>
      </c>
      <c r="B54" t="s">
        <v>48</v>
      </c>
      <c r="C54" t="s">
        <v>50</v>
      </c>
      <c r="G54" t="s">
        <v>51</v>
      </c>
      <c r="H54">
        <v>4</v>
      </c>
      <c r="I54">
        <v>3</v>
      </c>
      <c r="J54">
        <v>3</v>
      </c>
      <c r="K54">
        <v>3</v>
      </c>
      <c r="L54">
        <v>3</v>
      </c>
      <c r="M54">
        <v>3</v>
      </c>
      <c r="N54">
        <v>4</v>
      </c>
      <c r="O54">
        <v>4</v>
      </c>
      <c r="P54">
        <v>3</v>
      </c>
      <c r="Q54">
        <v>4</v>
      </c>
      <c r="R54">
        <v>4</v>
      </c>
      <c r="S54">
        <v>4</v>
      </c>
      <c r="T54">
        <v>4</v>
      </c>
      <c r="U54">
        <v>4</v>
      </c>
      <c r="V54">
        <v>4</v>
      </c>
      <c r="W54">
        <v>4</v>
      </c>
      <c r="X54">
        <v>4</v>
      </c>
      <c r="Y54">
        <v>4</v>
      </c>
      <c r="Z54" t="s">
        <v>51</v>
      </c>
      <c r="AA54" t="s">
        <v>1220</v>
      </c>
      <c r="AN54" t="s">
        <v>1221</v>
      </c>
      <c r="AO54" t="s">
        <v>79</v>
      </c>
      <c r="AP54" t="s">
        <v>514</v>
      </c>
      <c r="AQ54" t="s">
        <v>70</v>
      </c>
      <c r="AR54" t="s">
        <v>399</v>
      </c>
      <c r="AS54" t="s">
        <v>72</v>
      </c>
      <c r="AT54" t="s">
        <v>73</v>
      </c>
      <c r="AU54" t="s">
        <v>60</v>
      </c>
      <c r="AV54" t="s">
        <v>61</v>
      </c>
      <c r="AW54" t="s">
        <v>1222</v>
      </c>
    </row>
    <row r="55" spans="1:49" x14ac:dyDescent="0.2">
      <c r="A55" t="s">
        <v>228</v>
      </c>
      <c r="B55" t="s">
        <v>48</v>
      </c>
      <c r="C55" t="s">
        <v>50</v>
      </c>
      <c r="D55" t="s">
        <v>229</v>
      </c>
      <c r="G55" t="s">
        <v>51</v>
      </c>
      <c r="H55">
        <v>2</v>
      </c>
      <c r="I55">
        <v>2</v>
      </c>
      <c r="J55">
        <v>2</v>
      </c>
      <c r="K55">
        <v>2</v>
      </c>
      <c r="L55">
        <v>2</v>
      </c>
      <c r="M55">
        <v>2</v>
      </c>
      <c r="N55">
        <v>2</v>
      </c>
      <c r="O55">
        <v>2</v>
      </c>
      <c r="P55">
        <v>2</v>
      </c>
      <c r="Q55">
        <v>3</v>
      </c>
      <c r="R55">
        <v>3</v>
      </c>
      <c r="S55">
        <v>3</v>
      </c>
      <c r="T55">
        <v>2</v>
      </c>
      <c r="U55">
        <v>3</v>
      </c>
      <c r="V55">
        <v>2</v>
      </c>
      <c r="W55">
        <v>2</v>
      </c>
      <c r="X55">
        <v>2</v>
      </c>
      <c r="Y55">
        <v>2</v>
      </c>
      <c r="Z55" t="s">
        <v>51</v>
      </c>
      <c r="AA55" t="s">
        <v>230</v>
      </c>
      <c r="AN55" t="s">
        <v>67</v>
      </c>
      <c r="AO55" t="s">
        <v>231</v>
      </c>
      <c r="AP55" t="s">
        <v>232</v>
      </c>
      <c r="AQ55" t="s">
        <v>70</v>
      </c>
      <c r="AR55" t="s">
        <v>71</v>
      </c>
      <c r="AS55" t="s">
        <v>72</v>
      </c>
      <c r="AT55" t="s">
        <v>73</v>
      </c>
      <c r="AU55" t="s">
        <v>60</v>
      </c>
      <c r="AV55" t="s">
        <v>61</v>
      </c>
      <c r="AW55" t="s">
        <v>233</v>
      </c>
    </row>
    <row r="56" spans="1:49" x14ac:dyDescent="0.2">
      <c r="A56" t="s">
        <v>1252</v>
      </c>
      <c r="B56" t="s">
        <v>48</v>
      </c>
      <c r="C56" t="s">
        <v>65</v>
      </c>
      <c r="D56" t="s">
        <v>49</v>
      </c>
      <c r="E56" t="s">
        <v>50</v>
      </c>
      <c r="G56" t="s">
        <v>51</v>
      </c>
      <c r="H56">
        <v>4</v>
      </c>
      <c r="I56">
        <v>3</v>
      </c>
      <c r="J56">
        <v>3</v>
      </c>
      <c r="K56">
        <v>5</v>
      </c>
      <c r="L56">
        <v>4</v>
      </c>
      <c r="M56">
        <v>5</v>
      </c>
      <c r="N56">
        <v>3</v>
      </c>
      <c r="O56">
        <v>5</v>
      </c>
      <c r="P56">
        <v>5</v>
      </c>
      <c r="Q56">
        <v>5</v>
      </c>
      <c r="R56">
        <v>5</v>
      </c>
      <c r="S56">
        <v>3</v>
      </c>
      <c r="T56">
        <v>5</v>
      </c>
      <c r="U56">
        <v>5</v>
      </c>
      <c r="V56">
        <v>5</v>
      </c>
      <c r="W56">
        <v>3</v>
      </c>
      <c r="X56">
        <v>5</v>
      </c>
      <c r="Y56">
        <v>5</v>
      </c>
      <c r="Z56" t="s">
        <v>51</v>
      </c>
      <c r="AA56" t="s">
        <v>1253</v>
      </c>
      <c r="AN56" t="s">
        <v>103</v>
      </c>
      <c r="AO56" t="s">
        <v>54</v>
      </c>
      <c r="AP56" t="s">
        <v>1254</v>
      </c>
      <c r="AQ56" t="s">
        <v>70</v>
      </c>
      <c r="AR56" t="s">
        <v>399</v>
      </c>
      <c r="AS56" t="s">
        <v>160</v>
      </c>
      <c r="AT56" t="s">
        <v>73</v>
      </c>
      <c r="AU56" t="s">
        <v>60</v>
      </c>
      <c r="AV56" t="s">
        <v>82</v>
      </c>
      <c r="AW56" t="s">
        <v>1255</v>
      </c>
    </row>
    <row r="57" spans="1:49" x14ac:dyDescent="0.2">
      <c r="A57" t="s">
        <v>241</v>
      </c>
      <c r="B57" t="s">
        <v>48</v>
      </c>
      <c r="C57" t="s">
        <v>50</v>
      </c>
      <c r="G57" t="s">
        <v>51</v>
      </c>
      <c r="H57">
        <v>3</v>
      </c>
      <c r="I57">
        <v>2</v>
      </c>
      <c r="J57">
        <v>2</v>
      </c>
      <c r="K57">
        <v>2</v>
      </c>
      <c r="L57">
        <v>2</v>
      </c>
      <c r="M57">
        <v>2</v>
      </c>
      <c r="N57">
        <v>1</v>
      </c>
      <c r="O57">
        <v>2</v>
      </c>
      <c r="P57">
        <v>2</v>
      </c>
      <c r="Q57">
        <v>2</v>
      </c>
      <c r="R57">
        <v>1</v>
      </c>
      <c r="S57">
        <v>2</v>
      </c>
      <c r="T57">
        <v>2</v>
      </c>
      <c r="U57">
        <v>2</v>
      </c>
      <c r="V57">
        <v>2</v>
      </c>
      <c r="W57">
        <v>1</v>
      </c>
      <c r="X57">
        <v>2</v>
      </c>
      <c r="Y57">
        <v>2</v>
      </c>
      <c r="Z57" t="s">
        <v>51</v>
      </c>
      <c r="AA57" t="s">
        <v>242</v>
      </c>
      <c r="AN57" t="s">
        <v>243</v>
      </c>
      <c r="AO57" t="s">
        <v>54</v>
      </c>
      <c r="AP57" t="s">
        <v>244</v>
      </c>
      <c r="AQ57" t="s">
        <v>98</v>
      </c>
      <c r="AR57" t="s">
        <v>57</v>
      </c>
      <c r="AS57" t="s">
        <v>58</v>
      </c>
      <c r="AT57" t="s">
        <v>73</v>
      </c>
      <c r="AU57" t="s">
        <v>60</v>
      </c>
      <c r="AV57" t="s">
        <v>61</v>
      </c>
      <c r="AW57" t="s">
        <v>245</v>
      </c>
    </row>
    <row r="58" spans="1:49" x14ac:dyDescent="0.2">
      <c r="A58" t="s">
        <v>247</v>
      </c>
      <c r="B58" t="s">
        <v>48</v>
      </c>
      <c r="C58" t="s">
        <v>49</v>
      </c>
      <c r="D58" t="s">
        <v>50</v>
      </c>
      <c r="G58" t="s">
        <v>51</v>
      </c>
      <c r="H58">
        <v>3</v>
      </c>
      <c r="I58">
        <v>2</v>
      </c>
      <c r="J58">
        <v>3</v>
      </c>
      <c r="K58">
        <v>3</v>
      </c>
      <c r="L58">
        <v>2</v>
      </c>
      <c r="M58">
        <v>2</v>
      </c>
      <c r="N58">
        <v>2</v>
      </c>
      <c r="O58">
        <v>2</v>
      </c>
      <c r="P58">
        <v>3</v>
      </c>
      <c r="Q58">
        <v>3</v>
      </c>
      <c r="R58">
        <v>2</v>
      </c>
      <c r="S58">
        <v>3</v>
      </c>
      <c r="T58">
        <v>3</v>
      </c>
      <c r="U58">
        <v>2</v>
      </c>
      <c r="V58">
        <v>2</v>
      </c>
      <c r="W58">
        <v>2</v>
      </c>
      <c r="X58">
        <v>3</v>
      </c>
      <c r="Y58">
        <v>3</v>
      </c>
      <c r="Z58" t="s">
        <v>51</v>
      </c>
      <c r="AA58" t="s">
        <v>248</v>
      </c>
      <c r="AN58" t="s">
        <v>249</v>
      </c>
      <c r="AO58" t="s">
        <v>79</v>
      </c>
      <c r="AP58" t="s">
        <v>250</v>
      </c>
      <c r="AQ58" t="s">
        <v>98</v>
      </c>
      <c r="AR58" t="s">
        <v>71</v>
      </c>
      <c r="AS58" t="s">
        <v>72</v>
      </c>
      <c r="AT58" t="s">
        <v>73</v>
      </c>
      <c r="AU58" t="s">
        <v>60</v>
      </c>
      <c r="AV58" t="s">
        <v>82</v>
      </c>
      <c r="AW58" t="s">
        <v>251</v>
      </c>
    </row>
    <row r="59" spans="1:49" x14ac:dyDescent="0.2">
      <c r="A59" t="s">
        <v>528</v>
      </c>
      <c r="B59" t="s">
        <v>48</v>
      </c>
      <c r="C59" t="s">
        <v>49</v>
      </c>
      <c r="G59" t="s">
        <v>48</v>
      </c>
      <c r="AC59">
        <v>4</v>
      </c>
      <c r="AD59">
        <v>4</v>
      </c>
      <c r="AE59">
        <v>3</v>
      </c>
      <c r="AF59">
        <v>4</v>
      </c>
      <c r="AG59">
        <v>4</v>
      </c>
      <c r="AH59">
        <v>1</v>
      </c>
      <c r="AI59">
        <v>4</v>
      </c>
      <c r="AJ59">
        <v>4</v>
      </c>
      <c r="AK59">
        <v>4</v>
      </c>
      <c r="AL59" t="s">
        <v>102</v>
      </c>
      <c r="AM59" t="s">
        <v>51</v>
      </c>
      <c r="AN59" t="s">
        <v>139</v>
      </c>
      <c r="AO59" t="s">
        <v>79</v>
      </c>
      <c r="AP59" t="s">
        <v>529</v>
      </c>
      <c r="AQ59" t="s">
        <v>56</v>
      </c>
      <c r="AR59" t="s">
        <v>399</v>
      </c>
      <c r="AS59" t="s">
        <v>72</v>
      </c>
      <c r="AT59" t="s">
        <v>73</v>
      </c>
      <c r="AU59" t="s">
        <v>60</v>
      </c>
      <c r="AV59" t="s">
        <v>82</v>
      </c>
      <c r="AW59" t="s">
        <v>530</v>
      </c>
    </row>
    <row r="60" spans="1:49" x14ac:dyDescent="0.2">
      <c r="A60" t="s">
        <v>1269</v>
      </c>
      <c r="B60" t="s">
        <v>48</v>
      </c>
      <c r="C60" t="s">
        <v>64</v>
      </c>
      <c r="D60" t="s">
        <v>49</v>
      </c>
      <c r="G60" t="s">
        <v>48</v>
      </c>
      <c r="AC60">
        <v>5</v>
      </c>
      <c r="AD60">
        <v>4</v>
      </c>
      <c r="AE60">
        <v>4</v>
      </c>
      <c r="AF60">
        <v>5</v>
      </c>
      <c r="AG60">
        <v>4</v>
      </c>
      <c r="AH60">
        <v>5</v>
      </c>
      <c r="AI60">
        <v>5</v>
      </c>
      <c r="AJ60">
        <v>5</v>
      </c>
      <c r="AK60">
        <v>5</v>
      </c>
      <c r="AL60" t="s">
        <v>1270</v>
      </c>
      <c r="AM60" t="s">
        <v>51</v>
      </c>
      <c r="AN60" t="s">
        <v>1271</v>
      </c>
      <c r="AO60" t="s">
        <v>121</v>
      </c>
      <c r="AP60" t="s">
        <v>1272</v>
      </c>
      <c r="AQ60" t="s">
        <v>70</v>
      </c>
      <c r="AR60" t="s">
        <v>425</v>
      </c>
      <c r="AS60" t="s">
        <v>58</v>
      </c>
      <c r="AT60" t="s">
        <v>73</v>
      </c>
      <c r="AU60" t="s">
        <v>60</v>
      </c>
      <c r="AV60" t="s">
        <v>61</v>
      </c>
    </row>
    <row r="61" spans="1:49" x14ac:dyDescent="0.2">
      <c r="A61" t="s">
        <v>1273</v>
      </c>
      <c r="B61" t="s">
        <v>48</v>
      </c>
      <c r="C61" t="s">
        <v>65</v>
      </c>
      <c r="D61" t="s">
        <v>49</v>
      </c>
      <c r="G61" t="s">
        <v>48</v>
      </c>
      <c r="AC61">
        <v>2</v>
      </c>
      <c r="AD61">
        <v>1</v>
      </c>
      <c r="AE61">
        <v>2</v>
      </c>
      <c r="AF61">
        <v>3</v>
      </c>
      <c r="AG61">
        <v>2</v>
      </c>
      <c r="AH61">
        <v>1</v>
      </c>
      <c r="AI61">
        <v>2</v>
      </c>
      <c r="AJ61">
        <v>3</v>
      </c>
      <c r="AK61">
        <v>3</v>
      </c>
      <c r="AL61" t="s">
        <v>538</v>
      </c>
      <c r="AM61" t="s">
        <v>48</v>
      </c>
      <c r="AN61" t="s">
        <v>866</v>
      </c>
      <c r="AO61" t="s">
        <v>165</v>
      </c>
      <c r="AP61" t="s">
        <v>1274</v>
      </c>
      <c r="AQ61" t="s">
        <v>98</v>
      </c>
      <c r="AR61" t="s">
        <v>399</v>
      </c>
      <c r="AS61" t="s">
        <v>72</v>
      </c>
      <c r="AT61" t="s">
        <v>73</v>
      </c>
      <c r="AU61" t="s">
        <v>74</v>
      </c>
      <c r="AV61" t="s">
        <v>82</v>
      </c>
    </row>
    <row r="62" spans="1:49" x14ac:dyDescent="0.2">
      <c r="A62" t="s">
        <v>537</v>
      </c>
      <c r="B62" t="s">
        <v>48</v>
      </c>
      <c r="C62" t="s">
        <v>64</v>
      </c>
      <c r="G62" t="s">
        <v>48</v>
      </c>
      <c r="AC62">
        <v>5</v>
      </c>
      <c r="AD62">
        <v>5</v>
      </c>
      <c r="AE62">
        <v>3</v>
      </c>
      <c r="AF62">
        <v>5</v>
      </c>
      <c r="AG62">
        <v>5</v>
      </c>
      <c r="AH62">
        <v>3</v>
      </c>
      <c r="AI62">
        <v>4</v>
      </c>
      <c r="AJ62">
        <v>5</v>
      </c>
      <c r="AK62">
        <v>5</v>
      </c>
      <c r="AL62" t="s">
        <v>538</v>
      </c>
      <c r="AM62" t="s">
        <v>51</v>
      </c>
      <c r="AN62" t="s">
        <v>116</v>
      </c>
      <c r="AO62" t="s">
        <v>79</v>
      </c>
      <c r="AP62" t="s">
        <v>539</v>
      </c>
      <c r="AQ62" t="s">
        <v>56</v>
      </c>
      <c r="AR62" t="s">
        <v>399</v>
      </c>
      <c r="AS62" t="s">
        <v>160</v>
      </c>
      <c r="AT62" t="s">
        <v>73</v>
      </c>
      <c r="AU62" t="s">
        <v>74</v>
      </c>
      <c r="AV62" t="s">
        <v>82</v>
      </c>
      <c r="AW62" t="s">
        <v>540</v>
      </c>
    </row>
    <row r="63" spans="1:49" x14ac:dyDescent="0.2">
      <c r="A63" t="s">
        <v>1316</v>
      </c>
      <c r="B63" t="s">
        <v>48</v>
      </c>
      <c r="C63" t="s">
        <v>1317</v>
      </c>
      <c r="G63" t="s">
        <v>48</v>
      </c>
      <c r="AC63">
        <v>3</v>
      </c>
      <c r="AD63">
        <v>2</v>
      </c>
      <c r="AE63">
        <v>2</v>
      </c>
      <c r="AF63">
        <v>3</v>
      </c>
      <c r="AG63">
        <v>2</v>
      </c>
      <c r="AH63">
        <v>2</v>
      </c>
      <c r="AI63">
        <v>2</v>
      </c>
      <c r="AJ63">
        <v>3</v>
      </c>
      <c r="AK63">
        <v>3</v>
      </c>
      <c r="AL63" t="s">
        <v>102</v>
      </c>
      <c r="AM63" t="s">
        <v>51</v>
      </c>
      <c r="AN63" t="s">
        <v>840</v>
      </c>
      <c r="AO63" t="s">
        <v>1318</v>
      </c>
      <c r="AP63" t="s">
        <v>250</v>
      </c>
      <c r="AQ63" t="s">
        <v>70</v>
      </c>
      <c r="AR63" t="s">
        <v>399</v>
      </c>
      <c r="AS63" t="s">
        <v>72</v>
      </c>
      <c r="AT63" t="s">
        <v>73</v>
      </c>
      <c r="AU63" t="s">
        <v>60</v>
      </c>
      <c r="AV63" t="s">
        <v>61</v>
      </c>
      <c r="AW63" t="s">
        <v>1319</v>
      </c>
    </row>
    <row r="64" spans="1:49" x14ac:dyDescent="0.2">
      <c r="A64" t="s">
        <v>1326</v>
      </c>
      <c r="B64" t="s">
        <v>48</v>
      </c>
      <c r="C64" t="s">
        <v>49</v>
      </c>
      <c r="D64" t="s">
        <v>50</v>
      </c>
      <c r="G64" t="s">
        <v>51</v>
      </c>
      <c r="H64">
        <v>3</v>
      </c>
      <c r="I64">
        <v>2</v>
      </c>
      <c r="J64">
        <v>1</v>
      </c>
      <c r="K64">
        <v>3</v>
      </c>
      <c r="L64">
        <v>3</v>
      </c>
      <c r="M64">
        <v>2</v>
      </c>
      <c r="N64">
        <v>1</v>
      </c>
      <c r="O64">
        <v>2</v>
      </c>
      <c r="P64">
        <v>3</v>
      </c>
      <c r="Q64">
        <v>3</v>
      </c>
      <c r="R64">
        <v>2</v>
      </c>
      <c r="S64">
        <v>1</v>
      </c>
      <c r="T64">
        <v>3</v>
      </c>
      <c r="U64">
        <v>3</v>
      </c>
      <c r="V64">
        <v>2</v>
      </c>
      <c r="W64">
        <v>1</v>
      </c>
      <c r="X64">
        <v>2</v>
      </c>
      <c r="Y64">
        <v>3</v>
      </c>
      <c r="Z64" t="s">
        <v>51</v>
      </c>
      <c r="AA64" t="s">
        <v>66</v>
      </c>
      <c r="AN64" t="s">
        <v>1327</v>
      </c>
      <c r="AO64" t="s">
        <v>121</v>
      </c>
      <c r="AP64" t="s">
        <v>1328</v>
      </c>
      <c r="AQ64" t="s">
        <v>70</v>
      </c>
      <c r="AS64" t="s">
        <v>111</v>
      </c>
      <c r="AT64" t="s">
        <v>73</v>
      </c>
      <c r="AU64" t="s">
        <v>60</v>
      </c>
      <c r="AV64" t="s">
        <v>82</v>
      </c>
      <c r="AW64" t="s">
        <v>1329</v>
      </c>
    </row>
    <row r="65" spans="1:49" x14ac:dyDescent="0.2">
      <c r="A65" t="s">
        <v>541</v>
      </c>
      <c r="B65" t="s">
        <v>48</v>
      </c>
      <c r="C65" t="s">
        <v>542</v>
      </c>
      <c r="G65" t="s">
        <v>48</v>
      </c>
      <c r="AC65">
        <v>4</v>
      </c>
      <c r="AD65">
        <v>4</v>
      </c>
      <c r="AE65">
        <v>5</v>
      </c>
      <c r="AF65">
        <v>5</v>
      </c>
      <c r="AG65">
        <v>4</v>
      </c>
      <c r="AH65">
        <v>1</v>
      </c>
      <c r="AI65">
        <v>5</v>
      </c>
      <c r="AJ65">
        <v>5</v>
      </c>
      <c r="AK65">
        <v>5</v>
      </c>
      <c r="AL65" t="s">
        <v>543</v>
      </c>
      <c r="AM65" t="s">
        <v>51</v>
      </c>
      <c r="AN65" t="s">
        <v>544</v>
      </c>
      <c r="AO65" t="s">
        <v>79</v>
      </c>
      <c r="AP65" t="s">
        <v>545</v>
      </c>
      <c r="AQ65" t="s">
        <v>56</v>
      </c>
      <c r="AR65" t="s">
        <v>399</v>
      </c>
      <c r="AS65" t="s">
        <v>72</v>
      </c>
      <c r="AT65" t="s">
        <v>73</v>
      </c>
      <c r="AU65" t="s">
        <v>60</v>
      </c>
      <c r="AV65" t="s">
        <v>82</v>
      </c>
      <c r="AW65" t="s">
        <v>546</v>
      </c>
    </row>
    <row r="66" spans="1:49" x14ac:dyDescent="0.2">
      <c r="A66" t="s">
        <v>548</v>
      </c>
      <c r="B66" t="s">
        <v>48</v>
      </c>
      <c r="C66" t="s">
        <v>65</v>
      </c>
      <c r="D66" t="s">
        <v>50</v>
      </c>
      <c r="G66" t="s">
        <v>51</v>
      </c>
      <c r="H66">
        <v>5</v>
      </c>
      <c r="I66">
        <v>5</v>
      </c>
      <c r="J66">
        <v>5</v>
      </c>
      <c r="K66">
        <v>5</v>
      </c>
      <c r="L66">
        <v>4</v>
      </c>
      <c r="M66">
        <v>5</v>
      </c>
      <c r="N66">
        <v>5</v>
      </c>
      <c r="O66">
        <v>5</v>
      </c>
      <c r="P66">
        <v>5</v>
      </c>
      <c r="Q66">
        <v>5</v>
      </c>
      <c r="R66">
        <v>5</v>
      </c>
      <c r="S66">
        <v>5</v>
      </c>
      <c r="T66">
        <v>5</v>
      </c>
      <c r="U66">
        <v>2</v>
      </c>
      <c r="V66">
        <v>5</v>
      </c>
      <c r="W66">
        <v>5</v>
      </c>
      <c r="X66">
        <v>5</v>
      </c>
      <c r="Y66">
        <v>5</v>
      </c>
      <c r="Z66" t="s">
        <v>51</v>
      </c>
      <c r="AA66" t="s">
        <v>549</v>
      </c>
      <c r="AN66" t="s">
        <v>550</v>
      </c>
      <c r="AO66" t="s">
        <v>121</v>
      </c>
      <c r="AP66" t="s">
        <v>551</v>
      </c>
      <c r="AQ66" t="s">
        <v>56</v>
      </c>
      <c r="AR66" t="s">
        <v>399</v>
      </c>
      <c r="AS66" t="s">
        <v>111</v>
      </c>
      <c r="AT66" t="s">
        <v>73</v>
      </c>
      <c r="AU66" t="s">
        <v>74</v>
      </c>
      <c r="AV66" t="s">
        <v>61</v>
      </c>
      <c r="AW66" t="s">
        <v>552</v>
      </c>
    </row>
    <row r="67" spans="1:49" x14ac:dyDescent="0.2">
      <c r="A67" t="s">
        <v>1337</v>
      </c>
      <c r="B67" t="s">
        <v>48</v>
      </c>
      <c r="C67" t="s">
        <v>49</v>
      </c>
      <c r="G67" t="s">
        <v>48</v>
      </c>
      <c r="AC67">
        <v>5</v>
      </c>
      <c r="AD67">
        <v>5</v>
      </c>
      <c r="AE67">
        <v>5</v>
      </c>
      <c r="AF67">
        <v>5</v>
      </c>
      <c r="AG67">
        <v>4</v>
      </c>
      <c r="AH67">
        <v>4</v>
      </c>
      <c r="AI67">
        <v>5</v>
      </c>
      <c r="AJ67">
        <v>5</v>
      </c>
      <c r="AK67">
        <v>5</v>
      </c>
      <c r="AL67" t="s">
        <v>78</v>
      </c>
      <c r="AM67" t="s">
        <v>51</v>
      </c>
      <c r="AN67" t="s">
        <v>243</v>
      </c>
      <c r="AO67" t="s">
        <v>88</v>
      </c>
      <c r="AP67" t="s">
        <v>1338</v>
      </c>
      <c r="AQ67" t="s">
        <v>81</v>
      </c>
      <c r="AR67" t="s">
        <v>399</v>
      </c>
      <c r="AS67" t="s">
        <v>72</v>
      </c>
      <c r="AT67" t="s">
        <v>73</v>
      </c>
      <c r="AU67" t="s">
        <v>60</v>
      </c>
      <c r="AV67" t="s">
        <v>61</v>
      </c>
      <c r="AW67" t="s">
        <v>1339</v>
      </c>
    </row>
    <row r="68" spans="1:49" x14ac:dyDescent="0.2">
      <c r="A68" t="s">
        <v>1353</v>
      </c>
      <c r="B68" t="s">
        <v>48</v>
      </c>
      <c r="C68" t="s">
        <v>50</v>
      </c>
      <c r="G68" t="s">
        <v>51</v>
      </c>
      <c r="H68">
        <v>5</v>
      </c>
      <c r="I68">
        <v>4</v>
      </c>
      <c r="J68">
        <v>4</v>
      </c>
      <c r="K68">
        <v>5</v>
      </c>
      <c r="L68">
        <v>5</v>
      </c>
      <c r="M68">
        <v>5</v>
      </c>
      <c r="N68">
        <v>5</v>
      </c>
      <c r="O68">
        <v>5</v>
      </c>
      <c r="P68">
        <v>5</v>
      </c>
      <c r="Q68">
        <v>5</v>
      </c>
      <c r="R68">
        <v>4</v>
      </c>
      <c r="S68">
        <v>5</v>
      </c>
      <c r="T68">
        <v>5</v>
      </c>
      <c r="U68">
        <v>5</v>
      </c>
      <c r="V68">
        <v>5</v>
      </c>
      <c r="W68">
        <v>5</v>
      </c>
      <c r="X68">
        <v>5</v>
      </c>
      <c r="Y68">
        <v>5</v>
      </c>
      <c r="Z68" t="s">
        <v>51</v>
      </c>
      <c r="AA68" t="s">
        <v>1354</v>
      </c>
      <c r="AN68" t="s">
        <v>134</v>
      </c>
      <c r="AO68" t="s">
        <v>165</v>
      </c>
      <c r="AP68" t="s">
        <v>1355</v>
      </c>
      <c r="AQ68" t="s">
        <v>70</v>
      </c>
      <c r="AR68" t="s">
        <v>399</v>
      </c>
      <c r="AS68" t="s">
        <v>160</v>
      </c>
      <c r="AT68" t="s">
        <v>73</v>
      </c>
      <c r="AU68" t="s">
        <v>74</v>
      </c>
      <c r="AV68" t="s">
        <v>61</v>
      </c>
      <c r="AW68" t="s">
        <v>1356</v>
      </c>
    </row>
    <row r="69" spans="1:49" x14ac:dyDescent="0.2">
      <c r="A69" t="s">
        <v>1367</v>
      </c>
      <c r="B69" t="s">
        <v>48</v>
      </c>
      <c r="C69" t="s">
        <v>50</v>
      </c>
      <c r="D69" t="s">
        <v>1617</v>
      </c>
      <c r="G69" t="s">
        <v>51</v>
      </c>
      <c r="H69">
        <v>4</v>
      </c>
      <c r="I69">
        <v>3</v>
      </c>
      <c r="J69">
        <v>4</v>
      </c>
      <c r="K69">
        <v>4</v>
      </c>
      <c r="L69">
        <v>4</v>
      </c>
      <c r="M69">
        <v>4</v>
      </c>
      <c r="N69">
        <v>3</v>
      </c>
      <c r="O69">
        <v>4</v>
      </c>
      <c r="P69">
        <v>4</v>
      </c>
      <c r="Q69">
        <v>4</v>
      </c>
      <c r="R69">
        <v>4</v>
      </c>
      <c r="S69">
        <v>4</v>
      </c>
      <c r="T69">
        <v>4</v>
      </c>
      <c r="U69">
        <v>4</v>
      </c>
      <c r="V69">
        <v>4</v>
      </c>
      <c r="W69">
        <v>3</v>
      </c>
      <c r="X69">
        <v>4</v>
      </c>
      <c r="Y69">
        <v>4</v>
      </c>
      <c r="Z69" t="s">
        <v>51</v>
      </c>
      <c r="AA69" t="s">
        <v>1369</v>
      </c>
      <c r="AN69" t="s">
        <v>134</v>
      </c>
      <c r="AO69" t="s">
        <v>54</v>
      </c>
      <c r="AP69" t="s">
        <v>1370</v>
      </c>
      <c r="AQ69" t="s">
        <v>81</v>
      </c>
      <c r="AR69" t="s">
        <v>425</v>
      </c>
      <c r="AS69" t="s">
        <v>111</v>
      </c>
      <c r="AT69" t="s">
        <v>73</v>
      </c>
      <c r="AU69" t="s">
        <v>60</v>
      </c>
      <c r="AV69" t="s">
        <v>1371</v>
      </c>
      <c r="AW69" t="s">
        <v>1372</v>
      </c>
    </row>
    <row r="70" spans="1:49" x14ac:dyDescent="0.2">
      <c r="A70" t="s">
        <v>553</v>
      </c>
      <c r="B70" t="s">
        <v>48</v>
      </c>
      <c r="C70" t="s">
        <v>554</v>
      </c>
      <c r="G70" t="s">
        <v>48</v>
      </c>
      <c r="AC70">
        <v>4</v>
      </c>
      <c r="AD70">
        <v>4</v>
      </c>
      <c r="AE70">
        <v>4</v>
      </c>
      <c r="AF70">
        <v>4</v>
      </c>
      <c r="AG70">
        <v>4</v>
      </c>
      <c r="AH70">
        <v>4</v>
      </c>
      <c r="AI70">
        <v>4</v>
      </c>
      <c r="AJ70">
        <v>4</v>
      </c>
      <c r="AK70">
        <v>4</v>
      </c>
      <c r="AL70" t="s">
        <v>476</v>
      </c>
      <c r="AM70" t="s">
        <v>51</v>
      </c>
      <c r="AN70" t="s">
        <v>67</v>
      </c>
      <c r="AO70" t="s">
        <v>54</v>
      </c>
      <c r="AP70" t="s">
        <v>555</v>
      </c>
      <c r="AQ70" t="s">
        <v>110</v>
      </c>
      <c r="AR70" t="s">
        <v>425</v>
      </c>
      <c r="AS70" t="s">
        <v>72</v>
      </c>
      <c r="AT70" t="s">
        <v>73</v>
      </c>
      <c r="AU70" t="s">
        <v>74</v>
      </c>
      <c r="AV70" t="s">
        <v>61</v>
      </c>
      <c r="AW70" t="s">
        <v>556</v>
      </c>
    </row>
    <row r="71" spans="1:49" x14ac:dyDescent="0.2">
      <c r="A71" t="s">
        <v>1382</v>
      </c>
      <c r="B71" t="s">
        <v>48</v>
      </c>
      <c r="C71" t="s">
        <v>49</v>
      </c>
      <c r="G71" t="s">
        <v>48</v>
      </c>
      <c r="AC71">
        <v>5</v>
      </c>
      <c r="AD71">
        <v>4</v>
      </c>
      <c r="AE71">
        <v>4</v>
      </c>
      <c r="AF71">
        <v>3</v>
      </c>
      <c r="AG71">
        <v>2</v>
      </c>
      <c r="AH71">
        <v>2</v>
      </c>
      <c r="AI71">
        <v>4</v>
      </c>
      <c r="AJ71">
        <v>5</v>
      </c>
      <c r="AK71">
        <v>5</v>
      </c>
      <c r="AL71" t="s">
        <v>1383</v>
      </c>
      <c r="AM71" t="s">
        <v>51</v>
      </c>
      <c r="AN71" t="s">
        <v>1384</v>
      </c>
      <c r="AO71" t="s">
        <v>96</v>
      </c>
      <c r="AP71" t="s">
        <v>1385</v>
      </c>
      <c r="AQ71" t="s">
        <v>70</v>
      </c>
      <c r="AR71" t="s">
        <v>399</v>
      </c>
      <c r="AS71" t="s">
        <v>72</v>
      </c>
      <c r="AT71" t="s">
        <v>73</v>
      </c>
      <c r="AU71" t="s">
        <v>60</v>
      </c>
      <c r="AV71" t="s">
        <v>82</v>
      </c>
      <c r="AW71" t="s">
        <v>1386</v>
      </c>
    </row>
    <row r="72" spans="1:49" x14ac:dyDescent="0.2">
      <c r="A72" t="s">
        <v>290</v>
      </c>
      <c r="B72" t="s">
        <v>48</v>
      </c>
      <c r="C72" t="s">
        <v>49</v>
      </c>
      <c r="D72" t="s">
        <v>50</v>
      </c>
      <c r="E72" t="s">
        <v>291</v>
      </c>
      <c r="G72" t="s">
        <v>51</v>
      </c>
      <c r="H72">
        <v>5</v>
      </c>
      <c r="I72">
        <v>5</v>
      </c>
      <c r="J72">
        <v>3</v>
      </c>
      <c r="K72">
        <v>4</v>
      </c>
      <c r="L72">
        <v>4</v>
      </c>
      <c r="M72">
        <v>5</v>
      </c>
      <c r="N72">
        <v>5</v>
      </c>
      <c r="O72">
        <v>4</v>
      </c>
      <c r="P72">
        <v>5</v>
      </c>
      <c r="Q72">
        <v>5</v>
      </c>
      <c r="R72">
        <v>5</v>
      </c>
      <c r="S72">
        <v>3</v>
      </c>
      <c r="T72">
        <v>5</v>
      </c>
      <c r="U72">
        <v>5</v>
      </c>
      <c r="V72">
        <v>5</v>
      </c>
      <c r="W72">
        <v>5</v>
      </c>
      <c r="X72">
        <v>5</v>
      </c>
      <c r="Y72">
        <v>5</v>
      </c>
      <c r="Z72" t="s">
        <v>51</v>
      </c>
      <c r="AA72" t="s">
        <v>292</v>
      </c>
      <c r="AN72" t="s">
        <v>293</v>
      </c>
      <c r="AO72" t="s">
        <v>294</v>
      </c>
      <c r="AP72" t="s">
        <v>89</v>
      </c>
      <c r="AQ72" t="s">
        <v>81</v>
      </c>
      <c r="AR72" t="s">
        <v>57</v>
      </c>
      <c r="AS72" t="s">
        <v>160</v>
      </c>
      <c r="AT72" t="s">
        <v>73</v>
      </c>
      <c r="AU72" t="s">
        <v>60</v>
      </c>
      <c r="AV72" t="s">
        <v>61</v>
      </c>
    </row>
    <row r="73" spans="1:49" x14ac:dyDescent="0.2">
      <c r="A73" t="s">
        <v>295</v>
      </c>
      <c r="B73" t="s">
        <v>48</v>
      </c>
      <c r="C73" t="s">
        <v>64</v>
      </c>
      <c r="D73" t="s">
        <v>65</v>
      </c>
      <c r="E73" t="s">
        <v>50</v>
      </c>
      <c r="F73" t="s">
        <v>296</v>
      </c>
      <c r="G73" t="s">
        <v>48</v>
      </c>
      <c r="AC73">
        <v>5</v>
      </c>
      <c r="AD73">
        <v>4</v>
      </c>
      <c r="AE73">
        <v>2</v>
      </c>
      <c r="AF73">
        <v>4</v>
      </c>
      <c r="AG73">
        <v>2</v>
      </c>
      <c r="AH73">
        <v>4</v>
      </c>
      <c r="AI73">
        <v>3</v>
      </c>
      <c r="AJ73">
        <v>5</v>
      </c>
      <c r="AK73">
        <v>5</v>
      </c>
      <c r="AL73" t="s">
        <v>297</v>
      </c>
      <c r="AM73" t="s">
        <v>51</v>
      </c>
      <c r="AN73" t="s">
        <v>128</v>
      </c>
      <c r="AO73" t="s">
        <v>231</v>
      </c>
      <c r="AP73" t="s">
        <v>298</v>
      </c>
      <c r="AQ73" t="s">
        <v>70</v>
      </c>
      <c r="AR73" t="s">
        <v>71</v>
      </c>
      <c r="AS73" t="s">
        <v>111</v>
      </c>
      <c r="AT73" t="s">
        <v>73</v>
      </c>
      <c r="AU73" t="s">
        <v>60</v>
      </c>
      <c r="AV73" t="s">
        <v>82</v>
      </c>
    </row>
    <row r="74" spans="1:49" x14ac:dyDescent="0.2">
      <c r="A74" t="s">
        <v>299</v>
      </c>
      <c r="B74" t="s">
        <v>48</v>
      </c>
      <c r="C74" t="s">
        <v>50</v>
      </c>
      <c r="G74" t="s">
        <v>51</v>
      </c>
      <c r="H74">
        <v>4</v>
      </c>
      <c r="I74">
        <v>4</v>
      </c>
      <c r="J74">
        <v>3</v>
      </c>
      <c r="K74">
        <v>5</v>
      </c>
      <c r="L74">
        <v>5</v>
      </c>
      <c r="M74">
        <v>5</v>
      </c>
      <c r="N74">
        <v>3</v>
      </c>
      <c r="O74">
        <v>3</v>
      </c>
      <c r="P74">
        <v>3</v>
      </c>
      <c r="Q74">
        <v>1</v>
      </c>
      <c r="R74">
        <v>1</v>
      </c>
      <c r="S74">
        <v>1</v>
      </c>
      <c r="T74">
        <v>1</v>
      </c>
      <c r="U74">
        <v>1</v>
      </c>
      <c r="V74">
        <v>1</v>
      </c>
      <c r="W74">
        <v>1</v>
      </c>
      <c r="X74">
        <v>1</v>
      </c>
      <c r="Y74">
        <v>1</v>
      </c>
      <c r="Z74" t="s">
        <v>51</v>
      </c>
      <c r="AA74" t="s">
        <v>300</v>
      </c>
      <c r="AN74" t="s">
        <v>301</v>
      </c>
      <c r="AO74" t="s">
        <v>302</v>
      </c>
      <c r="AP74" t="s">
        <v>303</v>
      </c>
      <c r="AQ74" t="s">
        <v>70</v>
      </c>
      <c r="AR74" t="s">
        <v>71</v>
      </c>
      <c r="AS74" t="s">
        <v>111</v>
      </c>
      <c r="AT74" t="s">
        <v>73</v>
      </c>
      <c r="AU74" t="s">
        <v>60</v>
      </c>
      <c r="AV74" t="s">
        <v>304</v>
      </c>
      <c r="AW74" t="s">
        <v>305</v>
      </c>
    </row>
    <row r="75" spans="1:49" x14ac:dyDescent="0.2">
      <c r="A75" t="s">
        <v>1427</v>
      </c>
      <c r="B75" t="s">
        <v>48</v>
      </c>
      <c r="C75" t="s">
        <v>49</v>
      </c>
      <c r="D75" t="s">
        <v>50</v>
      </c>
      <c r="G75" t="s">
        <v>51</v>
      </c>
      <c r="H75">
        <v>4</v>
      </c>
      <c r="I75">
        <v>3</v>
      </c>
      <c r="J75">
        <v>3</v>
      </c>
      <c r="K75">
        <v>4</v>
      </c>
      <c r="L75">
        <v>4</v>
      </c>
      <c r="M75">
        <v>5</v>
      </c>
      <c r="N75">
        <v>3</v>
      </c>
      <c r="O75">
        <v>3</v>
      </c>
      <c r="P75">
        <v>3</v>
      </c>
      <c r="Q75">
        <v>4</v>
      </c>
      <c r="R75">
        <v>3</v>
      </c>
      <c r="S75">
        <v>3</v>
      </c>
      <c r="T75">
        <v>4</v>
      </c>
      <c r="U75">
        <v>5</v>
      </c>
      <c r="V75">
        <v>4</v>
      </c>
      <c r="W75">
        <v>3</v>
      </c>
      <c r="X75">
        <v>3</v>
      </c>
      <c r="Y75">
        <v>3</v>
      </c>
      <c r="Z75" t="s">
        <v>51</v>
      </c>
      <c r="AA75" t="s">
        <v>1428</v>
      </c>
      <c r="AN75" t="s">
        <v>152</v>
      </c>
      <c r="AO75" t="s">
        <v>79</v>
      </c>
      <c r="AP75" t="s">
        <v>1429</v>
      </c>
      <c r="AQ75" t="s">
        <v>70</v>
      </c>
      <c r="AR75" t="s">
        <v>399</v>
      </c>
      <c r="AS75" t="s">
        <v>72</v>
      </c>
      <c r="AT75" t="s">
        <v>73</v>
      </c>
      <c r="AU75" t="s">
        <v>60</v>
      </c>
      <c r="AV75" t="s">
        <v>82</v>
      </c>
      <c r="AW75" t="s">
        <v>1430</v>
      </c>
    </row>
    <row r="76" spans="1:49" x14ac:dyDescent="0.2">
      <c r="A76" t="s">
        <v>1435</v>
      </c>
      <c r="B76" t="s">
        <v>48</v>
      </c>
      <c r="C76" t="s">
        <v>64</v>
      </c>
      <c r="D76" t="s">
        <v>50</v>
      </c>
      <c r="G76" t="s">
        <v>51</v>
      </c>
      <c r="H76">
        <v>4</v>
      </c>
      <c r="I76">
        <v>4</v>
      </c>
      <c r="J76">
        <v>5</v>
      </c>
      <c r="K76">
        <v>5</v>
      </c>
      <c r="L76">
        <v>5</v>
      </c>
      <c r="M76">
        <v>5</v>
      </c>
      <c r="N76">
        <v>3</v>
      </c>
      <c r="O76">
        <v>4</v>
      </c>
      <c r="P76">
        <v>4</v>
      </c>
      <c r="Q76">
        <v>4</v>
      </c>
      <c r="R76">
        <v>4</v>
      </c>
      <c r="S76">
        <v>4</v>
      </c>
      <c r="T76">
        <v>4</v>
      </c>
      <c r="U76">
        <v>5</v>
      </c>
      <c r="V76">
        <v>5</v>
      </c>
      <c r="W76">
        <v>3</v>
      </c>
      <c r="X76">
        <v>4</v>
      </c>
      <c r="Y76">
        <v>4</v>
      </c>
      <c r="Z76" t="s">
        <v>51</v>
      </c>
      <c r="AA76" t="s">
        <v>1436</v>
      </c>
      <c r="AN76" t="s">
        <v>1437</v>
      </c>
      <c r="AO76" t="s">
        <v>96</v>
      </c>
      <c r="AP76" t="s">
        <v>1438</v>
      </c>
      <c r="AQ76" t="s">
        <v>70</v>
      </c>
      <c r="AR76" t="s">
        <v>399</v>
      </c>
      <c r="AS76" t="s">
        <v>72</v>
      </c>
      <c r="AT76" t="s">
        <v>73</v>
      </c>
      <c r="AU76" t="s">
        <v>60</v>
      </c>
      <c r="AV76" t="s">
        <v>61</v>
      </c>
      <c r="AW76" t="s">
        <v>1439</v>
      </c>
    </row>
    <row r="77" spans="1:49" x14ac:dyDescent="0.2">
      <c r="A77" t="s">
        <v>315</v>
      </c>
      <c r="B77" t="s">
        <v>48</v>
      </c>
      <c r="C77" t="s">
        <v>316</v>
      </c>
      <c r="G77" t="s">
        <v>48</v>
      </c>
      <c r="AC77">
        <v>5</v>
      </c>
      <c r="AD77">
        <v>3</v>
      </c>
      <c r="AE77">
        <v>4</v>
      </c>
      <c r="AF77">
        <v>4</v>
      </c>
      <c r="AG77">
        <v>4</v>
      </c>
      <c r="AH77">
        <v>4</v>
      </c>
      <c r="AI77">
        <v>4</v>
      </c>
      <c r="AJ77">
        <v>5</v>
      </c>
      <c r="AK77">
        <v>5</v>
      </c>
      <c r="AL77" t="s">
        <v>317</v>
      </c>
      <c r="AM77" t="s">
        <v>51</v>
      </c>
      <c r="AN77" t="s">
        <v>139</v>
      </c>
      <c r="AO77" t="s">
        <v>165</v>
      </c>
      <c r="AP77" t="s">
        <v>318</v>
      </c>
      <c r="AQ77" t="s">
        <v>81</v>
      </c>
      <c r="AR77" t="s">
        <v>71</v>
      </c>
      <c r="AS77" t="s">
        <v>58</v>
      </c>
      <c r="AT77" t="s">
        <v>73</v>
      </c>
      <c r="AU77" t="s">
        <v>60</v>
      </c>
      <c r="AV77" t="s">
        <v>82</v>
      </c>
      <c r="AW77" t="s">
        <v>319</v>
      </c>
    </row>
    <row r="78" spans="1:49" x14ac:dyDescent="0.2">
      <c r="A78" t="s">
        <v>1443</v>
      </c>
      <c r="B78" t="s">
        <v>48</v>
      </c>
      <c r="C78" t="s">
        <v>64</v>
      </c>
      <c r="D78" t="s">
        <v>49</v>
      </c>
      <c r="E78" t="s">
        <v>50</v>
      </c>
      <c r="G78" t="s">
        <v>51</v>
      </c>
      <c r="H78">
        <v>3</v>
      </c>
      <c r="I78">
        <v>2</v>
      </c>
      <c r="J78">
        <v>2</v>
      </c>
      <c r="K78">
        <v>3</v>
      </c>
      <c r="L78">
        <v>1</v>
      </c>
      <c r="M78">
        <v>1</v>
      </c>
      <c r="N78">
        <v>2</v>
      </c>
      <c r="O78">
        <v>2</v>
      </c>
      <c r="P78">
        <v>4</v>
      </c>
      <c r="Z78" t="s">
        <v>51</v>
      </c>
      <c r="AN78" t="s">
        <v>134</v>
      </c>
      <c r="AO78" t="s">
        <v>121</v>
      </c>
      <c r="AP78" t="s">
        <v>398</v>
      </c>
      <c r="AQ78" t="s">
        <v>81</v>
      </c>
      <c r="AR78" t="s">
        <v>399</v>
      </c>
      <c r="AS78" t="s">
        <v>58</v>
      </c>
      <c r="AT78" t="s">
        <v>73</v>
      </c>
      <c r="AU78" t="s">
        <v>60</v>
      </c>
      <c r="AV78" t="s">
        <v>82</v>
      </c>
      <c r="AW78" t="s">
        <v>62</v>
      </c>
    </row>
    <row r="79" spans="1:49" x14ac:dyDescent="0.2">
      <c r="A79" t="s">
        <v>321</v>
      </c>
      <c r="B79" t="s">
        <v>48</v>
      </c>
      <c r="C79" t="s">
        <v>50</v>
      </c>
      <c r="G79" t="s">
        <v>51</v>
      </c>
      <c r="H79">
        <v>4</v>
      </c>
      <c r="I79">
        <v>4</v>
      </c>
      <c r="J79">
        <v>5</v>
      </c>
      <c r="K79">
        <v>4</v>
      </c>
      <c r="L79">
        <v>4</v>
      </c>
      <c r="M79">
        <v>3</v>
      </c>
      <c r="N79">
        <v>4</v>
      </c>
      <c r="O79">
        <v>3</v>
      </c>
      <c r="P79">
        <v>3</v>
      </c>
      <c r="Q79">
        <v>5</v>
      </c>
      <c r="R79">
        <v>5</v>
      </c>
      <c r="S79">
        <v>5</v>
      </c>
      <c r="T79">
        <v>4</v>
      </c>
      <c r="U79">
        <v>4</v>
      </c>
      <c r="V79">
        <v>3</v>
      </c>
      <c r="W79">
        <v>4</v>
      </c>
      <c r="X79">
        <v>3</v>
      </c>
      <c r="Y79">
        <v>3</v>
      </c>
      <c r="Z79" t="s">
        <v>51</v>
      </c>
      <c r="AA79" t="s">
        <v>322</v>
      </c>
      <c r="AN79" t="s">
        <v>323</v>
      </c>
      <c r="AO79" t="s">
        <v>180</v>
      </c>
      <c r="AP79" t="s">
        <v>324</v>
      </c>
      <c r="AQ79" t="s">
        <v>70</v>
      </c>
      <c r="AR79" t="s">
        <v>57</v>
      </c>
      <c r="AS79" t="s">
        <v>160</v>
      </c>
      <c r="AT79" t="s">
        <v>73</v>
      </c>
      <c r="AU79" t="s">
        <v>60</v>
      </c>
      <c r="AV79" t="s">
        <v>82</v>
      </c>
      <c r="AW79" t="s">
        <v>325</v>
      </c>
    </row>
    <row r="80" spans="1:49" x14ac:dyDescent="0.2">
      <c r="A80" t="s">
        <v>333</v>
      </c>
      <c r="B80" t="s">
        <v>48</v>
      </c>
      <c r="C80" t="s">
        <v>50</v>
      </c>
      <c r="G80" t="s">
        <v>51</v>
      </c>
      <c r="H80">
        <v>3</v>
      </c>
      <c r="I80">
        <v>4</v>
      </c>
      <c r="J80">
        <v>4</v>
      </c>
      <c r="K80">
        <v>4</v>
      </c>
      <c r="L80">
        <v>4</v>
      </c>
      <c r="M80">
        <v>4</v>
      </c>
      <c r="N80">
        <v>4</v>
      </c>
      <c r="O80">
        <v>4</v>
      </c>
      <c r="P80">
        <v>4</v>
      </c>
      <c r="Q80">
        <v>4</v>
      </c>
      <c r="R80">
        <v>4</v>
      </c>
      <c r="S80">
        <v>4</v>
      </c>
      <c r="T80">
        <v>4</v>
      </c>
      <c r="U80">
        <v>4</v>
      </c>
      <c r="V80">
        <v>4</v>
      </c>
      <c r="W80">
        <v>4</v>
      </c>
      <c r="X80">
        <v>4</v>
      </c>
      <c r="Y80">
        <v>4</v>
      </c>
      <c r="Z80" t="s">
        <v>51</v>
      </c>
      <c r="AN80" t="s">
        <v>334</v>
      </c>
      <c r="AO80" t="s">
        <v>79</v>
      </c>
      <c r="AP80" t="s">
        <v>335</v>
      </c>
      <c r="AQ80" t="s">
        <v>98</v>
      </c>
      <c r="AR80" t="s">
        <v>71</v>
      </c>
      <c r="AS80" t="s">
        <v>160</v>
      </c>
      <c r="AT80" t="s">
        <v>73</v>
      </c>
      <c r="AU80" t="s">
        <v>60</v>
      </c>
      <c r="AV80" t="s">
        <v>82</v>
      </c>
      <c r="AW80" t="s">
        <v>336</v>
      </c>
    </row>
    <row r="81" spans="1:49" x14ac:dyDescent="0.2">
      <c r="A81" t="s">
        <v>563</v>
      </c>
      <c r="B81" t="s">
        <v>48</v>
      </c>
      <c r="C81" t="s">
        <v>50</v>
      </c>
      <c r="G81" t="s">
        <v>48</v>
      </c>
      <c r="AC81">
        <v>4</v>
      </c>
      <c r="AD81">
        <v>2</v>
      </c>
      <c r="AE81">
        <v>2</v>
      </c>
      <c r="AF81">
        <v>4</v>
      </c>
      <c r="AG81">
        <v>3</v>
      </c>
      <c r="AH81">
        <v>2</v>
      </c>
      <c r="AI81">
        <v>4</v>
      </c>
      <c r="AJ81">
        <v>4</v>
      </c>
      <c r="AK81">
        <v>4</v>
      </c>
      <c r="AL81" t="s">
        <v>145</v>
      </c>
      <c r="AM81" t="s">
        <v>51</v>
      </c>
      <c r="AN81" t="s">
        <v>564</v>
      </c>
      <c r="AO81" t="s">
        <v>165</v>
      </c>
      <c r="AP81" t="s">
        <v>80</v>
      </c>
      <c r="AQ81" t="s">
        <v>56</v>
      </c>
      <c r="AR81" t="s">
        <v>399</v>
      </c>
      <c r="AS81" t="s">
        <v>58</v>
      </c>
      <c r="AT81" t="s">
        <v>73</v>
      </c>
      <c r="AU81" t="s">
        <v>74</v>
      </c>
      <c r="AV81" t="s">
        <v>565</v>
      </c>
      <c r="AW81" t="s">
        <v>566</v>
      </c>
    </row>
    <row r="82" spans="1:49" x14ac:dyDescent="0.2">
      <c r="A82" t="s">
        <v>341</v>
      </c>
      <c r="B82" t="s">
        <v>48</v>
      </c>
      <c r="C82" t="s">
        <v>65</v>
      </c>
      <c r="G82" t="s">
        <v>48</v>
      </c>
      <c r="AC82">
        <v>4</v>
      </c>
      <c r="AD82">
        <v>4</v>
      </c>
      <c r="AE82">
        <v>4</v>
      </c>
      <c r="AF82">
        <v>3</v>
      </c>
      <c r="AG82">
        <v>4</v>
      </c>
      <c r="AH82">
        <v>2</v>
      </c>
      <c r="AI82">
        <v>3</v>
      </c>
      <c r="AJ82">
        <v>4</v>
      </c>
      <c r="AK82">
        <v>4</v>
      </c>
      <c r="AL82" t="s">
        <v>259</v>
      </c>
      <c r="AM82" t="s">
        <v>51</v>
      </c>
      <c r="AN82" t="s">
        <v>67</v>
      </c>
      <c r="AO82" t="s">
        <v>231</v>
      </c>
      <c r="AP82" t="s">
        <v>89</v>
      </c>
      <c r="AQ82" t="s">
        <v>56</v>
      </c>
      <c r="AR82" t="s">
        <v>71</v>
      </c>
      <c r="AS82" t="s">
        <v>72</v>
      </c>
      <c r="AT82" t="s">
        <v>73</v>
      </c>
      <c r="AU82" t="s">
        <v>60</v>
      </c>
      <c r="AV82" t="s">
        <v>61</v>
      </c>
      <c r="AW82" t="s">
        <v>342</v>
      </c>
    </row>
    <row r="83" spans="1:49" x14ac:dyDescent="0.2">
      <c r="A83" t="s">
        <v>344</v>
      </c>
      <c r="B83" t="s">
        <v>48</v>
      </c>
      <c r="C83" t="s">
        <v>49</v>
      </c>
      <c r="G83" t="s">
        <v>48</v>
      </c>
      <c r="AC83">
        <v>5</v>
      </c>
      <c r="AD83">
        <v>4</v>
      </c>
      <c r="AE83">
        <v>3</v>
      </c>
      <c r="AF83">
        <v>5</v>
      </c>
      <c r="AG83">
        <v>5</v>
      </c>
      <c r="AH83">
        <v>3</v>
      </c>
      <c r="AI83">
        <v>4</v>
      </c>
      <c r="AJ83">
        <v>5</v>
      </c>
      <c r="AK83">
        <v>5</v>
      </c>
      <c r="AL83" t="s">
        <v>163</v>
      </c>
      <c r="AM83" t="s">
        <v>51</v>
      </c>
      <c r="AN83" t="s">
        <v>134</v>
      </c>
      <c r="AO83" t="s">
        <v>165</v>
      </c>
      <c r="AP83" t="s">
        <v>345</v>
      </c>
      <c r="AQ83" t="s">
        <v>70</v>
      </c>
      <c r="AR83" t="s">
        <v>71</v>
      </c>
      <c r="AS83" t="s">
        <v>72</v>
      </c>
      <c r="AT83" t="s">
        <v>73</v>
      </c>
      <c r="AU83" t="s">
        <v>60</v>
      </c>
      <c r="AV83" t="s">
        <v>82</v>
      </c>
      <c r="AW83" t="s">
        <v>346</v>
      </c>
    </row>
    <row r="84" spans="1:49" x14ac:dyDescent="0.2">
      <c r="A84" t="s">
        <v>352</v>
      </c>
      <c r="B84" t="s">
        <v>48</v>
      </c>
      <c r="C84" t="s">
        <v>50</v>
      </c>
      <c r="G84" t="s">
        <v>51</v>
      </c>
      <c r="H84">
        <v>3</v>
      </c>
      <c r="I84">
        <v>3</v>
      </c>
      <c r="J84">
        <v>3</v>
      </c>
      <c r="K84">
        <v>3</v>
      </c>
      <c r="L84">
        <v>3</v>
      </c>
      <c r="M84">
        <v>3</v>
      </c>
      <c r="N84">
        <v>2</v>
      </c>
      <c r="O84">
        <v>3</v>
      </c>
      <c r="P84">
        <v>3</v>
      </c>
      <c r="Q84">
        <v>3</v>
      </c>
      <c r="R84">
        <v>3</v>
      </c>
      <c r="S84">
        <v>3</v>
      </c>
      <c r="T84">
        <v>3</v>
      </c>
      <c r="U84">
        <v>3</v>
      </c>
      <c r="V84">
        <v>3</v>
      </c>
      <c r="W84">
        <v>2</v>
      </c>
      <c r="X84">
        <v>3</v>
      </c>
      <c r="Y84">
        <v>3</v>
      </c>
      <c r="Z84" t="s">
        <v>51</v>
      </c>
      <c r="AA84" t="s">
        <v>353</v>
      </c>
      <c r="AN84" t="s">
        <v>354</v>
      </c>
      <c r="AO84" t="s">
        <v>355</v>
      </c>
      <c r="AP84" t="s">
        <v>356</v>
      </c>
      <c r="AQ84" t="s">
        <v>56</v>
      </c>
      <c r="AR84" t="s">
        <v>57</v>
      </c>
      <c r="AS84" t="s">
        <v>160</v>
      </c>
      <c r="AT84" t="s">
        <v>73</v>
      </c>
      <c r="AU84" t="s">
        <v>60</v>
      </c>
      <c r="AV84" t="s">
        <v>61</v>
      </c>
      <c r="AW84" t="s">
        <v>357</v>
      </c>
    </row>
    <row r="85" spans="1:49" x14ac:dyDescent="0.2">
      <c r="A85" t="s">
        <v>1494</v>
      </c>
      <c r="B85" t="s">
        <v>48</v>
      </c>
      <c r="C85" t="s">
        <v>64</v>
      </c>
      <c r="D85" t="s">
        <v>65</v>
      </c>
      <c r="E85" t="s">
        <v>50</v>
      </c>
      <c r="G85" t="s">
        <v>51</v>
      </c>
      <c r="H85">
        <v>4</v>
      </c>
      <c r="I85">
        <v>4</v>
      </c>
      <c r="J85">
        <v>5</v>
      </c>
      <c r="K85">
        <v>2</v>
      </c>
      <c r="L85">
        <v>4</v>
      </c>
      <c r="M85">
        <v>5</v>
      </c>
      <c r="N85">
        <v>2</v>
      </c>
      <c r="O85">
        <v>4</v>
      </c>
      <c r="P85">
        <v>5</v>
      </c>
      <c r="Q85">
        <v>5</v>
      </c>
      <c r="R85">
        <v>5</v>
      </c>
      <c r="S85">
        <v>5</v>
      </c>
      <c r="T85">
        <v>3</v>
      </c>
      <c r="U85">
        <v>3</v>
      </c>
      <c r="V85">
        <v>4</v>
      </c>
      <c r="W85">
        <v>2</v>
      </c>
      <c r="X85">
        <v>3</v>
      </c>
      <c r="Y85">
        <v>4</v>
      </c>
      <c r="Z85" t="s">
        <v>51</v>
      </c>
      <c r="AA85" t="s">
        <v>1495</v>
      </c>
      <c r="AN85" t="s">
        <v>108</v>
      </c>
      <c r="AO85" t="s">
        <v>1287</v>
      </c>
      <c r="AP85" t="s">
        <v>1496</v>
      </c>
      <c r="AQ85" t="s">
        <v>98</v>
      </c>
      <c r="AR85" t="s">
        <v>425</v>
      </c>
      <c r="AS85" t="s">
        <v>72</v>
      </c>
      <c r="AT85" t="s">
        <v>73</v>
      </c>
      <c r="AU85" t="s">
        <v>60</v>
      </c>
      <c r="AV85" t="s">
        <v>82</v>
      </c>
    </row>
    <row r="86" spans="1:49" x14ac:dyDescent="0.2">
      <c r="A86" t="s">
        <v>1547</v>
      </c>
      <c r="B86" t="s">
        <v>48</v>
      </c>
      <c r="C86" t="s">
        <v>49</v>
      </c>
      <c r="D86" t="s">
        <v>50</v>
      </c>
      <c r="G86" t="s">
        <v>51</v>
      </c>
      <c r="H86">
        <v>4</v>
      </c>
      <c r="I86">
        <v>4</v>
      </c>
      <c r="J86">
        <v>4</v>
      </c>
      <c r="K86">
        <v>4</v>
      </c>
      <c r="L86">
        <v>4</v>
      </c>
      <c r="M86">
        <v>4</v>
      </c>
      <c r="N86">
        <v>2</v>
      </c>
      <c r="O86">
        <v>3</v>
      </c>
      <c r="P86">
        <v>3</v>
      </c>
      <c r="Q86">
        <v>3</v>
      </c>
      <c r="R86">
        <v>4</v>
      </c>
      <c r="S86">
        <v>4</v>
      </c>
      <c r="T86">
        <v>4</v>
      </c>
      <c r="U86">
        <v>3</v>
      </c>
      <c r="V86">
        <v>4</v>
      </c>
      <c r="W86">
        <v>2</v>
      </c>
      <c r="X86">
        <v>3</v>
      </c>
      <c r="Y86">
        <v>3</v>
      </c>
      <c r="Z86" t="s">
        <v>51</v>
      </c>
      <c r="AA86" t="s">
        <v>1548</v>
      </c>
      <c r="AN86" t="s">
        <v>308</v>
      </c>
      <c r="AO86" t="s">
        <v>808</v>
      </c>
      <c r="AP86" t="s">
        <v>1549</v>
      </c>
      <c r="AQ86" t="s">
        <v>70</v>
      </c>
      <c r="AR86" t="s">
        <v>399</v>
      </c>
      <c r="AS86" t="s">
        <v>72</v>
      </c>
      <c r="AT86" t="s">
        <v>73</v>
      </c>
      <c r="AU86" t="s">
        <v>60</v>
      </c>
      <c r="AV86" t="s">
        <v>82</v>
      </c>
      <c r="AW86" t="s">
        <v>1550</v>
      </c>
    </row>
    <row r="87" spans="1:49" x14ac:dyDescent="0.2">
      <c r="A87" t="s">
        <v>358</v>
      </c>
      <c r="B87" t="s">
        <v>48</v>
      </c>
      <c r="C87" t="s">
        <v>50</v>
      </c>
      <c r="D87" t="s">
        <v>359</v>
      </c>
      <c r="G87" t="s">
        <v>51</v>
      </c>
      <c r="H87">
        <v>5</v>
      </c>
      <c r="I87">
        <v>5</v>
      </c>
      <c r="J87">
        <v>4</v>
      </c>
      <c r="K87">
        <v>4</v>
      </c>
      <c r="L87">
        <v>5</v>
      </c>
      <c r="M87">
        <v>5</v>
      </c>
      <c r="N87">
        <v>4</v>
      </c>
      <c r="O87">
        <v>3</v>
      </c>
      <c r="P87">
        <v>3</v>
      </c>
      <c r="Q87">
        <v>5</v>
      </c>
      <c r="R87">
        <v>5</v>
      </c>
      <c r="S87">
        <v>4</v>
      </c>
      <c r="T87">
        <v>4</v>
      </c>
      <c r="U87">
        <v>5</v>
      </c>
      <c r="V87">
        <v>5</v>
      </c>
      <c r="W87">
        <v>4</v>
      </c>
      <c r="X87">
        <v>3</v>
      </c>
      <c r="Y87">
        <v>3</v>
      </c>
      <c r="Z87" t="s">
        <v>51</v>
      </c>
      <c r="AA87" t="s">
        <v>360</v>
      </c>
      <c r="AN87" t="s">
        <v>361</v>
      </c>
      <c r="AO87" t="s">
        <v>180</v>
      </c>
      <c r="AP87" t="s">
        <v>362</v>
      </c>
      <c r="AQ87" t="s">
        <v>70</v>
      </c>
      <c r="AR87" t="s">
        <v>71</v>
      </c>
      <c r="AS87" t="s">
        <v>111</v>
      </c>
      <c r="AT87" t="s">
        <v>73</v>
      </c>
      <c r="AU87" t="s">
        <v>60</v>
      </c>
      <c r="AV87" t="s">
        <v>82</v>
      </c>
      <c r="AW87" t="s">
        <v>363</v>
      </c>
    </row>
    <row r="88" spans="1:49" x14ac:dyDescent="0.2">
      <c r="A88" t="s">
        <v>1584</v>
      </c>
      <c r="B88" t="s">
        <v>48</v>
      </c>
      <c r="C88" t="s">
        <v>64</v>
      </c>
      <c r="D88" t="s">
        <v>50</v>
      </c>
      <c r="G88" t="s">
        <v>51</v>
      </c>
      <c r="H88">
        <v>2</v>
      </c>
      <c r="I88">
        <v>2</v>
      </c>
      <c r="J88">
        <v>2</v>
      </c>
      <c r="K88">
        <v>1</v>
      </c>
      <c r="L88">
        <v>1</v>
      </c>
      <c r="M88">
        <v>4</v>
      </c>
      <c r="N88">
        <v>1</v>
      </c>
      <c r="O88">
        <v>1</v>
      </c>
      <c r="P88">
        <v>1</v>
      </c>
      <c r="Z88" t="s">
        <v>48</v>
      </c>
      <c r="AB88" t="s">
        <v>1585</v>
      </c>
      <c r="AN88" t="s">
        <v>1586</v>
      </c>
      <c r="AO88" t="s">
        <v>96</v>
      </c>
      <c r="AP88" t="s">
        <v>1482</v>
      </c>
      <c r="AQ88" t="s">
        <v>98</v>
      </c>
      <c r="AR88" t="s">
        <v>399</v>
      </c>
      <c r="AS88" t="s">
        <v>72</v>
      </c>
      <c r="AT88" t="s">
        <v>73</v>
      </c>
      <c r="AU88" t="s">
        <v>60</v>
      </c>
      <c r="AV88" t="s">
        <v>82</v>
      </c>
      <c r="AW88" t="s">
        <v>1587</v>
      </c>
    </row>
    <row r="89" spans="1:49" x14ac:dyDescent="0.2">
      <c r="A89" t="s">
        <v>380</v>
      </c>
      <c r="B89" t="s">
        <v>48</v>
      </c>
      <c r="C89" t="s">
        <v>64</v>
      </c>
      <c r="D89" t="s">
        <v>49</v>
      </c>
      <c r="E89" t="s">
        <v>50</v>
      </c>
      <c r="F89" t="s">
        <v>381</v>
      </c>
      <c r="G89" t="s">
        <v>51</v>
      </c>
      <c r="H89">
        <v>4</v>
      </c>
      <c r="I89">
        <v>4</v>
      </c>
      <c r="J89">
        <v>4</v>
      </c>
      <c r="K89">
        <v>4</v>
      </c>
      <c r="L89">
        <v>4</v>
      </c>
      <c r="M89">
        <v>4</v>
      </c>
      <c r="N89">
        <v>4</v>
      </c>
      <c r="O89">
        <v>4</v>
      </c>
      <c r="P89">
        <v>4</v>
      </c>
      <c r="Q89">
        <v>4</v>
      </c>
      <c r="R89">
        <v>4</v>
      </c>
      <c r="S89">
        <v>4</v>
      </c>
      <c r="T89">
        <v>4</v>
      </c>
      <c r="U89">
        <v>4</v>
      </c>
      <c r="V89">
        <v>4</v>
      </c>
      <c r="W89">
        <v>4</v>
      </c>
      <c r="X89">
        <v>4</v>
      </c>
      <c r="Y89">
        <v>4</v>
      </c>
      <c r="Z89" t="s">
        <v>51</v>
      </c>
      <c r="AA89" t="s">
        <v>382</v>
      </c>
      <c r="AN89" t="s">
        <v>361</v>
      </c>
      <c r="AO89" t="s">
        <v>88</v>
      </c>
      <c r="AP89" t="s">
        <v>383</v>
      </c>
      <c r="AQ89" t="s">
        <v>81</v>
      </c>
      <c r="AR89" t="s">
        <v>57</v>
      </c>
      <c r="AS89" t="s">
        <v>205</v>
      </c>
      <c r="AT89" t="s">
        <v>73</v>
      </c>
      <c r="AU89" t="s">
        <v>60</v>
      </c>
      <c r="AV89" t="s">
        <v>82</v>
      </c>
    </row>
    <row r="90" spans="1:49" x14ac:dyDescent="0.2">
      <c r="A90" t="s">
        <v>570</v>
      </c>
      <c r="B90" t="s">
        <v>48</v>
      </c>
      <c r="C90" t="s">
        <v>64</v>
      </c>
      <c r="D90" t="s">
        <v>49</v>
      </c>
      <c r="G90" t="s">
        <v>51</v>
      </c>
      <c r="H90">
        <v>5</v>
      </c>
      <c r="I90">
        <v>5</v>
      </c>
      <c r="J90">
        <v>5</v>
      </c>
      <c r="K90">
        <v>5</v>
      </c>
      <c r="L90">
        <v>5</v>
      </c>
      <c r="M90">
        <v>5</v>
      </c>
      <c r="N90">
        <v>5</v>
      </c>
      <c r="O90">
        <v>4</v>
      </c>
      <c r="P90">
        <v>5</v>
      </c>
      <c r="Q90">
        <v>5</v>
      </c>
      <c r="R90">
        <v>5</v>
      </c>
      <c r="S90">
        <v>5</v>
      </c>
      <c r="T90">
        <v>5</v>
      </c>
      <c r="U90">
        <v>5</v>
      </c>
      <c r="V90">
        <v>5</v>
      </c>
      <c r="W90">
        <v>4</v>
      </c>
      <c r="X90">
        <v>5</v>
      </c>
      <c r="Y90">
        <v>5</v>
      </c>
      <c r="Z90" t="s">
        <v>51</v>
      </c>
      <c r="AA90" t="s">
        <v>572</v>
      </c>
      <c r="AN90" t="s">
        <v>67</v>
      </c>
      <c r="AO90" t="s">
        <v>96</v>
      </c>
      <c r="AP90" t="s">
        <v>573</v>
      </c>
      <c r="AQ90" t="s">
        <v>110</v>
      </c>
      <c r="AR90" t="s">
        <v>399</v>
      </c>
      <c r="AS90" t="s">
        <v>160</v>
      </c>
      <c r="AT90" t="s">
        <v>73</v>
      </c>
      <c r="AU90" t="s">
        <v>60</v>
      </c>
      <c r="AV90" t="s">
        <v>82</v>
      </c>
      <c r="AW90" t="s">
        <v>574</v>
      </c>
    </row>
    <row r="91" spans="1:49" x14ac:dyDescent="0.2">
      <c r="A91" t="s">
        <v>575</v>
      </c>
      <c r="B91" t="s">
        <v>48</v>
      </c>
      <c r="C91" t="s">
        <v>50</v>
      </c>
      <c r="G91" t="s">
        <v>51</v>
      </c>
      <c r="H91">
        <v>4</v>
      </c>
      <c r="I91">
        <v>4</v>
      </c>
      <c r="J91">
        <v>4</v>
      </c>
      <c r="K91">
        <v>4</v>
      </c>
      <c r="L91">
        <v>4</v>
      </c>
      <c r="M91">
        <v>4</v>
      </c>
      <c r="N91">
        <v>4</v>
      </c>
      <c r="O91">
        <v>4</v>
      </c>
      <c r="P91">
        <v>4</v>
      </c>
      <c r="Z91" t="s">
        <v>51</v>
      </c>
      <c r="AA91" t="s">
        <v>576</v>
      </c>
      <c r="AN91" t="s">
        <v>158</v>
      </c>
      <c r="AO91" t="s">
        <v>54</v>
      </c>
      <c r="AP91" t="s">
        <v>577</v>
      </c>
      <c r="AQ91" t="s">
        <v>110</v>
      </c>
      <c r="AR91" t="s">
        <v>425</v>
      </c>
      <c r="AS91" t="s">
        <v>111</v>
      </c>
      <c r="AT91" t="s">
        <v>73</v>
      </c>
      <c r="AU91" t="s">
        <v>60</v>
      </c>
      <c r="AV91" t="s">
        <v>61</v>
      </c>
      <c r="AW91" t="s">
        <v>578</v>
      </c>
    </row>
    <row r="92" spans="1:49" x14ac:dyDescent="0.2">
      <c r="G92" t="s">
        <v>385</v>
      </c>
      <c r="H92" t="s">
        <v>1606</v>
      </c>
      <c r="I92" t="s">
        <v>387</v>
      </c>
      <c r="J92" t="s">
        <v>388</v>
      </c>
      <c r="K92" t="s">
        <v>1607</v>
      </c>
      <c r="L92" t="s">
        <v>390</v>
      </c>
      <c r="M92" t="s">
        <v>1608</v>
      </c>
      <c r="N92" t="s">
        <v>391</v>
      </c>
      <c r="O92" t="s">
        <v>1609</v>
      </c>
      <c r="P92" t="s">
        <v>1610</v>
      </c>
      <c r="Q92" t="s">
        <v>1606</v>
      </c>
      <c r="R92" t="s">
        <v>387</v>
      </c>
      <c r="S92" t="s">
        <v>388</v>
      </c>
      <c r="T92" t="s">
        <v>1607</v>
      </c>
      <c r="U92" t="s">
        <v>390</v>
      </c>
      <c r="V92" t="s">
        <v>1608</v>
      </c>
      <c r="W92" t="s">
        <v>391</v>
      </c>
      <c r="X92" t="s">
        <v>1609</v>
      </c>
      <c r="Y92" t="s">
        <v>1610</v>
      </c>
      <c r="AC92" t="s">
        <v>1606</v>
      </c>
      <c r="AD92" t="s">
        <v>387</v>
      </c>
      <c r="AE92" t="s">
        <v>388</v>
      </c>
      <c r="AF92" t="s">
        <v>1607</v>
      </c>
      <c r="AG92" t="s">
        <v>390</v>
      </c>
      <c r="AH92" t="s">
        <v>1608</v>
      </c>
      <c r="AI92" t="s">
        <v>1614</v>
      </c>
      <c r="AJ92" t="s">
        <v>1615</v>
      </c>
      <c r="AK92" t="s">
        <v>1610</v>
      </c>
    </row>
    <row r="93" spans="1:49" x14ac:dyDescent="0.2">
      <c r="G93">
        <v>1</v>
      </c>
      <c r="H93">
        <f>COUNTIF(H1:H91,"1")</f>
        <v>1</v>
      </c>
      <c r="I93">
        <f t="shared" ref="I93:Y93" si="0">COUNTIF(I1:I91,"1")</f>
        <v>2</v>
      </c>
      <c r="J93">
        <f t="shared" si="0"/>
        <v>2</v>
      </c>
      <c r="K93">
        <f t="shared" si="0"/>
        <v>1</v>
      </c>
      <c r="L93">
        <f t="shared" si="0"/>
        <v>3</v>
      </c>
      <c r="M93">
        <f t="shared" si="0"/>
        <v>1</v>
      </c>
      <c r="N93">
        <f t="shared" si="0"/>
        <v>3</v>
      </c>
      <c r="O93">
        <f t="shared" si="0"/>
        <v>1</v>
      </c>
      <c r="P93">
        <f t="shared" si="0"/>
        <v>2</v>
      </c>
      <c r="Q93">
        <f t="shared" si="0"/>
        <v>1</v>
      </c>
      <c r="R93">
        <f t="shared" si="0"/>
        <v>3</v>
      </c>
      <c r="S93">
        <f t="shared" si="0"/>
        <v>3</v>
      </c>
      <c r="T93">
        <f t="shared" si="0"/>
        <v>1</v>
      </c>
      <c r="U93">
        <f t="shared" si="0"/>
        <v>1</v>
      </c>
      <c r="V93">
        <f t="shared" si="0"/>
        <v>1</v>
      </c>
      <c r="W93">
        <f t="shared" si="0"/>
        <v>3</v>
      </c>
      <c r="X93">
        <f t="shared" si="0"/>
        <v>1</v>
      </c>
      <c r="Y93">
        <f t="shared" si="0"/>
        <v>2</v>
      </c>
      <c r="AC93">
        <f t="shared" ref="AC93:AK93" si="1">COUNTIF(AC1:AC91,"1")</f>
        <v>0</v>
      </c>
      <c r="AD93">
        <f t="shared" si="1"/>
        <v>2</v>
      </c>
      <c r="AE93">
        <f t="shared" si="1"/>
        <v>2</v>
      </c>
      <c r="AF93">
        <f t="shared" si="1"/>
        <v>0</v>
      </c>
      <c r="AG93">
        <f t="shared" si="1"/>
        <v>2</v>
      </c>
      <c r="AH93">
        <f t="shared" si="1"/>
        <v>9</v>
      </c>
      <c r="AI93">
        <f t="shared" si="1"/>
        <v>1</v>
      </c>
      <c r="AJ93">
        <f t="shared" si="1"/>
        <v>0</v>
      </c>
      <c r="AK93">
        <f t="shared" si="1"/>
        <v>0</v>
      </c>
    </row>
    <row r="94" spans="1:49" x14ac:dyDescent="0.2">
      <c r="B94" t="s">
        <v>2</v>
      </c>
      <c r="G94">
        <v>2</v>
      </c>
      <c r="H94">
        <f>COUNTIF(H1:H91,"2")</f>
        <v>7</v>
      </c>
      <c r="I94">
        <f t="shared" ref="I94:Y94" si="2">COUNTIF(I1:I91,"2")</f>
        <v>11</v>
      </c>
      <c r="J94">
        <f t="shared" si="2"/>
        <v>9</v>
      </c>
      <c r="K94">
        <f t="shared" si="2"/>
        <v>5</v>
      </c>
      <c r="L94">
        <f t="shared" si="2"/>
        <v>5</v>
      </c>
      <c r="M94">
        <f t="shared" si="2"/>
        <v>6</v>
      </c>
      <c r="N94">
        <f t="shared" si="2"/>
        <v>10</v>
      </c>
      <c r="O94">
        <f t="shared" si="2"/>
        <v>9</v>
      </c>
      <c r="P94">
        <f t="shared" si="2"/>
        <v>5</v>
      </c>
      <c r="Q94">
        <f t="shared" si="2"/>
        <v>3</v>
      </c>
      <c r="R94">
        <f t="shared" si="2"/>
        <v>3</v>
      </c>
      <c r="S94">
        <f t="shared" si="2"/>
        <v>2</v>
      </c>
      <c r="T94">
        <f t="shared" si="2"/>
        <v>3</v>
      </c>
      <c r="U94">
        <f t="shared" si="2"/>
        <v>5</v>
      </c>
      <c r="V94">
        <f t="shared" si="2"/>
        <v>7</v>
      </c>
      <c r="W94">
        <f t="shared" si="2"/>
        <v>9</v>
      </c>
      <c r="X94">
        <f t="shared" si="2"/>
        <v>6</v>
      </c>
      <c r="Y94">
        <f t="shared" si="2"/>
        <v>4</v>
      </c>
      <c r="AC94">
        <f t="shared" ref="AC94:AK94" si="3">COUNTIF(AC1:AC91,"2")</f>
        <v>2</v>
      </c>
      <c r="AD94">
        <f t="shared" si="3"/>
        <v>3</v>
      </c>
      <c r="AE94">
        <f t="shared" si="3"/>
        <v>9</v>
      </c>
      <c r="AF94">
        <f t="shared" si="3"/>
        <v>1</v>
      </c>
      <c r="AG94">
        <f t="shared" si="3"/>
        <v>9</v>
      </c>
      <c r="AH94">
        <f t="shared" si="3"/>
        <v>12</v>
      </c>
      <c r="AI94">
        <f t="shared" si="3"/>
        <v>8</v>
      </c>
      <c r="AJ94">
        <f t="shared" si="3"/>
        <v>1</v>
      </c>
      <c r="AK94">
        <f t="shared" si="3"/>
        <v>2</v>
      </c>
    </row>
    <row r="95" spans="1:49" x14ac:dyDescent="0.2">
      <c r="A95" t="s">
        <v>392</v>
      </c>
      <c r="C95">
        <f>COUNTIF(C1:C91,"Baume du Tigre")</f>
        <v>32</v>
      </c>
      <c r="D95">
        <f>COUNTIF(D1:D91,"Baume du Tigre")</f>
        <v>20</v>
      </c>
      <c r="E95">
        <f>COUNTIF(E1:E91,"Baume du Tigre")</f>
        <v>7</v>
      </c>
      <c r="F95">
        <f>SUM(C95:E95)</f>
        <v>59</v>
      </c>
      <c r="G95">
        <v>3</v>
      </c>
      <c r="H95">
        <f>COUNTIF(H1:H91,"3")</f>
        <v>14</v>
      </c>
      <c r="I95">
        <f t="shared" ref="I95:Y95" si="4">COUNTIF(I1:I91,"3")</f>
        <v>13</v>
      </c>
      <c r="J95">
        <f t="shared" si="4"/>
        <v>15</v>
      </c>
      <c r="K95">
        <f t="shared" si="4"/>
        <v>15</v>
      </c>
      <c r="L95">
        <f t="shared" si="4"/>
        <v>11</v>
      </c>
      <c r="M95">
        <f t="shared" si="4"/>
        <v>12</v>
      </c>
      <c r="N95">
        <f t="shared" si="4"/>
        <v>15</v>
      </c>
      <c r="O95">
        <f t="shared" si="4"/>
        <v>17</v>
      </c>
      <c r="P95">
        <f t="shared" si="4"/>
        <v>19</v>
      </c>
      <c r="Q95">
        <f t="shared" si="4"/>
        <v>13</v>
      </c>
      <c r="R95">
        <f t="shared" si="4"/>
        <v>10</v>
      </c>
      <c r="S95">
        <f t="shared" si="4"/>
        <v>13</v>
      </c>
      <c r="T95">
        <f t="shared" si="4"/>
        <v>11</v>
      </c>
      <c r="U95">
        <f t="shared" si="4"/>
        <v>13</v>
      </c>
      <c r="V95">
        <f t="shared" si="4"/>
        <v>11</v>
      </c>
      <c r="W95">
        <f t="shared" si="4"/>
        <v>12</v>
      </c>
      <c r="X95">
        <f t="shared" si="4"/>
        <v>16</v>
      </c>
      <c r="Y95">
        <f t="shared" si="4"/>
        <v>15</v>
      </c>
      <c r="AC95">
        <f t="shared" ref="AC95:AK95" si="5">COUNTIF(AC1:AC91,"3")</f>
        <v>4</v>
      </c>
      <c r="AD95">
        <f t="shared" si="5"/>
        <v>8</v>
      </c>
      <c r="AE95">
        <f t="shared" si="5"/>
        <v>8</v>
      </c>
      <c r="AF95">
        <f t="shared" si="5"/>
        <v>8</v>
      </c>
      <c r="AG95">
        <f t="shared" si="5"/>
        <v>7</v>
      </c>
      <c r="AH95">
        <f t="shared" si="5"/>
        <v>6</v>
      </c>
      <c r="AI95">
        <f t="shared" si="5"/>
        <v>7</v>
      </c>
      <c r="AJ95">
        <f t="shared" si="5"/>
        <v>5</v>
      </c>
      <c r="AK95">
        <f t="shared" si="5"/>
        <v>5</v>
      </c>
    </row>
    <row r="96" spans="1:49" x14ac:dyDescent="0.2">
      <c r="A96" t="s">
        <v>49</v>
      </c>
      <c r="C96">
        <f>COUNTIF(C1:C92,"Arnican")</f>
        <v>20</v>
      </c>
      <c r="D96">
        <f>COUNTIF(D1:D92,"Arnican")</f>
        <v>9</v>
      </c>
      <c r="E96">
        <f>COUNTIF(E1:E92,"Arnican")</f>
        <v>2</v>
      </c>
      <c r="F96">
        <f>SUM(C96:E96)</f>
        <v>31</v>
      </c>
      <c r="G96">
        <v>4</v>
      </c>
      <c r="H96">
        <f>COUNTIF(H1:H91,"4")</f>
        <v>19</v>
      </c>
      <c r="I96">
        <f t="shared" ref="I96:Y96" si="6">COUNTIF(I1:I91,"4")</f>
        <v>18</v>
      </c>
      <c r="J96">
        <f t="shared" si="6"/>
        <v>17</v>
      </c>
      <c r="K96">
        <f t="shared" si="6"/>
        <v>22</v>
      </c>
      <c r="L96">
        <f t="shared" si="6"/>
        <v>23</v>
      </c>
      <c r="M96">
        <f t="shared" si="6"/>
        <v>16</v>
      </c>
      <c r="N96">
        <f t="shared" si="6"/>
        <v>16</v>
      </c>
      <c r="O96">
        <f t="shared" si="6"/>
        <v>20</v>
      </c>
      <c r="P96">
        <f t="shared" si="6"/>
        <v>18</v>
      </c>
      <c r="Q96">
        <f t="shared" si="6"/>
        <v>15</v>
      </c>
      <c r="R96">
        <f t="shared" si="6"/>
        <v>19</v>
      </c>
      <c r="S96">
        <f t="shared" si="6"/>
        <v>19</v>
      </c>
      <c r="T96">
        <f t="shared" si="6"/>
        <v>22</v>
      </c>
      <c r="U96">
        <f t="shared" si="6"/>
        <v>14</v>
      </c>
      <c r="V96">
        <f t="shared" si="6"/>
        <v>14</v>
      </c>
      <c r="W96">
        <f t="shared" si="6"/>
        <v>16</v>
      </c>
      <c r="X96">
        <f t="shared" si="6"/>
        <v>13</v>
      </c>
      <c r="Y96">
        <f t="shared" si="6"/>
        <v>16</v>
      </c>
      <c r="AC96">
        <f t="shared" ref="AC96:AK96" si="7">COUNTIF(AC1:AC91,"4")</f>
        <v>10</v>
      </c>
      <c r="AD96">
        <f t="shared" si="7"/>
        <v>17</v>
      </c>
      <c r="AE96">
        <f t="shared" si="7"/>
        <v>14</v>
      </c>
      <c r="AF96">
        <f t="shared" si="7"/>
        <v>8</v>
      </c>
      <c r="AG96">
        <f t="shared" si="7"/>
        <v>13</v>
      </c>
      <c r="AH96">
        <f t="shared" si="7"/>
        <v>8</v>
      </c>
      <c r="AI96">
        <f t="shared" si="7"/>
        <v>17</v>
      </c>
      <c r="AJ96">
        <f t="shared" si="7"/>
        <v>11</v>
      </c>
      <c r="AK96">
        <f t="shared" si="7"/>
        <v>10</v>
      </c>
    </row>
    <row r="97" spans="1:37" x14ac:dyDescent="0.2">
      <c r="A97" t="s">
        <v>65</v>
      </c>
      <c r="C97">
        <f>COUNTIF(C1:C92,"Flector")</f>
        <v>11</v>
      </c>
      <c r="D97">
        <f>COUNTIF(D1:D92,"Flector")</f>
        <v>6</v>
      </c>
      <c r="E97">
        <f>COUNTIF(E1:E92,"Flector")</f>
        <v>0</v>
      </c>
      <c r="F97">
        <f>SUM(C97:E97)</f>
        <v>17</v>
      </c>
      <c r="G97">
        <v>5</v>
      </c>
      <c r="H97">
        <f>COUNTIF(H1:H91,"5")</f>
        <v>10</v>
      </c>
      <c r="I97">
        <f t="shared" ref="I97:Y97" si="8">COUNTIF(I1:I91,"5")</f>
        <v>7</v>
      </c>
      <c r="J97">
        <f t="shared" si="8"/>
        <v>8</v>
      </c>
      <c r="K97">
        <f t="shared" si="8"/>
        <v>8</v>
      </c>
      <c r="L97">
        <f t="shared" si="8"/>
        <v>9</v>
      </c>
      <c r="M97">
        <f t="shared" si="8"/>
        <v>16</v>
      </c>
      <c r="N97">
        <f t="shared" si="8"/>
        <v>7</v>
      </c>
      <c r="O97">
        <f t="shared" si="8"/>
        <v>4</v>
      </c>
      <c r="P97">
        <f t="shared" si="8"/>
        <v>7</v>
      </c>
      <c r="Q97">
        <f t="shared" si="8"/>
        <v>13</v>
      </c>
      <c r="R97">
        <f t="shared" si="8"/>
        <v>10</v>
      </c>
      <c r="S97">
        <f t="shared" si="8"/>
        <v>8</v>
      </c>
      <c r="T97">
        <f t="shared" si="8"/>
        <v>8</v>
      </c>
      <c r="U97">
        <f t="shared" si="8"/>
        <v>12</v>
      </c>
      <c r="V97">
        <f t="shared" si="8"/>
        <v>11</v>
      </c>
      <c r="W97">
        <f t="shared" si="8"/>
        <v>4</v>
      </c>
      <c r="X97">
        <f t="shared" si="8"/>
        <v>7</v>
      </c>
      <c r="Y97">
        <f t="shared" si="8"/>
        <v>7</v>
      </c>
      <c r="AC97">
        <f t="shared" ref="AC97:AK97" si="9">COUNTIF(AC1:AC91,"5")</f>
        <v>23</v>
      </c>
      <c r="AD97">
        <f t="shared" si="9"/>
        <v>9</v>
      </c>
      <c r="AE97">
        <f t="shared" si="9"/>
        <v>6</v>
      </c>
      <c r="AF97">
        <f t="shared" si="9"/>
        <v>22</v>
      </c>
      <c r="AG97">
        <f t="shared" si="9"/>
        <v>8</v>
      </c>
      <c r="AH97">
        <f t="shared" si="9"/>
        <v>4</v>
      </c>
      <c r="AI97">
        <f t="shared" si="9"/>
        <v>6</v>
      </c>
      <c r="AJ97">
        <f t="shared" si="9"/>
        <v>22</v>
      </c>
      <c r="AK97">
        <f t="shared" si="9"/>
        <v>22</v>
      </c>
    </row>
    <row r="98" spans="1:37" x14ac:dyDescent="0.2">
      <c r="A98" t="s">
        <v>64</v>
      </c>
      <c r="C98">
        <f>COUNTIF(C1:C92,"Voltaren")</f>
        <v>17</v>
      </c>
      <c r="D98">
        <f>COUNTIF(D1:D92,"Voltaren")</f>
        <v>0</v>
      </c>
      <c r="E98">
        <f>COUNTIF(E1:E92,"Voltaren")</f>
        <v>0</v>
      </c>
      <c r="F98">
        <f>SUM(C98:E98)</f>
        <v>17</v>
      </c>
    </row>
    <row r="100" spans="1:37" x14ac:dyDescent="0.2">
      <c r="C100" t="s">
        <v>3</v>
      </c>
    </row>
    <row r="101" spans="1:37" x14ac:dyDescent="0.2">
      <c r="C101" t="s">
        <v>51</v>
      </c>
      <c r="D101">
        <f>COUNTIF(G1:G91,"Oui")</f>
        <v>51</v>
      </c>
    </row>
    <row r="102" spans="1:37" x14ac:dyDescent="0.2">
      <c r="C102" t="s">
        <v>48</v>
      </c>
      <c r="D102">
        <f>COUNTIF(G2:G92,"Non")</f>
        <v>39</v>
      </c>
    </row>
    <row r="104" spans="1:37" x14ac:dyDescent="0.2">
      <c r="C104" t="s">
        <v>22</v>
      </c>
    </row>
    <row r="105" spans="1:37" x14ac:dyDescent="0.2">
      <c r="C105" t="s">
        <v>1585</v>
      </c>
      <c r="D105">
        <f>COUNTIF(Z1:Z91,"Oui")</f>
        <v>48</v>
      </c>
    </row>
    <row r="106" spans="1:37" x14ac:dyDescent="0.2">
      <c r="C106" t="s">
        <v>48</v>
      </c>
      <c r="D106">
        <f>COUNTIF(Z2:Z92,"Non")</f>
        <v>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F334B-8A2A-4A04-B572-90E6CC9CD6B1}">
  <sheetPr>
    <tabColor theme="2" tint="-0.499984740745262"/>
  </sheetPr>
  <dimension ref="A1"/>
  <sheetViews>
    <sheetView workbookViewId="0">
      <selection activeCell="J15" sqref="J15"/>
    </sheetView>
  </sheetViews>
  <sheetFormatPr baseColWidth="10" defaultColWidth="8.83203125" defaultRowHeight="15" x14ac:dyDescent="0.2"/>
  <cols>
    <col min="1" max="16384" width="8.83203125" style="1"/>
  </cols>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FCB2D-F161-4EE7-B2EF-4E5DE1960FBD}">
  <sheetPr>
    <tabColor theme="2" tint="-0.249977111117893"/>
  </sheetPr>
  <dimension ref="A1:CD383"/>
  <sheetViews>
    <sheetView workbookViewId="0">
      <selection activeCell="G25" sqref="G25"/>
    </sheetView>
  </sheetViews>
  <sheetFormatPr baseColWidth="10" defaultColWidth="8.83203125" defaultRowHeight="15" x14ac:dyDescent="0.2"/>
  <sheetData>
    <row r="1" spans="1:82" x14ac:dyDescent="0.2">
      <c r="A1" t="s">
        <v>0</v>
      </c>
      <c r="B1" t="s">
        <v>1</v>
      </c>
      <c r="C1" t="s">
        <v>579</v>
      </c>
      <c r="D1" t="s">
        <v>580</v>
      </c>
      <c r="E1" t="s">
        <v>581</v>
      </c>
      <c r="F1" t="s">
        <v>582</v>
      </c>
      <c r="G1" t="s">
        <v>583</v>
      </c>
      <c r="H1" t="s">
        <v>584</v>
      </c>
      <c r="I1" t="s">
        <v>585</v>
      </c>
      <c r="J1" t="s">
        <v>586</v>
      </c>
      <c r="K1" t="s">
        <v>587</v>
      </c>
      <c r="L1" t="s">
        <v>588</v>
      </c>
      <c r="M1" t="s">
        <v>4</v>
      </c>
      <c r="N1" t="s">
        <v>5</v>
      </c>
      <c r="O1" t="s">
        <v>6</v>
      </c>
      <c r="P1" t="s">
        <v>7</v>
      </c>
      <c r="Q1" t="s">
        <v>8</v>
      </c>
      <c r="R1" t="s">
        <v>9</v>
      </c>
      <c r="S1" t="s">
        <v>10</v>
      </c>
      <c r="T1" t="s">
        <v>589</v>
      </c>
      <c r="U1" t="s">
        <v>12</v>
      </c>
      <c r="V1" t="s">
        <v>13</v>
      </c>
      <c r="W1" t="s">
        <v>14</v>
      </c>
      <c r="X1" t="s">
        <v>15</v>
      </c>
      <c r="Y1" t="s">
        <v>16</v>
      </c>
      <c r="Z1" t="s">
        <v>17</v>
      </c>
      <c r="AA1" t="s">
        <v>18</v>
      </c>
      <c r="AB1" t="s">
        <v>19</v>
      </c>
      <c r="AC1" t="s">
        <v>590</v>
      </c>
      <c r="AD1" t="s">
        <v>21</v>
      </c>
      <c r="AE1" t="s">
        <v>591</v>
      </c>
      <c r="AF1" t="s">
        <v>592</v>
      </c>
      <c r="AG1" t="s">
        <v>593</v>
      </c>
      <c r="AH1" t="s">
        <v>594</v>
      </c>
      <c r="AI1" t="s">
        <v>595</v>
      </c>
      <c r="AJ1" t="s">
        <v>596</v>
      </c>
      <c r="AK1" t="s">
        <v>597</v>
      </c>
      <c r="AL1" t="s">
        <v>598</v>
      </c>
      <c r="AM1" t="s">
        <v>2</v>
      </c>
      <c r="AN1" t="s">
        <v>3</v>
      </c>
      <c r="AO1" t="s">
        <v>4</v>
      </c>
      <c r="AP1" t="s">
        <v>5</v>
      </c>
      <c r="AQ1" t="s">
        <v>6</v>
      </c>
      <c r="AR1" t="s">
        <v>7</v>
      </c>
      <c r="AS1" t="s">
        <v>8</v>
      </c>
      <c r="AT1" t="s">
        <v>9</v>
      </c>
      <c r="AU1" t="s">
        <v>10</v>
      </c>
      <c r="AV1" t="s">
        <v>11</v>
      </c>
      <c r="AW1" t="s">
        <v>12</v>
      </c>
      <c r="AX1" t="s">
        <v>13</v>
      </c>
      <c r="AY1" t="s">
        <v>14</v>
      </c>
      <c r="AZ1" t="s">
        <v>15</v>
      </c>
      <c r="BA1" t="s">
        <v>16</v>
      </c>
      <c r="BB1" t="s">
        <v>17</v>
      </c>
      <c r="BC1" t="s">
        <v>18</v>
      </c>
      <c r="BD1" t="s">
        <v>19</v>
      </c>
      <c r="BE1" t="s">
        <v>20</v>
      </c>
      <c r="BF1" t="s">
        <v>21</v>
      </c>
      <c r="BG1" t="s">
        <v>22</v>
      </c>
      <c r="BH1" t="s">
        <v>23</v>
      </c>
      <c r="BI1" t="s">
        <v>24</v>
      </c>
      <c r="BJ1" t="s">
        <v>25</v>
      </c>
      <c r="BK1" t="s">
        <v>26</v>
      </c>
      <c r="BL1" t="s">
        <v>27</v>
      </c>
      <c r="BM1" t="s">
        <v>28</v>
      </c>
      <c r="BN1" t="s">
        <v>29</v>
      </c>
      <c r="BO1" t="s">
        <v>30</v>
      </c>
      <c r="BP1" t="s">
        <v>31</v>
      </c>
      <c r="BQ1" t="s">
        <v>32</v>
      </c>
      <c r="BR1" t="s">
        <v>33</v>
      </c>
      <c r="BS1" t="s">
        <v>34</v>
      </c>
      <c r="BT1" t="s">
        <v>35</v>
      </c>
      <c r="BU1" t="s">
        <v>36</v>
      </c>
      <c r="BV1" t="s">
        <v>37</v>
      </c>
      <c r="BW1" t="s">
        <v>38</v>
      </c>
      <c r="BX1" t="s">
        <v>39</v>
      </c>
      <c r="BY1" t="s">
        <v>40</v>
      </c>
      <c r="BZ1" t="s">
        <v>41</v>
      </c>
      <c r="CA1" t="s">
        <v>42</v>
      </c>
      <c r="CB1" t="s">
        <v>43</v>
      </c>
      <c r="CC1" t="s">
        <v>44</v>
      </c>
      <c r="CD1" t="s">
        <v>45</v>
      </c>
    </row>
    <row r="2" spans="1:82" x14ac:dyDescent="0.2">
      <c r="A2" t="s">
        <v>599</v>
      </c>
      <c r="B2" t="s">
        <v>51</v>
      </c>
      <c r="C2" t="s">
        <v>600</v>
      </c>
      <c r="D2">
        <v>2</v>
      </c>
      <c r="E2">
        <v>2</v>
      </c>
      <c r="F2">
        <v>5</v>
      </c>
      <c r="G2">
        <v>6</v>
      </c>
      <c r="H2">
        <v>3</v>
      </c>
      <c r="I2">
        <v>7</v>
      </c>
      <c r="J2">
        <v>4</v>
      </c>
      <c r="K2" t="s">
        <v>601</v>
      </c>
      <c r="L2" t="s">
        <v>51</v>
      </c>
      <c r="M2">
        <v>2</v>
      </c>
      <c r="N2">
        <v>4</v>
      </c>
      <c r="O2">
        <v>5</v>
      </c>
      <c r="P2">
        <v>3</v>
      </c>
      <c r="Q2">
        <v>2</v>
      </c>
      <c r="R2">
        <v>2</v>
      </c>
      <c r="S2">
        <v>3</v>
      </c>
      <c r="T2">
        <v>2</v>
      </c>
      <c r="U2">
        <v>4</v>
      </c>
      <c r="V2">
        <v>4</v>
      </c>
      <c r="W2">
        <v>3</v>
      </c>
      <c r="X2">
        <v>3</v>
      </c>
      <c r="Y2">
        <v>3</v>
      </c>
      <c r="Z2">
        <v>3</v>
      </c>
      <c r="AA2">
        <v>3</v>
      </c>
      <c r="AB2">
        <v>4</v>
      </c>
      <c r="AC2">
        <v>3</v>
      </c>
      <c r="AD2">
        <v>2</v>
      </c>
      <c r="AE2" t="s">
        <v>602</v>
      </c>
      <c r="AJ2" t="s">
        <v>603</v>
      </c>
      <c r="AK2" t="s">
        <v>165</v>
      </c>
    </row>
    <row r="3" spans="1:82" x14ac:dyDescent="0.2">
      <c r="A3" t="s">
        <v>604</v>
      </c>
      <c r="B3" t="s">
        <v>51</v>
      </c>
      <c r="C3" t="s">
        <v>605</v>
      </c>
      <c r="D3">
        <v>3</v>
      </c>
      <c r="E3">
        <v>1</v>
      </c>
      <c r="F3">
        <v>2</v>
      </c>
      <c r="G3">
        <v>3</v>
      </c>
      <c r="H3">
        <v>3</v>
      </c>
      <c r="I3">
        <v>6</v>
      </c>
      <c r="J3">
        <v>3</v>
      </c>
      <c r="K3" t="s">
        <v>601</v>
      </c>
      <c r="L3" t="s">
        <v>51</v>
      </c>
      <c r="M3">
        <v>2</v>
      </c>
      <c r="N3">
        <v>2</v>
      </c>
      <c r="O3">
        <v>2</v>
      </c>
      <c r="P3">
        <v>2</v>
      </c>
      <c r="Q3">
        <v>3</v>
      </c>
      <c r="R3">
        <v>3</v>
      </c>
      <c r="S3">
        <v>3</v>
      </c>
      <c r="T3">
        <v>3</v>
      </c>
      <c r="U3">
        <v>3</v>
      </c>
      <c r="AE3" t="s">
        <v>606</v>
      </c>
      <c r="AJ3" t="s">
        <v>607</v>
      </c>
      <c r="AK3" t="s">
        <v>79</v>
      </c>
    </row>
    <row r="4" spans="1:82" x14ac:dyDescent="0.2">
      <c r="A4" t="s">
        <v>608</v>
      </c>
      <c r="B4" t="s">
        <v>51</v>
      </c>
      <c r="C4" t="s">
        <v>609</v>
      </c>
      <c r="D4">
        <v>3</v>
      </c>
      <c r="E4">
        <v>1</v>
      </c>
      <c r="F4">
        <v>1</v>
      </c>
      <c r="G4">
        <v>7</v>
      </c>
      <c r="H4">
        <v>6</v>
      </c>
      <c r="I4">
        <v>6</v>
      </c>
      <c r="J4">
        <v>1</v>
      </c>
      <c r="K4" t="s">
        <v>601</v>
      </c>
      <c r="L4" t="s">
        <v>51</v>
      </c>
      <c r="M4">
        <v>3</v>
      </c>
      <c r="N4">
        <v>4</v>
      </c>
      <c r="O4">
        <v>2</v>
      </c>
      <c r="P4">
        <v>2</v>
      </c>
      <c r="Q4">
        <v>3</v>
      </c>
      <c r="R4">
        <v>3</v>
      </c>
      <c r="S4">
        <v>3</v>
      </c>
      <c r="T4">
        <v>4</v>
      </c>
      <c r="U4">
        <v>3</v>
      </c>
      <c r="V4">
        <v>3</v>
      </c>
      <c r="W4">
        <v>3</v>
      </c>
      <c r="X4">
        <v>2</v>
      </c>
      <c r="Y4">
        <v>3</v>
      </c>
      <c r="Z4">
        <v>3</v>
      </c>
      <c r="AA4">
        <v>4</v>
      </c>
      <c r="AB4">
        <v>3</v>
      </c>
      <c r="AC4">
        <v>3</v>
      </c>
      <c r="AD4">
        <v>4</v>
      </c>
      <c r="AE4" t="s">
        <v>610</v>
      </c>
      <c r="AJ4" t="s">
        <v>611</v>
      </c>
      <c r="AK4" t="s">
        <v>54</v>
      </c>
      <c r="AL4" t="s">
        <v>612</v>
      </c>
    </row>
    <row r="5" spans="1:82" x14ac:dyDescent="0.2">
      <c r="A5" t="s">
        <v>613</v>
      </c>
      <c r="B5" t="s">
        <v>51</v>
      </c>
      <c r="C5" t="s">
        <v>609</v>
      </c>
      <c r="D5">
        <v>3</v>
      </c>
      <c r="E5">
        <v>3</v>
      </c>
      <c r="F5">
        <v>3</v>
      </c>
      <c r="G5">
        <v>3</v>
      </c>
      <c r="H5">
        <v>2</v>
      </c>
      <c r="I5">
        <v>3</v>
      </c>
      <c r="J5">
        <v>2</v>
      </c>
      <c r="K5" t="s">
        <v>601</v>
      </c>
      <c r="L5" t="s">
        <v>51</v>
      </c>
      <c r="M5">
        <v>4</v>
      </c>
      <c r="N5">
        <v>5</v>
      </c>
      <c r="O5">
        <v>4</v>
      </c>
      <c r="P5">
        <v>4</v>
      </c>
      <c r="Q5">
        <v>5</v>
      </c>
      <c r="R5">
        <v>5</v>
      </c>
      <c r="S5">
        <v>5</v>
      </c>
      <c r="T5">
        <v>5</v>
      </c>
      <c r="U5">
        <v>4</v>
      </c>
      <c r="V5">
        <v>4</v>
      </c>
      <c r="W5">
        <v>4</v>
      </c>
      <c r="X5">
        <v>5</v>
      </c>
      <c r="Y5">
        <v>5</v>
      </c>
      <c r="Z5">
        <v>5</v>
      </c>
      <c r="AA5">
        <v>5</v>
      </c>
      <c r="AB5">
        <v>5</v>
      </c>
      <c r="AC5">
        <v>5</v>
      </c>
      <c r="AD5">
        <v>5</v>
      </c>
      <c r="AE5" t="s">
        <v>614</v>
      </c>
      <c r="AJ5" t="s">
        <v>615</v>
      </c>
      <c r="AK5" t="s">
        <v>180</v>
      </c>
      <c r="AL5" t="s">
        <v>616</v>
      </c>
    </row>
    <row r="6" spans="1:82" x14ac:dyDescent="0.2">
      <c r="A6" t="s">
        <v>47</v>
      </c>
      <c r="B6" t="s">
        <v>48</v>
      </c>
      <c r="AM6" t="s">
        <v>395</v>
      </c>
      <c r="AN6" t="s">
        <v>51</v>
      </c>
      <c r="AO6">
        <v>4</v>
      </c>
      <c r="AP6">
        <v>4</v>
      </c>
      <c r="AQ6">
        <v>4</v>
      </c>
      <c r="AR6">
        <v>4</v>
      </c>
      <c r="AS6">
        <v>4</v>
      </c>
      <c r="AT6">
        <v>4</v>
      </c>
      <c r="AU6">
        <v>4</v>
      </c>
      <c r="AV6">
        <v>4</v>
      </c>
      <c r="AW6">
        <v>4</v>
      </c>
      <c r="AX6">
        <v>4</v>
      </c>
      <c r="AY6">
        <v>4</v>
      </c>
      <c r="AZ6">
        <v>4</v>
      </c>
      <c r="BA6">
        <v>4</v>
      </c>
      <c r="BB6">
        <v>4</v>
      </c>
      <c r="BC6">
        <v>4</v>
      </c>
      <c r="BD6">
        <v>4</v>
      </c>
      <c r="BE6">
        <v>4</v>
      </c>
      <c r="BF6">
        <v>4</v>
      </c>
      <c r="BG6" t="s">
        <v>51</v>
      </c>
      <c r="BH6" t="s">
        <v>52</v>
      </c>
      <c r="BU6" t="s">
        <v>53</v>
      </c>
      <c r="BV6" t="s">
        <v>54</v>
      </c>
      <c r="BW6" t="s">
        <v>55</v>
      </c>
      <c r="BX6" t="s">
        <v>56</v>
      </c>
      <c r="BY6" t="s">
        <v>57</v>
      </c>
      <c r="BZ6" t="s">
        <v>58</v>
      </c>
      <c r="CA6" t="s">
        <v>59</v>
      </c>
      <c r="CB6" t="s">
        <v>60</v>
      </c>
      <c r="CC6" t="s">
        <v>61</v>
      </c>
      <c r="CD6" t="s">
        <v>62</v>
      </c>
    </row>
    <row r="7" spans="1:82" x14ac:dyDescent="0.2">
      <c r="A7" t="s">
        <v>617</v>
      </c>
      <c r="B7" t="s">
        <v>48</v>
      </c>
      <c r="AM7" t="s">
        <v>50</v>
      </c>
      <c r="AN7" t="s">
        <v>51</v>
      </c>
      <c r="AO7">
        <v>2</v>
      </c>
      <c r="AP7">
        <v>2</v>
      </c>
      <c r="AQ7">
        <v>4</v>
      </c>
      <c r="AR7">
        <v>3</v>
      </c>
      <c r="AS7">
        <v>3</v>
      </c>
      <c r="AT7">
        <v>4</v>
      </c>
      <c r="AU7">
        <v>2</v>
      </c>
      <c r="AV7">
        <v>2</v>
      </c>
      <c r="AW7">
        <v>1</v>
      </c>
      <c r="AX7">
        <v>4</v>
      </c>
      <c r="AY7">
        <v>4</v>
      </c>
      <c r="AZ7">
        <v>4</v>
      </c>
      <c r="BA7">
        <v>3</v>
      </c>
      <c r="BB7">
        <v>3</v>
      </c>
      <c r="BC7">
        <v>4</v>
      </c>
      <c r="BD7">
        <v>2</v>
      </c>
      <c r="BE7">
        <v>2</v>
      </c>
      <c r="BF7">
        <v>1</v>
      </c>
      <c r="BG7" t="s">
        <v>51</v>
      </c>
      <c r="BH7" t="s">
        <v>618</v>
      </c>
      <c r="BU7" t="s">
        <v>67</v>
      </c>
      <c r="BV7" t="s">
        <v>88</v>
      </c>
      <c r="BW7" t="s">
        <v>619</v>
      </c>
      <c r="BX7" t="s">
        <v>98</v>
      </c>
      <c r="BY7" t="s">
        <v>425</v>
      </c>
      <c r="BZ7" t="s">
        <v>72</v>
      </c>
      <c r="CA7" t="s">
        <v>73</v>
      </c>
      <c r="CB7" t="s">
        <v>60</v>
      </c>
      <c r="CC7" t="s">
        <v>61</v>
      </c>
      <c r="CD7" t="s">
        <v>620</v>
      </c>
    </row>
    <row r="8" spans="1:82" x14ac:dyDescent="0.2">
      <c r="A8" t="s">
        <v>622</v>
      </c>
      <c r="B8" t="s">
        <v>48</v>
      </c>
      <c r="AM8" t="s">
        <v>623</v>
      </c>
      <c r="AN8" t="s">
        <v>51</v>
      </c>
      <c r="AO8">
        <v>4</v>
      </c>
      <c r="AP8">
        <v>4</v>
      </c>
      <c r="AQ8">
        <v>4</v>
      </c>
      <c r="AR8">
        <v>4</v>
      </c>
      <c r="AS8">
        <v>5</v>
      </c>
      <c r="AT8">
        <v>5</v>
      </c>
      <c r="AU8">
        <v>5</v>
      </c>
      <c r="AV8">
        <v>4</v>
      </c>
      <c r="AW8">
        <v>4</v>
      </c>
      <c r="AX8">
        <v>5</v>
      </c>
      <c r="AY8">
        <v>5</v>
      </c>
      <c r="AZ8">
        <v>5</v>
      </c>
      <c r="BA8">
        <v>5</v>
      </c>
      <c r="BB8">
        <v>5</v>
      </c>
      <c r="BC8">
        <v>5</v>
      </c>
      <c r="BD8">
        <v>5</v>
      </c>
      <c r="BE8">
        <v>5</v>
      </c>
      <c r="BF8">
        <v>5</v>
      </c>
      <c r="BG8" t="s">
        <v>51</v>
      </c>
      <c r="BH8" t="s">
        <v>624</v>
      </c>
      <c r="BU8" t="s">
        <v>266</v>
      </c>
      <c r="BV8" t="s">
        <v>366</v>
      </c>
      <c r="BW8" t="s">
        <v>625</v>
      </c>
      <c r="BX8" t="s">
        <v>70</v>
      </c>
      <c r="BY8" t="s">
        <v>399</v>
      </c>
      <c r="BZ8" t="s">
        <v>160</v>
      </c>
      <c r="CA8" t="s">
        <v>373</v>
      </c>
      <c r="CB8" t="s">
        <v>60</v>
      </c>
      <c r="CC8" t="s">
        <v>61</v>
      </c>
      <c r="CD8" t="s">
        <v>626</v>
      </c>
    </row>
    <row r="9" spans="1:82" x14ac:dyDescent="0.2">
      <c r="A9" t="s">
        <v>627</v>
      </c>
      <c r="B9" t="s">
        <v>51</v>
      </c>
      <c r="C9" t="s">
        <v>605</v>
      </c>
      <c r="D9">
        <v>7</v>
      </c>
      <c r="E9">
        <v>1</v>
      </c>
      <c r="F9">
        <v>3</v>
      </c>
      <c r="G9">
        <v>4</v>
      </c>
      <c r="H9">
        <v>5</v>
      </c>
      <c r="I9">
        <v>6</v>
      </c>
      <c r="J9">
        <v>2</v>
      </c>
      <c r="K9" t="s">
        <v>601</v>
      </c>
      <c r="L9" t="s">
        <v>51</v>
      </c>
      <c r="M9">
        <v>1</v>
      </c>
      <c r="N9">
        <v>2</v>
      </c>
      <c r="O9">
        <v>2</v>
      </c>
      <c r="P9">
        <v>3</v>
      </c>
      <c r="Q9">
        <v>3</v>
      </c>
      <c r="R9">
        <v>4</v>
      </c>
      <c r="S9">
        <v>4</v>
      </c>
      <c r="T9">
        <v>5</v>
      </c>
      <c r="U9">
        <v>5</v>
      </c>
      <c r="V9">
        <v>1</v>
      </c>
      <c r="W9">
        <v>2</v>
      </c>
      <c r="X9">
        <v>2</v>
      </c>
      <c r="Y9">
        <v>3</v>
      </c>
      <c r="Z9">
        <v>3</v>
      </c>
      <c r="AA9">
        <v>4</v>
      </c>
      <c r="AB9">
        <v>4</v>
      </c>
      <c r="AC9">
        <v>4</v>
      </c>
      <c r="AD9">
        <v>4</v>
      </c>
      <c r="AE9" t="s">
        <v>628</v>
      </c>
      <c r="AJ9" t="s">
        <v>629</v>
      </c>
      <c r="AK9" t="s">
        <v>231</v>
      </c>
      <c r="AL9" t="s">
        <v>630</v>
      </c>
    </row>
    <row r="10" spans="1:82" x14ac:dyDescent="0.2">
      <c r="A10" t="s">
        <v>631</v>
      </c>
      <c r="B10" t="s">
        <v>51</v>
      </c>
      <c r="C10" t="s">
        <v>609</v>
      </c>
      <c r="D10">
        <v>1</v>
      </c>
      <c r="E10">
        <v>1</v>
      </c>
      <c r="F10">
        <v>1</v>
      </c>
      <c r="G10">
        <v>1</v>
      </c>
      <c r="H10">
        <v>3</v>
      </c>
      <c r="I10">
        <v>3</v>
      </c>
      <c r="J10">
        <v>5</v>
      </c>
      <c r="K10" t="s">
        <v>632</v>
      </c>
      <c r="L10" t="s">
        <v>48</v>
      </c>
      <c r="AF10" t="s">
        <v>633</v>
      </c>
      <c r="AG10" t="s">
        <v>634</v>
      </c>
      <c r="AH10" t="s">
        <v>635</v>
      </c>
      <c r="AI10" t="s">
        <v>636</v>
      </c>
      <c r="AJ10" t="s">
        <v>637</v>
      </c>
      <c r="AK10" t="s">
        <v>121</v>
      </c>
    </row>
    <row r="11" spans="1:82" x14ac:dyDescent="0.2">
      <c r="A11" t="s">
        <v>638</v>
      </c>
      <c r="B11" t="s">
        <v>51</v>
      </c>
      <c r="C11" t="s">
        <v>639</v>
      </c>
      <c r="D11">
        <v>1</v>
      </c>
      <c r="E11">
        <v>1</v>
      </c>
      <c r="F11">
        <v>2</v>
      </c>
      <c r="G11">
        <v>2</v>
      </c>
      <c r="H11">
        <v>2</v>
      </c>
      <c r="I11">
        <v>4</v>
      </c>
      <c r="J11">
        <v>4</v>
      </c>
      <c r="K11" t="s">
        <v>640</v>
      </c>
      <c r="L11" t="s">
        <v>51</v>
      </c>
      <c r="M11">
        <v>2</v>
      </c>
      <c r="N11">
        <v>2</v>
      </c>
      <c r="O11">
        <v>2</v>
      </c>
      <c r="P11">
        <v>2</v>
      </c>
      <c r="Q11">
        <v>2</v>
      </c>
      <c r="R11">
        <v>2</v>
      </c>
      <c r="S11">
        <v>2</v>
      </c>
      <c r="T11">
        <v>2</v>
      </c>
      <c r="U11">
        <v>2</v>
      </c>
      <c r="V11">
        <v>2</v>
      </c>
      <c r="W11">
        <v>2</v>
      </c>
      <c r="X11">
        <v>2</v>
      </c>
      <c r="Y11">
        <v>2</v>
      </c>
      <c r="Z11">
        <v>2</v>
      </c>
      <c r="AA11">
        <v>2</v>
      </c>
      <c r="AB11">
        <v>2</v>
      </c>
      <c r="AC11">
        <v>2</v>
      </c>
      <c r="AD11">
        <v>2</v>
      </c>
      <c r="AE11" t="s">
        <v>641</v>
      </c>
      <c r="AJ11" t="s">
        <v>642</v>
      </c>
      <c r="AK11" t="s">
        <v>165</v>
      </c>
      <c r="AL11" t="s">
        <v>643</v>
      </c>
    </row>
    <row r="12" spans="1:82" x14ac:dyDescent="0.2">
      <c r="A12" t="s">
        <v>644</v>
      </c>
      <c r="B12" t="s">
        <v>51</v>
      </c>
      <c r="C12" t="s">
        <v>645</v>
      </c>
      <c r="D12">
        <v>3</v>
      </c>
      <c r="E12">
        <v>3</v>
      </c>
      <c r="F12">
        <v>1</v>
      </c>
      <c r="G12">
        <v>1</v>
      </c>
      <c r="H12">
        <v>3</v>
      </c>
      <c r="I12">
        <v>1</v>
      </c>
      <c r="J12">
        <v>3</v>
      </c>
      <c r="K12" t="s">
        <v>632</v>
      </c>
      <c r="L12" t="s">
        <v>48</v>
      </c>
      <c r="AF12" t="s">
        <v>646</v>
      </c>
      <c r="AG12" t="s">
        <v>647</v>
      </c>
      <c r="AH12" t="s">
        <v>635</v>
      </c>
      <c r="AI12" t="s">
        <v>648</v>
      </c>
      <c r="AJ12" t="s">
        <v>649</v>
      </c>
      <c r="AK12" t="s">
        <v>88</v>
      </c>
      <c r="AL12" t="s">
        <v>612</v>
      </c>
    </row>
    <row r="13" spans="1:82" x14ac:dyDescent="0.2">
      <c r="A13" t="s">
        <v>63</v>
      </c>
      <c r="B13" t="s">
        <v>48</v>
      </c>
      <c r="AM13" t="s">
        <v>650</v>
      </c>
      <c r="AN13" t="s">
        <v>51</v>
      </c>
      <c r="AO13">
        <v>4</v>
      </c>
      <c r="AP13">
        <v>5</v>
      </c>
      <c r="AQ13">
        <v>4</v>
      </c>
      <c r="AR13">
        <v>4</v>
      </c>
      <c r="AS13">
        <v>4</v>
      </c>
      <c r="AT13">
        <v>5</v>
      </c>
      <c r="AU13">
        <v>4</v>
      </c>
      <c r="AV13">
        <v>4</v>
      </c>
      <c r="AW13">
        <v>4</v>
      </c>
      <c r="AX13">
        <v>4</v>
      </c>
      <c r="AY13">
        <v>4</v>
      </c>
      <c r="AZ13">
        <v>4</v>
      </c>
      <c r="BA13">
        <v>4</v>
      </c>
      <c r="BB13">
        <v>4</v>
      </c>
      <c r="BD13">
        <v>4</v>
      </c>
      <c r="BE13">
        <v>4</v>
      </c>
      <c r="BF13">
        <v>4</v>
      </c>
      <c r="BG13" t="s">
        <v>51</v>
      </c>
      <c r="BH13" t="s">
        <v>66</v>
      </c>
      <c r="BU13" t="s">
        <v>67</v>
      </c>
      <c r="BV13" t="s">
        <v>68</v>
      </c>
      <c r="BW13" t="s">
        <v>69</v>
      </c>
      <c r="BX13" t="s">
        <v>70</v>
      </c>
      <c r="BY13" t="s">
        <v>71</v>
      </c>
      <c r="BZ13" t="s">
        <v>72</v>
      </c>
      <c r="CA13" t="s">
        <v>73</v>
      </c>
      <c r="CB13" t="s">
        <v>74</v>
      </c>
      <c r="CC13" t="s">
        <v>61</v>
      </c>
      <c r="CD13" t="s">
        <v>75</v>
      </c>
    </row>
    <row r="14" spans="1:82" x14ac:dyDescent="0.2">
      <c r="A14" t="s">
        <v>651</v>
      </c>
      <c r="B14" t="s">
        <v>48</v>
      </c>
      <c r="AM14" t="s">
        <v>50</v>
      </c>
      <c r="AN14" t="s">
        <v>48</v>
      </c>
      <c r="BJ14">
        <v>2</v>
      </c>
      <c r="BK14">
        <v>1</v>
      </c>
      <c r="BL14">
        <v>1</v>
      </c>
      <c r="BM14">
        <v>3</v>
      </c>
      <c r="BN14">
        <v>2</v>
      </c>
      <c r="BO14">
        <v>1</v>
      </c>
      <c r="BP14">
        <v>2</v>
      </c>
      <c r="BQ14">
        <v>3</v>
      </c>
      <c r="BR14">
        <v>3</v>
      </c>
      <c r="BS14" t="s">
        <v>102</v>
      </c>
      <c r="BT14" t="s">
        <v>48</v>
      </c>
      <c r="BU14" t="s">
        <v>492</v>
      </c>
      <c r="BV14" t="s">
        <v>79</v>
      </c>
      <c r="BW14" t="s">
        <v>652</v>
      </c>
      <c r="BX14" t="s">
        <v>70</v>
      </c>
      <c r="BY14" t="s">
        <v>425</v>
      </c>
      <c r="BZ14" t="s">
        <v>160</v>
      </c>
      <c r="CA14" t="s">
        <v>73</v>
      </c>
      <c r="CB14" t="s">
        <v>60</v>
      </c>
      <c r="CC14" t="s">
        <v>61</v>
      </c>
      <c r="CD14" t="s">
        <v>653</v>
      </c>
    </row>
    <row r="15" spans="1:82" x14ac:dyDescent="0.2">
      <c r="A15" t="s">
        <v>654</v>
      </c>
      <c r="B15" t="s">
        <v>51</v>
      </c>
      <c r="C15" t="s">
        <v>645</v>
      </c>
      <c r="D15">
        <v>1</v>
      </c>
      <c r="E15">
        <v>2</v>
      </c>
      <c r="F15">
        <v>6</v>
      </c>
      <c r="G15">
        <v>4</v>
      </c>
      <c r="H15">
        <v>5</v>
      </c>
      <c r="I15">
        <v>7</v>
      </c>
      <c r="J15">
        <v>3</v>
      </c>
      <c r="K15" t="s">
        <v>632</v>
      </c>
      <c r="L15" t="s">
        <v>51</v>
      </c>
      <c r="M15">
        <v>4</v>
      </c>
      <c r="N15">
        <v>5</v>
      </c>
      <c r="O15">
        <v>5</v>
      </c>
      <c r="P15">
        <v>4</v>
      </c>
      <c r="Q15">
        <v>3</v>
      </c>
      <c r="R15">
        <v>4</v>
      </c>
      <c r="S15">
        <v>5</v>
      </c>
      <c r="T15">
        <v>5</v>
      </c>
      <c r="U15">
        <v>5</v>
      </c>
      <c r="V15">
        <v>3</v>
      </c>
      <c r="W15">
        <v>5</v>
      </c>
      <c r="X15">
        <v>5</v>
      </c>
      <c r="Y15">
        <v>4</v>
      </c>
      <c r="Z15">
        <v>3</v>
      </c>
      <c r="AA15">
        <v>4</v>
      </c>
      <c r="AB15">
        <v>5</v>
      </c>
      <c r="AC15">
        <v>5</v>
      </c>
      <c r="AD15">
        <v>5</v>
      </c>
      <c r="AE15" t="s">
        <v>655</v>
      </c>
      <c r="AJ15" t="s">
        <v>656</v>
      </c>
      <c r="AK15" t="s">
        <v>231</v>
      </c>
      <c r="AL15" t="s">
        <v>657</v>
      </c>
    </row>
    <row r="16" spans="1:82" x14ac:dyDescent="0.2">
      <c r="A16" t="s">
        <v>658</v>
      </c>
      <c r="B16" t="s">
        <v>48</v>
      </c>
      <c r="AM16" t="s">
        <v>65</v>
      </c>
      <c r="AN16" t="s">
        <v>51</v>
      </c>
      <c r="AO16">
        <v>5</v>
      </c>
      <c r="AP16">
        <v>3</v>
      </c>
      <c r="AQ16">
        <v>3</v>
      </c>
      <c r="AR16">
        <v>5</v>
      </c>
      <c r="AS16">
        <v>5</v>
      </c>
      <c r="AT16">
        <v>5</v>
      </c>
      <c r="AU16">
        <v>5</v>
      </c>
      <c r="AV16">
        <v>5</v>
      </c>
      <c r="AW16">
        <v>5</v>
      </c>
      <c r="BG16" t="s">
        <v>51</v>
      </c>
      <c r="BU16" t="s">
        <v>550</v>
      </c>
      <c r="BV16" t="s">
        <v>121</v>
      </c>
      <c r="BW16" t="s">
        <v>159</v>
      </c>
      <c r="BX16" t="s">
        <v>70</v>
      </c>
      <c r="BY16" t="s">
        <v>399</v>
      </c>
      <c r="BZ16" t="s">
        <v>58</v>
      </c>
      <c r="CA16" t="s">
        <v>112</v>
      </c>
      <c r="CB16" t="s">
        <v>60</v>
      </c>
      <c r="CC16" t="s">
        <v>61</v>
      </c>
    </row>
    <row r="17" spans="1:82" x14ac:dyDescent="0.2">
      <c r="A17" t="s">
        <v>660</v>
      </c>
      <c r="B17" t="s">
        <v>51</v>
      </c>
      <c r="C17" t="s">
        <v>661</v>
      </c>
      <c r="D17">
        <v>2</v>
      </c>
      <c r="E17">
        <v>1</v>
      </c>
      <c r="F17">
        <v>2</v>
      </c>
      <c r="G17">
        <v>4</v>
      </c>
      <c r="H17">
        <v>3</v>
      </c>
      <c r="I17">
        <v>6</v>
      </c>
      <c r="J17">
        <v>4</v>
      </c>
      <c r="K17" t="s">
        <v>632</v>
      </c>
      <c r="L17" t="s">
        <v>51</v>
      </c>
      <c r="M17">
        <v>5</v>
      </c>
      <c r="N17">
        <v>4</v>
      </c>
      <c r="O17">
        <v>5</v>
      </c>
      <c r="P17">
        <v>3</v>
      </c>
      <c r="Q17">
        <v>4</v>
      </c>
      <c r="R17">
        <v>5</v>
      </c>
      <c r="S17">
        <v>4</v>
      </c>
      <c r="T17">
        <v>4</v>
      </c>
      <c r="U17">
        <v>4</v>
      </c>
      <c r="V17">
        <v>5</v>
      </c>
      <c r="W17">
        <v>4</v>
      </c>
      <c r="X17">
        <v>5</v>
      </c>
      <c r="Y17">
        <v>3</v>
      </c>
      <c r="Z17">
        <v>4</v>
      </c>
      <c r="AA17">
        <v>5</v>
      </c>
      <c r="AB17">
        <v>4</v>
      </c>
      <c r="AC17">
        <v>4</v>
      </c>
      <c r="AD17">
        <v>4</v>
      </c>
      <c r="AE17" t="s">
        <v>662</v>
      </c>
      <c r="AJ17" t="s">
        <v>663</v>
      </c>
      <c r="AK17" t="s">
        <v>231</v>
      </c>
      <c r="AL17" t="s">
        <v>664</v>
      </c>
    </row>
    <row r="18" spans="1:82" x14ac:dyDescent="0.2">
      <c r="A18" t="s">
        <v>665</v>
      </c>
      <c r="B18" t="s">
        <v>48</v>
      </c>
      <c r="AM18" t="s">
        <v>50</v>
      </c>
      <c r="AN18" t="s">
        <v>51</v>
      </c>
      <c r="AO18">
        <v>4</v>
      </c>
      <c r="AP18">
        <v>4</v>
      </c>
      <c r="AQ18">
        <v>4</v>
      </c>
      <c r="AR18">
        <v>4</v>
      </c>
      <c r="AS18">
        <v>4</v>
      </c>
      <c r="AT18">
        <v>4</v>
      </c>
      <c r="AU18">
        <v>4</v>
      </c>
      <c r="AV18">
        <v>4</v>
      </c>
      <c r="AW18">
        <v>4</v>
      </c>
      <c r="AX18">
        <v>4</v>
      </c>
      <c r="AY18">
        <v>4</v>
      </c>
      <c r="AZ18">
        <v>3</v>
      </c>
      <c r="BA18">
        <v>4</v>
      </c>
      <c r="BB18">
        <v>4</v>
      </c>
      <c r="BC18">
        <v>4</v>
      </c>
      <c r="BD18">
        <v>4</v>
      </c>
      <c r="BE18">
        <v>4</v>
      </c>
      <c r="BF18">
        <v>4</v>
      </c>
      <c r="BG18" t="s">
        <v>51</v>
      </c>
      <c r="BH18" t="s">
        <v>666</v>
      </c>
      <c r="BU18" t="s">
        <v>95</v>
      </c>
      <c r="BV18" t="s">
        <v>54</v>
      </c>
      <c r="BW18" t="s">
        <v>667</v>
      </c>
      <c r="BX18" t="s">
        <v>70</v>
      </c>
      <c r="BY18" t="s">
        <v>399</v>
      </c>
      <c r="BZ18" t="s">
        <v>72</v>
      </c>
      <c r="CA18" t="s">
        <v>73</v>
      </c>
      <c r="CB18" t="s">
        <v>60</v>
      </c>
      <c r="CC18" t="s">
        <v>82</v>
      </c>
      <c r="CD18" t="s">
        <v>668</v>
      </c>
    </row>
    <row r="19" spans="1:82" x14ac:dyDescent="0.2">
      <c r="A19" t="s">
        <v>670</v>
      </c>
      <c r="B19" t="s">
        <v>51</v>
      </c>
      <c r="C19" t="s">
        <v>671</v>
      </c>
      <c r="D19">
        <v>1</v>
      </c>
      <c r="E19">
        <v>1</v>
      </c>
      <c r="F19">
        <v>2</v>
      </c>
      <c r="G19">
        <v>2</v>
      </c>
      <c r="H19">
        <v>2</v>
      </c>
      <c r="I19">
        <v>3</v>
      </c>
      <c r="J19">
        <v>1</v>
      </c>
      <c r="K19" t="s">
        <v>640</v>
      </c>
      <c r="L19" t="s">
        <v>48</v>
      </c>
      <c r="AF19" t="s">
        <v>672</v>
      </c>
      <c r="AG19" t="s">
        <v>673</v>
      </c>
      <c r="AH19" t="s">
        <v>674</v>
      </c>
      <c r="AI19" t="s">
        <v>675</v>
      </c>
      <c r="AJ19" t="s">
        <v>676</v>
      </c>
      <c r="AK19" t="s">
        <v>294</v>
      </c>
      <c r="AL19" t="s">
        <v>677</v>
      </c>
    </row>
    <row r="20" spans="1:82" x14ac:dyDescent="0.2">
      <c r="A20" t="s">
        <v>678</v>
      </c>
      <c r="B20" t="s">
        <v>51</v>
      </c>
      <c r="C20" t="s">
        <v>679</v>
      </c>
      <c r="D20">
        <v>6</v>
      </c>
      <c r="E20">
        <v>1</v>
      </c>
      <c r="F20">
        <v>2</v>
      </c>
      <c r="G20">
        <v>7</v>
      </c>
      <c r="H20">
        <v>3</v>
      </c>
      <c r="I20">
        <v>5</v>
      </c>
      <c r="J20">
        <v>4</v>
      </c>
      <c r="K20" t="s">
        <v>680</v>
      </c>
      <c r="L20" t="s">
        <v>51</v>
      </c>
      <c r="M20">
        <v>4</v>
      </c>
      <c r="N20">
        <v>3</v>
      </c>
      <c r="O20">
        <v>2</v>
      </c>
      <c r="P20">
        <v>5</v>
      </c>
      <c r="Q20">
        <v>4</v>
      </c>
      <c r="R20">
        <v>4</v>
      </c>
      <c r="S20">
        <v>4</v>
      </c>
      <c r="T20">
        <v>5</v>
      </c>
      <c r="U20">
        <v>2</v>
      </c>
      <c r="V20">
        <v>4</v>
      </c>
      <c r="W20">
        <v>3</v>
      </c>
      <c r="X20">
        <v>2</v>
      </c>
      <c r="Y20">
        <v>5</v>
      </c>
      <c r="Z20">
        <v>4</v>
      </c>
      <c r="AA20">
        <v>4</v>
      </c>
      <c r="AB20">
        <v>4</v>
      </c>
      <c r="AC20">
        <v>5</v>
      </c>
      <c r="AD20">
        <v>3</v>
      </c>
      <c r="AE20" t="s">
        <v>681</v>
      </c>
      <c r="AJ20" t="s">
        <v>682</v>
      </c>
      <c r="AK20" t="s">
        <v>121</v>
      </c>
    </row>
    <row r="21" spans="1:82" x14ac:dyDescent="0.2">
      <c r="A21" t="s">
        <v>396</v>
      </c>
      <c r="B21" t="s">
        <v>48</v>
      </c>
      <c r="AM21" t="s">
        <v>395</v>
      </c>
      <c r="AN21" t="s">
        <v>51</v>
      </c>
      <c r="AO21">
        <v>5</v>
      </c>
      <c r="AP21">
        <v>5</v>
      </c>
      <c r="AQ21">
        <v>5</v>
      </c>
      <c r="AR21">
        <v>3</v>
      </c>
      <c r="AS21">
        <v>5</v>
      </c>
      <c r="AT21">
        <v>5</v>
      </c>
      <c r="AU21">
        <v>3</v>
      </c>
      <c r="AV21">
        <v>4</v>
      </c>
      <c r="AW21">
        <v>3</v>
      </c>
      <c r="AX21">
        <v>5</v>
      </c>
      <c r="AY21">
        <v>5</v>
      </c>
      <c r="AZ21">
        <v>5</v>
      </c>
      <c r="BA21">
        <v>3</v>
      </c>
      <c r="BB21">
        <v>5</v>
      </c>
      <c r="BC21">
        <v>5</v>
      </c>
      <c r="BD21">
        <v>3</v>
      </c>
      <c r="BE21">
        <v>4</v>
      </c>
      <c r="BF21">
        <v>3</v>
      </c>
      <c r="BG21" t="s">
        <v>51</v>
      </c>
      <c r="BH21" t="s">
        <v>397</v>
      </c>
      <c r="BU21" t="s">
        <v>134</v>
      </c>
      <c r="BV21" t="s">
        <v>68</v>
      </c>
      <c r="BW21" t="s">
        <v>398</v>
      </c>
      <c r="BX21" t="s">
        <v>56</v>
      </c>
      <c r="BY21" t="s">
        <v>399</v>
      </c>
      <c r="BZ21" t="s">
        <v>111</v>
      </c>
      <c r="CA21" t="s">
        <v>73</v>
      </c>
      <c r="CB21" t="s">
        <v>60</v>
      </c>
      <c r="CC21" t="s">
        <v>61</v>
      </c>
      <c r="CD21" t="s">
        <v>400</v>
      </c>
    </row>
    <row r="22" spans="1:82" x14ac:dyDescent="0.2">
      <c r="A22" t="s">
        <v>683</v>
      </c>
      <c r="B22" t="s">
        <v>51</v>
      </c>
      <c r="C22" t="s">
        <v>609</v>
      </c>
      <c r="D22">
        <v>4</v>
      </c>
      <c r="E22">
        <v>4</v>
      </c>
      <c r="F22">
        <v>4</v>
      </c>
      <c r="G22">
        <v>4</v>
      </c>
      <c r="H22">
        <v>4</v>
      </c>
      <c r="I22">
        <v>3</v>
      </c>
      <c r="J22">
        <v>4</v>
      </c>
      <c r="K22" t="s">
        <v>680</v>
      </c>
      <c r="L22" t="s">
        <v>51</v>
      </c>
      <c r="M22">
        <v>3</v>
      </c>
      <c r="N22">
        <v>3</v>
      </c>
      <c r="O22">
        <v>3</v>
      </c>
      <c r="P22">
        <v>2</v>
      </c>
      <c r="Q22">
        <v>3</v>
      </c>
      <c r="R22">
        <v>2</v>
      </c>
      <c r="S22">
        <v>3</v>
      </c>
      <c r="T22">
        <v>2</v>
      </c>
      <c r="U22">
        <v>3</v>
      </c>
      <c r="V22">
        <v>3</v>
      </c>
      <c r="W22">
        <v>3</v>
      </c>
      <c r="X22">
        <v>3</v>
      </c>
      <c r="Y22">
        <v>2</v>
      </c>
      <c r="Z22">
        <v>4</v>
      </c>
      <c r="AA22">
        <v>2</v>
      </c>
      <c r="AB22">
        <v>3</v>
      </c>
      <c r="AC22">
        <v>2</v>
      </c>
      <c r="AD22">
        <v>3</v>
      </c>
      <c r="AE22" t="s">
        <v>681</v>
      </c>
      <c r="AJ22" t="s">
        <v>684</v>
      </c>
      <c r="AK22" t="s">
        <v>165</v>
      </c>
      <c r="AL22" t="s">
        <v>685</v>
      </c>
    </row>
    <row r="23" spans="1:82" x14ac:dyDescent="0.2">
      <c r="A23" t="s">
        <v>686</v>
      </c>
      <c r="B23" t="s">
        <v>51</v>
      </c>
      <c r="C23" t="s">
        <v>639</v>
      </c>
      <c r="D23">
        <v>3</v>
      </c>
      <c r="E23">
        <v>3</v>
      </c>
      <c r="F23">
        <v>2</v>
      </c>
      <c r="G23">
        <v>2</v>
      </c>
      <c r="H23">
        <v>3</v>
      </c>
      <c r="I23">
        <v>1</v>
      </c>
      <c r="J23">
        <v>2</v>
      </c>
      <c r="K23" t="s">
        <v>601</v>
      </c>
      <c r="L23" t="s">
        <v>51</v>
      </c>
      <c r="M23">
        <v>2</v>
      </c>
      <c r="N23">
        <v>2</v>
      </c>
      <c r="O23">
        <v>2</v>
      </c>
      <c r="P23">
        <v>3</v>
      </c>
      <c r="Q23">
        <v>3</v>
      </c>
      <c r="R23">
        <v>3</v>
      </c>
      <c r="S23">
        <v>3</v>
      </c>
      <c r="T23">
        <v>3</v>
      </c>
      <c r="U23">
        <v>3</v>
      </c>
      <c r="V23">
        <v>2</v>
      </c>
      <c r="W23">
        <v>2</v>
      </c>
      <c r="X23">
        <v>2</v>
      </c>
      <c r="Y23">
        <v>3</v>
      </c>
      <c r="Z23">
        <v>1</v>
      </c>
      <c r="AA23">
        <v>3</v>
      </c>
      <c r="AB23">
        <v>3</v>
      </c>
      <c r="AC23">
        <v>3</v>
      </c>
      <c r="AD23">
        <v>3</v>
      </c>
      <c r="AE23" t="s">
        <v>655</v>
      </c>
      <c r="AJ23" t="s">
        <v>687</v>
      </c>
      <c r="AK23" t="s">
        <v>121</v>
      </c>
      <c r="AL23" t="s">
        <v>688</v>
      </c>
    </row>
    <row r="24" spans="1:82" x14ac:dyDescent="0.2">
      <c r="A24" t="s">
        <v>689</v>
      </c>
      <c r="B24" t="s">
        <v>51</v>
      </c>
      <c r="C24" t="s">
        <v>690</v>
      </c>
      <c r="D24">
        <v>1</v>
      </c>
      <c r="E24">
        <v>1</v>
      </c>
      <c r="F24">
        <v>1</v>
      </c>
      <c r="G24">
        <v>2</v>
      </c>
      <c r="H24">
        <v>3</v>
      </c>
      <c r="I24">
        <v>3</v>
      </c>
      <c r="J24">
        <v>1</v>
      </c>
      <c r="K24" t="s">
        <v>640</v>
      </c>
      <c r="L24" t="s">
        <v>51</v>
      </c>
      <c r="M24">
        <v>3</v>
      </c>
      <c r="N24">
        <v>2</v>
      </c>
      <c r="O24">
        <v>2</v>
      </c>
      <c r="P24">
        <v>2</v>
      </c>
      <c r="Q24">
        <v>2</v>
      </c>
      <c r="R24">
        <v>3</v>
      </c>
      <c r="S24">
        <v>3</v>
      </c>
      <c r="T24">
        <v>3</v>
      </c>
      <c r="U24">
        <v>2</v>
      </c>
      <c r="V24">
        <v>2</v>
      </c>
      <c r="W24">
        <v>2</v>
      </c>
      <c r="X24">
        <v>2</v>
      </c>
      <c r="Y24">
        <v>2</v>
      </c>
      <c r="Z24">
        <v>3</v>
      </c>
      <c r="AA24">
        <v>3</v>
      </c>
      <c r="AB24">
        <v>2</v>
      </c>
      <c r="AC24">
        <v>3</v>
      </c>
      <c r="AD24">
        <v>2</v>
      </c>
      <c r="AE24" t="s">
        <v>655</v>
      </c>
      <c r="AJ24" t="s">
        <v>611</v>
      </c>
      <c r="AK24" t="s">
        <v>165</v>
      </c>
      <c r="AL24" t="s">
        <v>691</v>
      </c>
    </row>
    <row r="25" spans="1:82" x14ac:dyDescent="0.2">
      <c r="A25" t="s">
        <v>692</v>
      </c>
      <c r="B25" t="s">
        <v>48</v>
      </c>
      <c r="AM25" t="s">
        <v>50</v>
      </c>
      <c r="AN25" t="s">
        <v>51</v>
      </c>
      <c r="AO25">
        <v>2</v>
      </c>
      <c r="AP25">
        <v>2</v>
      </c>
      <c r="AQ25">
        <v>1</v>
      </c>
      <c r="AR25">
        <v>2</v>
      </c>
      <c r="AS25">
        <v>3</v>
      </c>
      <c r="AT25">
        <v>1</v>
      </c>
      <c r="AU25">
        <v>1</v>
      </c>
      <c r="AV25">
        <v>2</v>
      </c>
      <c r="AW25">
        <v>2</v>
      </c>
      <c r="AX25">
        <v>3</v>
      </c>
      <c r="AY25">
        <v>2</v>
      </c>
      <c r="AZ25">
        <v>1</v>
      </c>
      <c r="BA25">
        <v>2</v>
      </c>
      <c r="BB25">
        <v>3</v>
      </c>
      <c r="BC25">
        <v>2</v>
      </c>
      <c r="BD25">
        <v>1</v>
      </c>
      <c r="BE25">
        <v>2</v>
      </c>
      <c r="BF25">
        <v>2</v>
      </c>
      <c r="BG25" t="s">
        <v>51</v>
      </c>
      <c r="BH25" t="s">
        <v>693</v>
      </c>
      <c r="BU25" t="s">
        <v>361</v>
      </c>
      <c r="BV25" t="s">
        <v>165</v>
      </c>
      <c r="BW25" t="s">
        <v>250</v>
      </c>
      <c r="BX25" t="s">
        <v>70</v>
      </c>
      <c r="BY25" t="s">
        <v>425</v>
      </c>
      <c r="BZ25" t="s">
        <v>160</v>
      </c>
      <c r="CA25" t="s">
        <v>112</v>
      </c>
      <c r="CB25" t="s">
        <v>74</v>
      </c>
      <c r="CC25" t="s">
        <v>82</v>
      </c>
      <c r="CD25" t="s">
        <v>694</v>
      </c>
    </row>
    <row r="26" spans="1:82" x14ac:dyDescent="0.2">
      <c r="A26" t="s">
        <v>401</v>
      </c>
      <c r="B26" t="s">
        <v>48</v>
      </c>
      <c r="AM26" t="s">
        <v>402</v>
      </c>
      <c r="AN26" t="s">
        <v>48</v>
      </c>
      <c r="BJ26">
        <v>5</v>
      </c>
      <c r="BK26">
        <v>5</v>
      </c>
      <c r="BL26">
        <v>5</v>
      </c>
      <c r="BM26">
        <v>2</v>
      </c>
      <c r="BN26">
        <v>2</v>
      </c>
      <c r="BO26">
        <v>2</v>
      </c>
      <c r="BP26">
        <v>3</v>
      </c>
      <c r="BQ26">
        <v>4</v>
      </c>
      <c r="BR26">
        <v>4</v>
      </c>
      <c r="BS26" t="s">
        <v>403</v>
      </c>
      <c r="BT26" t="s">
        <v>48</v>
      </c>
      <c r="BU26" t="s">
        <v>404</v>
      </c>
      <c r="BV26" t="s">
        <v>121</v>
      </c>
      <c r="BW26" t="s">
        <v>405</v>
      </c>
      <c r="BX26" t="s">
        <v>110</v>
      </c>
      <c r="BY26" t="s">
        <v>399</v>
      </c>
      <c r="BZ26" t="s">
        <v>72</v>
      </c>
      <c r="CA26" t="s">
        <v>112</v>
      </c>
      <c r="CB26" t="s">
        <v>74</v>
      </c>
      <c r="CC26" t="s">
        <v>82</v>
      </c>
      <c r="CD26" t="s">
        <v>406</v>
      </c>
    </row>
    <row r="27" spans="1:82" x14ac:dyDescent="0.2">
      <c r="A27" t="s">
        <v>695</v>
      </c>
      <c r="B27" t="s">
        <v>51</v>
      </c>
      <c r="C27" t="s">
        <v>639</v>
      </c>
      <c r="D27">
        <v>2</v>
      </c>
      <c r="E27">
        <v>1</v>
      </c>
      <c r="F27">
        <v>3</v>
      </c>
      <c r="G27">
        <v>4</v>
      </c>
      <c r="H27">
        <v>5</v>
      </c>
      <c r="I27">
        <v>6</v>
      </c>
      <c r="J27">
        <v>6</v>
      </c>
      <c r="K27" t="s">
        <v>632</v>
      </c>
      <c r="L27" t="s">
        <v>51</v>
      </c>
      <c r="M27">
        <v>4</v>
      </c>
      <c r="N27">
        <v>4</v>
      </c>
      <c r="O27">
        <v>5</v>
      </c>
      <c r="P27">
        <v>4</v>
      </c>
      <c r="Q27">
        <v>4</v>
      </c>
      <c r="R27">
        <v>5</v>
      </c>
      <c r="S27">
        <v>3</v>
      </c>
      <c r="T27">
        <v>4</v>
      </c>
      <c r="U27">
        <v>4</v>
      </c>
      <c r="V27">
        <v>4</v>
      </c>
      <c r="W27">
        <v>4</v>
      </c>
      <c r="X27">
        <v>5</v>
      </c>
      <c r="Y27">
        <v>4</v>
      </c>
      <c r="Z27">
        <v>4</v>
      </c>
      <c r="AA27">
        <v>5</v>
      </c>
      <c r="AB27">
        <v>3</v>
      </c>
      <c r="AC27">
        <v>4</v>
      </c>
      <c r="AD27">
        <v>4</v>
      </c>
      <c r="AE27" t="s">
        <v>696</v>
      </c>
      <c r="AJ27" t="s">
        <v>697</v>
      </c>
      <c r="AK27" t="s">
        <v>165</v>
      </c>
      <c r="AL27" t="s">
        <v>698</v>
      </c>
    </row>
    <row r="28" spans="1:82" x14ac:dyDescent="0.2">
      <c r="A28" t="s">
        <v>77</v>
      </c>
      <c r="B28" t="s">
        <v>48</v>
      </c>
      <c r="AM28" t="s">
        <v>571</v>
      </c>
      <c r="AN28" t="s">
        <v>48</v>
      </c>
      <c r="BJ28">
        <v>4</v>
      </c>
      <c r="BK28">
        <v>3</v>
      </c>
      <c r="BL28">
        <v>3</v>
      </c>
      <c r="BM28">
        <v>3</v>
      </c>
      <c r="BN28">
        <v>3</v>
      </c>
      <c r="BO28">
        <v>2</v>
      </c>
      <c r="BP28">
        <v>3</v>
      </c>
      <c r="BQ28">
        <v>4</v>
      </c>
      <c r="BR28">
        <v>4</v>
      </c>
      <c r="BS28" t="s">
        <v>78</v>
      </c>
      <c r="BT28" t="s">
        <v>48</v>
      </c>
      <c r="BU28" t="s">
        <v>67</v>
      </c>
      <c r="BV28" t="s">
        <v>79</v>
      </c>
      <c r="BW28" t="s">
        <v>80</v>
      </c>
      <c r="BX28" t="s">
        <v>81</v>
      </c>
      <c r="BY28" t="s">
        <v>57</v>
      </c>
      <c r="BZ28" t="s">
        <v>58</v>
      </c>
      <c r="CA28" t="s">
        <v>73</v>
      </c>
      <c r="CB28" t="s">
        <v>60</v>
      </c>
      <c r="CC28" t="s">
        <v>82</v>
      </c>
      <c r="CD28" t="s">
        <v>83</v>
      </c>
    </row>
    <row r="29" spans="1:82" x14ac:dyDescent="0.2">
      <c r="A29" t="s">
        <v>699</v>
      </c>
      <c r="B29" t="s">
        <v>51</v>
      </c>
      <c r="C29" t="s">
        <v>639</v>
      </c>
      <c r="D29">
        <v>1</v>
      </c>
      <c r="E29">
        <v>1</v>
      </c>
      <c r="F29">
        <v>3</v>
      </c>
      <c r="G29">
        <v>6</v>
      </c>
      <c r="H29">
        <v>3</v>
      </c>
      <c r="I29">
        <v>6</v>
      </c>
      <c r="J29">
        <v>5</v>
      </c>
      <c r="K29" t="s">
        <v>640</v>
      </c>
      <c r="L29" t="s">
        <v>51</v>
      </c>
      <c r="M29">
        <v>5</v>
      </c>
      <c r="N29">
        <v>5</v>
      </c>
      <c r="O29">
        <v>5</v>
      </c>
      <c r="P29">
        <v>5</v>
      </c>
      <c r="Q29">
        <v>5</v>
      </c>
      <c r="R29">
        <v>5</v>
      </c>
      <c r="S29">
        <v>4</v>
      </c>
      <c r="T29">
        <v>3</v>
      </c>
      <c r="U29">
        <v>4</v>
      </c>
      <c r="V29">
        <v>5</v>
      </c>
      <c r="W29">
        <v>5</v>
      </c>
      <c r="X29">
        <v>5</v>
      </c>
      <c r="Y29">
        <v>5</v>
      </c>
      <c r="Z29">
        <v>5</v>
      </c>
      <c r="AA29">
        <v>5</v>
      </c>
      <c r="AB29">
        <v>4</v>
      </c>
      <c r="AC29">
        <v>3</v>
      </c>
      <c r="AD29">
        <v>4</v>
      </c>
      <c r="AE29" t="s">
        <v>700</v>
      </c>
      <c r="AJ29" t="s">
        <v>701</v>
      </c>
      <c r="AK29" t="s">
        <v>88</v>
      </c>
    </row>
    <row r="30" spans="1:82" x14ac:dyDescent="0.2">
      <c r="A30" t="s">
        <v>702</v>
      </c>
      <c r="B30" t="s">
        <v>51</v>
      </c>
      <c r="C30" t="s">
        <v>703</v>
      </c>
      <c r="D30">
        <v>1</v>
      </c>
      <c r="E30">
        <v>1</v>
      </c>
      <c r="F30">
        <v>1</v>
      </c>
      <c r="G30">
        <v>2</v>
      </c>
      <c r="H30">
        <v>3</v>
      </c>
      <c r="I30">
        <v>4</v>
      </c>
      <c r="J30">
        <v>1</v>
      </c>
      <c r="K30" t="s">
        <v>680</v>
      </c>
      <c r="L30" t="s">
        <v>51</v>
      </c>
      <c r="M30">
        <v>2</v>
      </c>
      <c r="N30">
        <v>5</v>
      </c>
      <c r="O30">
        <v>5</v>
      </c>
      <c r="P30">
        <v>5</v>
      </c>
      <c r="Q30">
        <v>3</v>
      </c>
      <c r="R30">
        <v>5</v>
      </c>
      <c r="S30">
        <v>1</v>
      </c>
      <c r="T30">
        <v>5</v>
      </c>
      <c r="U30">
        <v>5</v>
      </c>
      <c r="V30">
        <v>3</v>
      </c>
      <c r="W30">
        <v>5</v>
      </c>
      <c r="X30">
        <v>5</v>
      </c>
      <c r="Y30">
        <v>5</v>
      </c>
      <c r="Z30">
        <v>4</v>
      </c>
      <c r="AA30">
        <v>4</v>
      </c>
      <c r="AB30">
        <v>2</v>
      </c>
      <c r="AC30">
        <v>5</v>
      </c>
      <c r="AD30">
        <v>5</v>
      </c>
      <c r="AE30" t="s">
        <v>700</v>
      </c>
      <c r="AJ30" t="s">
        <v>697</v>
      </c>
      <c r="AK30" t="s">
        <v>79</v>
      </c>
      <c r="AL30" t="s">
        <v>704</v>
      </c>
    </row>
    <row r="31" spans="1:82" x14ac:dyDescent="0.2">
      <c r="A31" t="s">
        <v>705</v>
      </c>
      <c r="B31" t="s">
        <v>51</v>
      </c>
      <c r="C31" t="s">
        <v>639</v>
      </c>
      <c r="D31">
        <v>1</v>
      </c>
      <c r="E31">
        <v>2</v>
      </c>
      <c r="F31">
        <v>4</v>
      </c>
      <c r="G31">
        <v>3</v>
      </c>
      <c r="H31">
        <v>2</v>
      </c>
      <c r="I31">
        <v>6</v>
      </c>
      <c r="J31">
        <v>5</v>
      </c>
      <c r="K31" t="s">
        <v>632</v>
      </c>
      <c r="L31" t="s">
        <v>51</v>
      </c>
      <c r="M31">
        <v>3</v>
      </c>
      <c r="N31">
        <v>4</v>
      </c>
      <c r="O31">
        <v>4</v>
      </c>
      <c r="P31">
        <v>3</v>
      </c>
      <c r="Q31">
        <v>3</v>
      </c>
      <c r="R31">
        <v>3</v>
      </c>
      <c r="S31">
        <v>3</v>
      </c>
      <c r="T31">
        <v>3</v>
      </c>
      <c r="U31">
        <v>4</v>
      </c>
      <c r="V31">
        <v>5</v>
      </c>
      <c r="W31">
        <v>5</v>
      </c>
      <c r="X31">
        <v>5</v>
      </c>
      <c r="Y31">
        <v>3</v>
      </c>
      <c r="Z31">
        <v>4</v>
      </c>
      <c r="AA31">
        <v>4</v>
      </c>
      <c r="AB31">
        <v>4</v>
      </c>
      <c r="AC31">
        <v>4</v>
      </c>
      <c r="AD31">
        <v>4</v>
      </c>
      <c r="AE31" t="s">
        <v>606</v>
      </c>
      <c r="AJ31" t="s">
        <v>706</v>
      </c>
      <c r="AK31" t="s">
        <v>231</v>
      </c>
      <c r="AL31" t="s">
        <v>707</v>
      </c>
    </row>
    <row r="32" spans="1:82" x14ac:dyDescent="0.2">
      <c r="A32" t="s">
        <v>708</v>
      </c>
      <c r="B32" t="s">
        <v>48</v>
      </c>
      <c r="AM32" t="s">
        <v>709</v>
      </c>
      <c r="AN32" t="s">
        <v>48</v>
      </c>
      <c r="BJ32">
        <v>4</v>
      </c>
      <c r="BK32">
        <v>5</v>
      </c>
      <c r="BL32">
        <v>4</v>
      </c>
      <c r="BM32">
        <v>5</v>
      </c>
      <c r="BN32">
        <v>4</v>
      </c>
      <c r="BO32">
        <v>1</v>
      </c>
      <c r="BP32">
        <v>5</v>
      </c>
      <c r="BQ32">
        <v>5</v>
      </c>
      <c r="BR32">
        <v>5</v>
      </c>
      <c r="BS32" t="s">
        <v>446</v>
      </c>
      <c r="BT32" t="s">
        <v>51</v>
      </c>
      <c r="BU32" t="s">
        <v>710</v>
      </c>
      <c r="BV32" t="s">
        <v>79</v>
      </c>
      <c r="BW32" t="s">
        <v>711</v>
      </c>
      <c r="BX32" t="s">
        <v>70</v>
      </c>
      <c r="BY32" t="s">
        <v>399</v>
      </c>
      <c r="BZ32" t="s">
        <v>72</v>
      </c>
      <c r="CA32" t="s">
        <v>73</v>
      </c>
      <c r="CB32" t="s">
        <v>60</v>
      </c>
      <c r="CC32" t="s">
        <v>82</v>
      </c>
      <c r="CD32" t="s">
        <v>712</v>
      </c>
    </row>
    <row r="33" spans="1:82" x14ac:dyDescent="0.2">
      <c r="A33" t="s">
        <v>408</v>
      </c>
      <c r="B33" t="s">
        <v>48</v>
      </c>
      <c r="AM33" t="s">
        <v>64</v>
      </c>
      <c r="AN33" t="s">
        <v>48</v>
      </c>
      <c r="BJ33">
        <v>5</v>
      </c>
      <c r="BK33">
        <v>3</v>
      </c>
      <c r="BL33">
        <v>3</v>
      </c>
      <c r="BM33">
        <v>5</v>
      </c>
      <c r="BN33">
        <v>4</v>
      </c>
      <c r="BO33">
        <v>3</v>
      </c>
      <c r="BP33">
        <v>4</v>
      </c>
      <c r="BQ33">
        <v>5</v>
      </c>
      <c r="BR33">
        <v>5</v>
      </c>
      <c r="BS33" t="s">
        <v>409</v>
      </c>
      <c r="BT33" t="s">
        <v>51</v>
      </c>
      <c r="BU33" t="s">
        <v>185</v>
      </c>
      <c r="BV33" t="s">
        <v>410</v>
      </c>
      <c r="BW33" t="s">
        <v>411</v>
      </c>
      <c r="BX33" t="s">
        <v>56</v>
      </c>
      <c r="BY33" t="s">
        <v>399</v>
      </c>
      <c r="BZ33" t="s">
        <v>58</v>
      </c>
      <c r="CA33" t="s">
        <v>112</v>
      </c>
      <c r="CB33" t="s">
        <v>60</v>
      </c>
      <c r="CC33" t="s">
        <v>61</v>
      </c>
    </row>
    <row r="34" spans="1:82" x14ac:dyDescent="0.2">
      <c r="A34" t="s">
        <v>714</v>
      </c>
      <c r="B34" t="s">
        <v>51</v>
      </c>
      <c r="C34" t="s">
        <v>715</v>
      </c>
      <c r="D34">
        <v>1</v>
      </c>
      <c r="E34">
        <v>1</v>
      </c>
      <c r="F34">
        <v>3</v>
      </c>
      <c r="G34">
        <v>5</v>
      </c>
      <c r="H34">
        <v>4</v>
      </c>
      <c r="I34">
        <v>7</v>
      </c>
      <c r="J34">
        <v>5</v>
      </c>
      <c r="K34" t="s">
        <v>680</v>
      </c>
      <c r="L34" t="s">
        <v>48</v>
      </c>
      <c r="AF34" t="s">
        <v>716</v>
      </c>
      <c r="AG34" t="s">
        <v>717</v>
      </c>
      <c r="AH34" t="s">
        <v>674</v>
      </c>
      <c r="AI34" t="s">
        <v>718</v>
      </c>
      <c r="AJ34" t="s">
        <v>719</v>
      </c>
      <c r="AK34" t="s">
        <v>121</v>
      </c>
      <c r="AL34" t="s">
        <v>66</v>
      </c>
    </row>
    <row r="35" spans="1:82" x14ac:dyDescent="0.2">
      <c r="A35" t="s">
        <v>720</v>
      </c>
      <c r="B35" t="s">
        <v>51</v>
      </c>
      <c r="C35" t="s">
        <v>721</v>
      </c>
      <c r="D35">
        <v>2</v>
      </c>
      <c r="E35">
        <v>1</v>
      </c>
      <c r="F35">
        <v>3</v>
      </c>
      <c r="G35">
        <v>4</v>
      </c>
      <c r="H35">
        <v>4</v>
      </c>
      <c r="I35">
        <v>4</v>
      </c>
      <c r="J35">
        <v>3</v>
      </c>
      <c r="K35" t="s">
        <v>680</v>
      </c>
      <c r="L35" t="s">
        <v>48</v>
      </c>
      <c r="AF35" t="s">
        <v>722</v>
      </c>
      <c r="AG35" t="s">
        <v>723</v>
      </c>
      <c r="AH35" t="s">
        <v>635</v>
      </c>
      <c r="AI35" t="s">
        <v>724</v>
      </c>
      <c r="AJ35" t="s">
        <v>725</v>
      </c>
      <c r="AK35" t="s">
        <v>726</v>
      </c>
      <c r="AL35" t="s">
        <v>727</v>
      </c>
    </row>
    <row r="36" spans="1:82" x14ac:dyDescent="0.2">
      <c r="A36" t="s">
        <v>413</v>
      </c>
      <c r="B36" t="s">
        <v>48</v>
      </c>
      <c r="AM36" t="s">
        <v>395</v>
      </c>
      <c r="AN36" t="s">
        <v>51</v>
      </c>
      <c r="AO36">
        <v>5</v>
      </c>
      <c r="AP36">
        <v>5</v>
      </c>
      <c r="AQ36">
        <v>5</v>
      </c>
      <c r="AR36">
        <v>4</v>
      </c>
      <c r="AS36">
        <v>4</v>
      </c>
      <c r="AT36">
        <v>4</v>
      </c>
      <c r="AU36">
        <v>4</v>
      </c>
      <c r="AV36">
        <v>4</v>
      </c>
      <c r="AW36">
        <v>4</v>
      </c>
      <c r="AX36">
        <v>5</v>
      </c>
      <c r="AY36">
        <v>5</v>
      </c>
      <c r="AZ36">
        <v>5</v>
      </c>
      <c r="BA36">
        <v>4</v>
      </c>
      <c r="BB36">
        <v>4</v>
      </c>
      <c r="BC36">
        <v>4</v>
      </c>
      <c r="BD36">
        <v>4</v>
      </c>
      <c r="BE36">
        <v>4</v>
      </c>
      <c r="BF36">
        <v>4</v>
      </c>
      <c r="BG36" t="s">
        <v>51</v>
      </c>
      <c r="BH36" t="s">
        <v>414</v>
      </c>
      <c r="BU36" t="s">
        <v>134</v>
      </c>
      <c r="BV36" t="s">
        <v>54</v>
      </c>
      <c r="BW36" t="s">
        <v>415</v>
      </c>
      <c r="BX36" t="s">
        <v>110</v>
      </c>
      <c r="BY36" t="s">
        <v>399</v>
      </c>
      <c r="BZ36" t="s">
        <v>160</v>
      </c>
      <c r="CA36" t="s">
        <v>59</v>
      </c>
      <c r="CB36" t="s">
        <v>60</v>
      </c>
      <c r="CC36" t="s">
        <v>82</v>
      </c>
    </row>
    <row r="37" spans="1:82" x14ac:dyDescent="0.2">
      <c r="A37" t="s">
        <v>85</v>
      </c>
      <c r="B37" t="s">
        <v>48</v>
      </c>
      <c r="AM37" t="s">
        <v>395</v>
      </c>
      <c r="AN37" t="s">
        <v>51</v>
      </c>
      <c r="AO37">
        <v>4</v>
      </c>
      <c r="AP37">
        <v>4</v>
      </c>
      <c r="AQ37">
        <v>4</v>
      </c>
      <c r="AR37">
        <v>4</v>
      </c>
      <c r="AS37">
        <v>4</v>
      </c>
      <c r="AT37">
        <v>4</v>
      </c>
      <c r="AU37">
        <v>2</v>
      </c>
      <c r="AV37">
        <v>3</v>
      </c>
      <c r="AW37">
        <v>4</v>
      </c>
      <c r="AX37">
        <v>4</v>
      </c>
      <c r="AY37">
        <v>4</v>
      </c>
      <c r="AZ37">
        <v>4</v>
      </c>
      <c r="BA37">
        <v>4</v>
      </c>
      <c r="BB37">
        <v>4</v>
      </c>
      <c r="BC37">
        <v>4</v>
      </c>
      <c r="BD37">
        <v>2</v>
      </c>
      <c r="BE37">
        <v>3</v>
      </c>
      <c r="BF37">
        <v>4</v>
      </c>
      <c r="BG37" t="s">
        <v>51</v>
      </c>
      <c r="BH37" t="s">
        <v>86</v>
      </c>
      <c r="BU37" t="s">
        <v>87</v>
      </c>
      <c r="BV37" t="s">
        <v>88</v>
      </c>
      <c r="BW37" t="s">
        <v>89</v>
      </c>
      <c r="BX37" t="s">
        <v>56</v>
      </c>
      <c r="BY37" t="s">
        <v>71</v>
      </c>
      <c r="BZ37" t="s">
        <v>72</v>
      </c>
      <c r="CA37" t="s">
        <v>59</v>
      </c>
      <c r="CB37" t="s">
        <v>60</v>
      </c>
      <c r="CC37" t="s">
        <v>90</v>
      </c>
      <c r="CD37" t="s">
        <v>91</v>
      </c>
    </row>
    <row r="38" spans="1:82" x14ac:dyDescent="0.2">
      <c r="A38" t="s">
        <v>728</v>
      </c>
      <c r="B38" t="s">
        <v>48</v>
      </c>
      <c r="AM38" t="s">
        <v>50</v>
      </c>
      <c r="AN38" t="s">
        <v>51</v>
      </c>
      <c r="AO38">
        <v>3</v>
      </c>
      <c r="AP38">
        <v>2</v>
      </c>
      <c r="AQ38">
        <v>2</v>
      </c>
      <c r="AR38">
        <v>3</v>
      </c>
      <c r="AS38">
        <v>3</v>
      </c>
      <c r="AT38">
        <v>3</v>
      </c>
      <c r="AU38">
        <v>2</v>
      </c>
      <c r="AV38">
        <v>2</v>
      </c>
      <c r="AW38">
        <v>2</v>
      </c>
      <c r="AX38">
        <v>3</v>
      </c>
      <c r="AY38">
        <v>3</v>
      </c>
      <c r="AZ38">
        <v>3</v>
      </c>
      <c r="BA38">
        <v>3</v>
      </c>
      <c r="BB38">
        <v>3</v>
      </c>
      <c r="BC38">
        <v>2</v>
      </c>
      <c r="BD38">
        <v>2</v>
      </c>
      <c r="BF38">
        <v>3</v>
      </c>
      <c r="BG38" t="s">
        <v>51</v>
      </c>
      <c r="BH38" t="s">
        <v>729</v>
      </c>
      <c r="BU38" t="s">
        <v>243</v>
      </c>
      <c r="BV38" t="s">
        <v>54</v>
      </c>
      <c r="BW38" t="s">
        <v>730</v>
      </c>
      <c r="BX38" t="s">
        <v>70</v>
      </c>
      <c r="BY38" t="s">
        <v>399</v>
      </c>
      <c r="BZ38" t="s">
        <v>160</v>
      </c>
      <c r="CA38" t="s">
        <v>73</v>
      </c>
      <c r="CB38" t="s">
        <v>60</v>
      </c>
      <c r="CC38" t="s">
        <v>61</v>
      </c>
      <c r="CD38" t="s">
        <v>731</v>
      </c>
    </row>
    <row r="39" spans="1:82" x14ac:dyDescent="0.2">
      <c r="A39" t="s">
        <v>732</v>
      </c>
      <c r="B39" t="s">
        <v>51</v>
      </c>
      <c r="C39" t="s">
        <v>639</v>
      </c>
      <c r="D39">
        <v>1</v>
      </c>
      <c r="E39">
        <v>2</v>
      </c>
      <c r="F39">
        <v>2</v>
      </c>
      <c r="G39">
        <v>2</v>
      </c>
      <c r="H39">
        <v>3</v>
      </c>
      <c r="I39">
        <v>7</v>
      </c>
      <c r="J39">
        <v>4</v>
      </c>
      <c r="K39" t="s">
        <v>601</v>
      </c>
      <c r="L39" t="s">
        <v>51</v>
      </c>
      <c r="M39">
        <v>4</v>
      </c>
      <c r="N39">
        <v>3</v>
      </c>
      <c r="O39">
        <v>4</v>
      </c>
      <c r="P39">
        <v>4</v>
      </c>
      <c r="Q39">
        <v>5</v>
      </c>
      <c r="R39">
        <v>3</v>
      </c>
      <c r="S39">
        <v>4</v>
      </c>
      <c r="T39">
        <v>4</v>
      </c>
      <c r="U39">
        <v>4</v>
      </c>
      <c r="V39">
        <v>4</v>
      </c>
      <c r="W39">
        <v>3</v>
      </c>
      <c r="X39">
        <v>3</v>
      </c>
      <c r="Y39">
        <v>2</v>
      </c>
      <c r="Z39">
        <v>3</v>
      </c>
      <c r="AA39">
        <v>4</v>
      </c>
      <c r="AB39">
        <v>4</v>
      </c>
      <c r="AC39">
        <v>5</v>
      </c>
      <c r="AD39">
        <v>4</v>
      </c>
      <c r="AE39" t="s">
        <v>628</v>
      </c>
      <c r="AJ39" t="s">
        <v>607</v>
      </c>
      <c r="AK39" t="s">
        <v>231</v>
      </c>
      <c r="AL39" t="s">
        <v>733</v>
      </c>
    </row>
    <row r="40" spans="1:82" x14ac:dyDescent="0.2">
      <c r="A40" t="s">
        <v>93</v>
      </c>
      <c r="B40" t="s">
        <v>48</v>
      </c>
      <c r="AM40" t="s">
        <v>439</v>
      </c>
      <c r="AN40" t="s">
        <v>51</v>
      </c>
      <c r="AO40">
        <v>3</v>
      </c>
      <c r="AP40">
        <v>3</v>
      </c>
      <c r="AQ40">
        <v>4</v>
      </c>
      <c r="AR40">
        <v>4</v>
      </c>
      <c r="AS40">
        <v>3</v>
      </c>
      <c r="AT40">
        <v>4</v>
      </c>
      <c r="AU40">
        <v>4</v>
      </c>
      <c r="AV40">
        <v>3</v>
      </c>
      <c r="AW40">
        <v>3</v>
      </c>
      <c r="AX40">
        <v>3</v>
      </c>
      <c r="AY40">
        <v>4</v>
      </c>
      <c r="AZ40">
        <v>4</v>
      </c>
      <c r="BA40">
        <v>4</v>
      </c>
      <c r="BB40">
        <v>3</v>
      </c>
      <c r="BC40">
        <v>4</v>
      </c>
      <c r="BE40">
        <v>3</v>
      </c>
      <c r="BF40">
        <v>3</v>
      </c>
      <c r="BG40" t="s">
        <v>51</v>
      </c>
      <c r="BH40" t="s">
        <v>94</v>
      </c>
      <c r="BU40" t="s">
        <v>95</v>
      </c>
      <c r="BV40" t="s">
        <v>96</v>
      </c>
      <c r="BW40" t="s">
        <v>97</v>
      </c>
      <c r="BX40" t="s">
        <v>98</v>
      </c>
      <c r="BY40" t="s">
        <v>57</v>
      </c>
      <c r="BZ40" t="s">
        <v>72</v>
      </c>
      <c r="CA40" t="s">
        <v>73</v>
      </c>
      <c r="CB40" t="s">
        <v>60</v>
      </c>
      <c r="CC40" t="s">
        <v>61</v>
      </c>
      <c r="CD40" t="s">
        <v>99</v>
      </c>
    </row>
    <row r="41" spans="1:82" x14ac:dyDescent="0.2">
      <c r="A41" t="s">
        <v>101</v>
      </c>
      <c r="B41" t="s">
        <v>48</v>
      </c>
      <c r="AM41" t="s">
        <v>416</v>
      </c>
      <c r="AN41" t="s">
        <v>48</v>
      </c>
      <c r="BJ41">
        <v>3</v>
      </c>
      <c r="BK41">
        <v>3</v>
      </c>
      <c r="BL41">
        <v>2</v>
      </c>
      <c r="BM41">
        <v>3</v>
      </c>
      <c r="BN41">
        <v>3</v>
      </c>
      <c r="BO41">
        <v>2</v>
      </c>
      <c r="BP41">
        <v>2</v>
      </c>
      <c r="BQ41">
        <v>3</v>
      </c>
      <c r="BR41">
        <v>3</v>
      </c>
      <c r="BS41" t="s">
        <v>102</v>
      </c>
      <c r="BT41" t="s">
        <v>51</v>
      </c>
      <c r="BU41" t="s">
        <v>103</v>
      </c>
      <c r="BV41" t="s">
        <v>79</v>
      </c>
      <c r="BW41" t="s">
        <v>104</v>
      </c>
      <c r="BX41" t="s">
        <v>56</v>
      </c>
      <c r="BY41" t="s">
        <v>57</v>
      </c>
      <c r="BZ41" t="s">
        <v>58</v>
      </c>
      <c r="CA41" t="s">
        <v>73</v>
      </c>
      <c r="CB41" t="s">
        <v>60</v>
      </c>
      <c r="CC41" t="s">
        <v>82</v>
      </c>
    </row>
    <row r="42" spans="1:82" x14ac:dyDescent="0.2">
      <c r="A42" t="s">
        <v>734</v>
      </c>
      <c r="B42" t="s">
        <v>48</v>
      </c>
      <c r="AM42" t="s">
        <v>623</v>
      </c>
      <c r="AN42" t="s">
        <v>51</v>
      </c>
      <c r="AO42">
        <v>4</v>
      </c>
      <c r="AP42">
        <v>4</v>
      </c>
      <c r="AQ42">
        <v>4</v>
      </c>
      <c r="AR42">
        <v>4</v>
      </c>
      <c r="AS42">
        <v>4</v>
      </c>
      <c r="AT42">
        <v>3</v>
      </c>
      <c r="AU42">
        <v>3</v>
      </c>
      <c r="AV42">
        <v>4</v>
      </c>
      <c r="AW42">
        <v>4</v>
      </c>
      <c r="AX42">
        <v>4</v>
      </c>
      <c r="AY42">
        <v>4</v>
      </c>
      <c r="AZ42">
        <v>4</v>
      </c>
      <c r="BA42">
        <v>4</v>
      </c>
      <c r="BB42">
        <v>4</v>
      </c>
      <c r="BC42">
        <v>3</v>
      </c>
      <c r="BD42">
        <v>3</v>
      </c>
      <c r="BE42">
        <v>4</v>
      </c>
      <c r="BF42">
        <v>4</v>
      </c>
      <c r="BG42" t="s">
        <v>48</v>
      </c>
      <c r="BI42" t="s">
        <v>735</v>
      </c>
      <c r="BU42" t="s">
        <v>603</v>
      </c>
      <c r="BV42" t="s">
        <v>88</v>
      </c>
      <c r="BW42" t="s">
        <v>736</v>
      </c>
      <c r="BX42" t="s">
        <v>70</v>
      </c>
      <c r="BY42" t="s">
        <v>399</v>
      </c>
      <c r="BZ42" t="s">
        <v>72</v>
      </c>
      <c r="CA42" t="s">
        <v>59</v>
      </c>
      <c r="CB42" t="s">
        <v>60</v>
      </c>
      <c r="CC42" t="s">
        <v>737</v>
      </c>
      <c r="CD42" t="s">
        <v>738</v>
      </c>
    </row>
    <row r="43" spans="1:82" x14ac:dyDescent="0.2">
      <c r="A43" t="s">
        <v>740</v>
      </c>
      <c r="B43" t="s">
        <v>51</v>
      </c>
      <c r="C43" t="s">
        <v>639</v>
      </c>
      <c r="D43">
        <v>2</v>
      </c>
      <c r="E43">
        <v>2</v>
      </c>
      <c r="F43">
        <v>3</v>
      </c>
      <c r="G43">
        <v>3</v>
      </c>
      <c r="H43">
        <v>3</v>
      </c>
      <c r="I43">
        <v>2</v>
      </c>
      <c r="J43">
        <v>3</v>
      </c>
      <c r="K43" t="s">
        <v>632</v>
      </c>
      <c r="L43" t="s">
        <v>51</v>
      </c>
      <c r="M43">
        <v>2</v>
      </c>
      <c r="N43">
        <v>2</v>
      </c>
      <c r="O43">
        <v>2</v>
      </c>
      <c r="P43">
        <v>2</v>
      </c>
      <c r="Q43">
        <v>2</v>
      </c>
      <c r="R43">
        <v>2</v>
      </c>
      <c r="S43">
        <v>3</v>
      </c>
      <c r="T43">
        <v>2</v>
      </c>
      <c r="U43">
        <v>2</v>
      </c>
      <c r="V43">
        <v>3</v>
      </c>
      <c r="W43">
        <v>3</v>
      </c>
      <c r="X43">
        <v>3</v>
      </c>
      <c r="Y43">
        <v>3</v>
      </c>
      <c r="Z43">
        <v>3</v>
      </c>
      <c r="AA43">
        <v>3</v>
      </c>
      <c r="AB43">
        <v>3</v>
      </c>
      <c r="AC43">
        <v>3</v>
      </c>
      <c r="AD43">
        <v>3</v>
      </c>
      <c r="AE43" t="s">
        <v>655</v>
      </c>
      <c r="AJ43" t="s">
        <v>741</v>
      </c>
      <c r="AK43" t="s">
        <v>54</v>
      </c>
    </row>
    <row r="44" spans="1:82" x14ac:dyDescent="0.2">
      <c r="A44" t="s">
        <v>742</v>
      </c>
      <c r="B44" t="s">
        <v>48</v>
      </c>
      <c r="AM44" t="s">
        <v>743</v>
      </c>
      <c r="AN44" t="s">
        <v>48</v>
      </c>
      <c r="BJ44">
        <v>5</v>
      </c>
      <c r="BK44">
        <v>5</v>
      </c>
      <c r="BL44">
        <v>4</v>
      </c>
      <c r="BM44">
        <v>5</v>
      </c>
      <c r="BN44">
        <v>1</v>
      </c>
      <c r="BO44">
        <v>1</v>
      </c>
      <c r="BP44">
        <v>1</v>
      </c>
      <c r="BQ44">
        <v>5</v>
      </c>
      <c r="BR44">
        <v>5</v>
      </c>
      <c r="BS44" t="s">
        <v>163</v>
      </c>
      <c r="BT44" t="s">
        <v>51</v>
      </c>
      <c r="BU44" t="s">
        <v>53</v>
      </c>
      <c r="BV44" t="s">
        <v>68</v>
      </c>
      <c r="BW44" t="s">
        <v>744</v>
      </c>
      <c r="BX44" t="s">
        <v>81</v>
      </c>
      <c r="BY44" t="s">
        <v>399</v>
      </c>
      <c r="BZ44" t="s">
        <v>72</v>
      </c>
      <c r="CA44" t="s">
        <v>73</v>
      </c>
      <c r="CB44" t="s">
        <v>60</v>
      </c>
      <c r="CC44" t="s">
        <v>61</v>
      </c>
      <c r="CD44" t="s">
        <v>745</v>
      </c>
    </row>
    <row r="45" spans="1:82" x14ac:dyDescent="0.2">
      <c r="A45" t="s">
        <v>106</v>
      </c>
      <c r="B45" t="s">
        <v>48</v>
      </c>
      <c r="AM45" t="s">
        <v>417</v>
      </c>
      <c r="AN45" t="s">
        <v>51</v>
      </c>
      <c r="AO45">
        <v>3</v>
      </c>
      <c r="AP45">
        <v>2</v>
      </c>
      <c r="AQ45">
        <v>1</v>
      </c>
      <c r="AR45">
        <v>2</v>
      </c>
      <c r="AS45">
        <v>2</v>
      </c>
      <c r="AT45">
        <v>2</v>
      </c>
      <c r="AU45">
        <v>1</v>
      </c>
      <c r="AV45">
        <v>2</v>
      </c>
      <c r="AW45">
        <v>2</v>
      </c>
      <c r="AX45">
        <v>2</v>
      </c>
      <c r="AY45">
        <v>3</v>
      </c>
      <c r="AZ45">
        <v>1</v>
      </c>
      <c r="BA45">
        <v>2</v>
      </c>
      <c r="BB45">
        <v>2</v>
      </c>
      <c r="BC45">
        <v>3</v>
      </c>
      <c r="BD45">
        <v>1</v>
      </c>
      <c r="BE45">
        <v>2</v>
      </c>
      <c r="BF45">
        <v>2</v>
      </c>
      <c r="BG45" t="s">
        <v>51</v>
      </c>
      <c r="BH45" t="s">
        <v>107</v>
      </c>
      <c r="BU45" t="s">
        <v>108</v>
      </c>
      <c r="BV45" t="s">
        <v>54</v>
      </c>
      <c r="BW45" t="s">
        <v>109</v>
      </c>
      <c r="BX45" t="s">
        <v>110</v>
      </c>
      <c r="BY45" t="s">
        <v>71</v>
      </c>
      <c r="BZ45" t="s">
        <v>111</v>
      </c>
      <c r="CA45" t="s">
        <v>112</v>
      </c>
      <c r="CB45" t="s">
        <v>74</v>
      </c>
      <c r="CC45" t="s">
        <v>61</v>
      </c>
      <c r="CD45" t="s">
        <v>113</v>
      </c>
    </row>
    <row r="46" spans="1:82" x14ac:dyDescent="0.2">
      <c r="A46" t="s">
        <v>747</v>
      </c>
      <c r="B46" t="s">
        <v>51</v>
      </c>
      <c r="C46" t="s">
        <v>639</v>
      </c>
      <c r="D46">
        <v>1</v>
      </c>
      <c r="E46">
        <v>1</v>
      </c>
      <c r="F46">
        <v>1</v>
      </c>
      <c r="G46">
        <v>2</v>
      </c>
      <c r="H46">
        <v>2</v>
      </c>
      <c r="I46">
        <v>3</v>
      </c>
      <c r="J46">
        <v>2</v>
      </c>
      <c r="K46" t="s">
        <v>680</v>
      </c>
      <c r="L46" t="s">
        <v>51</v>
      </c>
      <c r="M46">
        <v>3</v>
      </c>
      <c r="N46">
        <v>3</v>
      </c>
      <c r="O46">
        <v>3</v>
      </c>
      <c r="P46">
        <v>3</v>
      </c>
      <c r="Q46">
        <v>2</v>
      </c>
      <c r="R46">
        <v>2</v>
      </c>
      <c r="S46">
        <v>2</v>
      </c>
      <c r="T46">
        <v>2</v>
      </c>
      <c r="U46">
        <v>2</v>
      </c>
      <c r="V46">
        <v>3</v>
      </c>
      <c r="W46">
        <v>3</v>
      </c>
      <c r="X46">
        <v>3</v>
      </c>
      <c r="Y46">
        <v>2</v>
      </c>
      <c r="Z46">
        <v>2</v>
      </c>
      <c r="AA46">
        <v>2</v>
      </c>
      <c r="AB46">
        <v>2</v>
      </c>
      <c r="AC46">
        <v>2</v>
      </c>
      <c r="AD46">
        <v>2</v>
      </c>
      <c r="AE46" t="s">
        <v>655</v>
      </c>
      <c r="AJ46" t="s">
        <v>748</v>
      </c>
      <c r="AK46" t="s">
        <v>121</v>
      </c>
      <c r="AL46" t="s">
        <v>749</v>
      </c>
    </row>
    <row r="47" spans="1:82" x14ac:dyDescent="0.2">
      <c r="A47" t="s">
        <v>750</v>
      </c>
      <c r="B47" t="s">
        <v>51</v>
      </c>
      <c r="C47" t="s">
        <v>639</v>
      </c>
      <c r="D47">
        <v>1</v>
      </c>
      <c r="E47">
        <v>1</v>
      </c>
      <c r="F47">
        <v>1</v>
      </c>
      <c r="G47">
        <v>6</v>
      </c>
      <c r="H47">
        <v>1</v>
      </c>
      <c r="I47">
        <v>7</v>
      </c>
      <c r="J47">
        <v>1</v>
      </c>
      <c r="K47" t="s">
        <v>632</v>
      </c>
      <c r="L47" t="s">
        <v>48</v>
      </c>
      <c r="AF47" t="s">
        <v>751</v>
      </c>
      <c r="AG47" t="s">
        <v>752</v>
      </c>
      <c r="AH47" t="s">
        <v>635</v>
      </c>
      <c r="AI47" t="s">
        <v>753</v>
      </c>
      <c r="AJ47" t="s">
        <v>754</v>
      </c>
      <c r="AK47" t="s">
        <v>231</v>
      </c>
      <c r="AL47" t="s">
        <v>755</v>
      </c>
    </row>
    <row r="48" spans="1:82" x14ac:dyDescent="0.2">
      <c r="A48" t="s">
        <v>756</v>
      </c>
      <c r="B48" t="s">
        <v>48</v>
      </c>
      <c r="AM48" t="s">
        <v>65</v>
      </c>
      <c r="AN48" t="s">
        <v>48</v>
      </c>
      <c r="BJ48">
        <v>5</v>
      </c>
      <c r="BK48">
        <v>5</v>
      </c>
      <c r="BL48">
        <v>3</v>
      </c>
      <c r="BM48">
        <v>5</v>
      </c>
      <c r="BN48">
        <v>5</v>
      </c>
      <c r="BO48">
        <v>3</v>
      </c>
      <c r="BP48">
        <v>4</v>
      </c>
      <c r="BQ48">
        <v>5</v>
      </c>
      <c r="BR48">
        <v>5</v>
      </c>
      <c r="BS48" t="s">
        <v>265</v>
      </c>
      <c r="BT48" t="s">
        <v>51</v>
      </c>
      <c r="BU48" t="s">
        <v>152</v>
      </c>
      <c r="BV48" t="s">
        <v>121</v>
      </c>
      <c r="BW48" t="s">
        <v>757</v>
      </c>
      <c r="BX48" t="s">
        <v>81</v>
      </c>
      <c r="BY48" t="s">
        <v>399</v>
      </c>
      <c r="BZ48" t="s">
        <v>160</v>
      </c>
      <c r="CA48" t="s">
        <v>73</v>
      </c>
      <c r="CB48" t="s">
        <v>60</v>
      </c>
      <c r="CC48" t="s">
        <v>82</v>
      </c>
    </row>
    <row r="49" spans="1:82" x14ac:dyDescent="0.2">
      <c r="A49" t="s">
        <v>418</v>
      </c>
      <c r="B49" t="s">
        <v>48</v>
      </c>
      <c r="AM49" t="s">
        <v>419</v>
      </c>
      <c r="AN49" t="s">
        <v>51</v>
      </c>
      <c r="AO49">
        <v>2</v>
      </c>
      <c r="AP49">
        <v>3</v>
      </c>
      <c r="AQ49">
        <v>3</v>
      </c>
      <c r="AR49">
        <v>4</v>
      </c>
      <c r="AS49">
        <v>3</v>
      </c>
      <c r="AT49">
        <v>3</v>
      </c>
      <c r="AU49">
        <v>3</v>
      </c>
      <c r="AV49">
        <v>3</v>
      </c>
      <c r="AW49">
        <v>4</v>
      </c>
      <c r="AX49">
        <v>3</v>
      </c>
      <c r="AY49">
        <v>4</v>
      </c>
      <c r="AZ49">
        <v>3</v>
      </c>
      <c r="BA49">
        <v>4</v>
      </c>
      <c r="BB49">
        <v>3</v>
      </c>
      <c r="BC49">
        <v>3</v>
      </c>
      <c r="BD49">
        <v>3</v>
      </c>
      <c r="BE49">
        <v>3</v>
      </c>
      <c r="BF49">
        <v>4</v>
      </c>
      <c r="BG49" t="s">
        <v>51</v>
      </c>
      <c r="BU49" t="s">
        <v>420</v>
      </c>
      <c r="BV49" t="s">
        <v>54</v>
      </c>
      <c r="BW49" t="s">
        <v>421</v>
      </c>
      <c r="BX49" t="s">
        <v>56</v>
      </c>
      <c r="BY49" t="s">
        <v>399</v>
      </c>
      <c r="BZ49" t="s">
        <v>72</v>
      </c>
      <c r="CA49" t="s">
        <v>73</v>
      </c>
      <c r="CB49" t="s">
        <v>74</v>
      </c>
      <c r="CC49" t="s">
        <v>82</v>
      </c>
    </row>
    <row r="50" spans="1:82" x14ac:dyDescent="0.2">
      <c r="A50" t="s">
        <v>758</v>
      </c>
      <c r="B50" t="s">
        <v>51</v>
      </c>
      <c r="C50" t="s">
        <v>679</v>
      </c>
      <c r="D50">
        <v>2</v>
      </c>
      <c r="E50">
        <v>1</v>
      </c>
      <c r="F50">
        <v>6</v>
      </c>
      <c r="G50">
        <v>4</v>
      </c>
      <c r="H50">
        <v>3</v>
      </c>
      <c r="I50">
        <v>5</v>
      </c>
      <c r="J50">
        <v>7</v>
      </c>
      <c r="K50" t="s">
        <v>640</v>
      </c>
      <c r="L50" t="s">
        <v>51</v>
      </c>
      <c r="M50">
        <v>5</v>
      </c>
      <c r="N50">
        <v>5</v>
      </c>
      <c r="O50">
        <v>5</v>
      </c>
      <c r="P50">
        <v>5</v>
      </c>
      <c r="Q50">
        <v>4</v>
      </c>
      <c r="R50">
        <v>5</v>
      </c>
      <c r="S50">
        <v>4</v>
      </c>
      <c r="T50">
        <v>5</v>
      </c>
      <c r="U50">
        <v>5</v>
      </c>
      <c r="V50">
        <v>5</v>
      </c>
      <c r="W50">
        <v>5</v>
      </c>
      <c r="X50">
        <v>5</v>
      </c>
      <c r="Y50">
        <v>5</v>
      </c>
      <c r="Z50">
        <v>5</v>
      </c>
      <c r="AA50">
        <v>5</v>
      </c>
      <c r="AB50">
        <v>5</v>
      </c>
      <c r="AC50">
        <v>5</v>
      </c>
      <c r="AD50">
        <v>5</v>
      </c>
      <c r="AE50" t="s">
        <v>606</v>
      </c>
      <c r="AJ50" t="s">
        <v>701</v>
      </c>
      <c r="AK50" t="s">
        <v>54</v>
      </c>
      <c r="AL50" t="s">
        <v>759</v>
      </c>
    </row>
    <row r="51" spans="1:82" x14ac:dyDescent="0.2">
      <c r="A51" t="s">
        <v>760</v>
      </c>
      <c r="B51" t="s">
        <v>51</v>
      </c>
      <c r="C51" t="s">
        <v>639</v>
      </c>
      <c r="D51">
        <v>1</v>
      </c>
      <c r="E51">
        <v>1</v>
      </c>
      <c r="F51">
        <v>1</v>
      </c>
      <c r="G51">
        <v>2</v>
      </c>
      <c r="H51">
        <v>1</v>
      </c>
      <c r="I51">
        <v>4</v>
      </c>
      <c r="J51">
        <v>1</v>
      </c>
      <c r="K51" t="s">
        <v>640</v>
      </c>
      <c r="L51" t="s">
        <v>51</v>
      </c>
      <c r="M51">
        <v>3</v>
      </c>
      <c r="N51">
        <v>3</v>
      </c>
      <c r="O51">
        <v>2</v>
      </c>
      <c r="P51">
        <v>3</v>
      </c>
      <c r="Q51">
        <v>3</v>
      </c>
      <c r="R51">
        <v>3</v>
      </c>
      <c r="S51">
        <v>3</v>
      </c>
      <c r="T51">
        <v>3</v>
      </c>
      <c r="U51">
        <v>3</v>
      </c>
      <c r="V51">
        <v>3</v>
      </c>
      <c r="W51">
        <v>3</v>
      </c>
      <c r="X51">
        <v>3</v>
      </c>
      <c r="Y51">
        <v>3</v>
      </c>
      <c r="Z51">
        <v>3</v>
      </c>
      <c r="AA51">
        <v>3</v>
      </c>
      <c r="AB51">
        <v>3</v>
      </c>
      <c r="AC51">
        <v>3</v>
      </c>
      <c r="AD51">
        <v>3</v>
      </c>
      <c r="AE51" t="s">
        <v>606</v>
      </c>
      <c r="AJ51" t="s">
        <v>761</v>
      </c>
      <c r="AK51" t="s">
        <v>79</v>
      </c>
      <c r="AL51" t="s">
        <v>762</v>
      </c>
    </row>
    <row r="52" spans="1:82" x14ac:dyDescent="0.2">
      <c r="A52" t="s">
        <v>763</v>
      </c>
      <c r="B52" t="s">
        <v>51</v>
      </c>
      <c r="C52" t="s">
        <v>639</v>
      </c>
      <c r="D52">
        <v>2</v>
      </c>
      <c r="E52">
        <v>3</v>
      </c>
      <c r="F52">
        <v>2</v>
      </c>
      <c r="G52">
        <v>2</v>
      </c>
      <c r="H52">
        <v>4</v>
      </c>
      <c r="I52">
        <v>5</v>
      </c>
      <c r="J52">
        <v>5</v>
      </c>
      <c r="K52" t="s">
        <v>601</v>
      </c>
      <c r="L52" t="s">
        <v>48</v>
      </c>
      <c r="AF52" t="s">
        <v>672</v>
      </c>
      <c r="AG52" t="s">
        <v>764</v>
      </c>
      <c r="AH52" t="s">
        <v>635</v>
      </c>
      <c r="AI52" t="s">
        <v>765</v>
      </c>
      <c r="AJ52" t="s">
        <v>766</v>
      </c>
      <c r="AK52" t="s">
        <v>231</v>
      </c>
      <c r="AL52" t="s">
        <v>643</v>
      </c>
    </row>
    <row r="53" spans="1:82" x14ac:dyDescent="0.2">
      <c r="A53" t="s">
        <v>767</v>
      </c>
      <c r="B53" t="s">
        <v>51</v>
      </c>
      <c r="C53" t="s">
        <v>639</v>
      </c>
      <c r="D53">
        <v>1</v>
      </c>
      <c r="E53">
        <v>1</v>
      </c>
      <c r="F53">
        <v>1</v>
      </c>
      <c r="G53">
        <v>3</v>
      </c>
      <c r="H53">
        <v>1</v>
      </c>
      <c r="I53">
        <v>3</v>
      </c>
      <c r="J53">
        <v>2</v>
      </c>
      <c r="K53" t="s">
        <v>680</v>
      </c>
      <c r="L53" t="s">
        <v>48</v>
      </c>
      <c r="AF53" t="s">
        <v>768</v>
      </c>
      <c r="AG53" t="s">
        <v>634</v>
      </c>
      <c r="AH53" t="s">
        <v>674</v>
      </c>
      <c r="AI53" t="s">
        <v>753</v>
      </c>
      <c r="AJ53" t="s">
        <v>684</v>
      </c>
      <c r="AK53" t="s">
        <v>165</v>
      </c>
      <c r="AL53" t="s">
        <v>769</v>
      </c>
    </row>
    <row r="54" spans="1:82" x14ac:dyDescent="0.2">
      <c r="A54" t="s">
        <v>770</v>
      </c>
      <c r="B54" t="s">
        <v>48</v>
      </c>
      <c r="AM54" t="s">
        <v>50</v>
      </c>
      <c r="AN54" t="s">
        <v>51</v>
      </c>
      <c r="AO54">
        <v>4</v>
      </c>
      <c r="AP54">
        <v>3</v>
      </c>
      <c r="AQ54">
        <v>4</v>
      </c>
      <c r="AR54">
        <v>4</v>
      </c>
      <c r="AS54">
        <v>4</v>
      </c>
      <c r="AT54">
        <v>4</v>
      </c>
      <c r="AU54">
        <v>3</v>
      </c>
      <c r="AV54">
        <v>4</v>
      </c>
      <c r="AW54">
        <v>4</v>
      </c>
      <c r="AX54">
        <v>4</v>
      </c>
      <c r="AY54">
        <v>4</v>
      </c>
      <c r="AZ54">
        <v>4</v>
      </c>
      <c r="BA54">
        <v>4</v>
      </c>
      <c r="BB54">
        <v>4</v>
      </c>
      <c r="BC54">
        <v>4</v>
      </c>
      <c r="BD54">
        <v>3</v>
      </c>
      <c r="BE54">
        <v>4</v>
      </c>
      <c r="BF54">
        <v>4</v>
      </c>
      <c r="BG54" t="s">
        <v>51</v>
      </c>
      <c r="BH54" t="s">
        <v>771</v>
      </c>
      <c r="BU54" t="s">
        <v>301</v>
      </c>
      <c r="BV54" t="s">
        <v>54</v>
      </c>
      <c r="BW54" t="s">
        <v>772</v>
      </c>
      <c r="BX54" t="s">
        <v>81</v>
      </c>
      <c r="BY54" t="s">
        <v>399</v>
      </c>
      <c r="BZ54" t="s">
        <v>111</v>
      </c>
      <c r="CA54" t="s">
        <v>112</v>
      </c>
      <c r="CB54" t="s">
        <v>60</v>
      </c>
      <c r="CC54" t="s">
        <v>61</v>
      </c>
      <c r="CD54" t="s">
        <v>773</v>
      </c>
    </row>
    <row r="55" spans="1:82" x14ac:dyDescent="0.2">
      <c r="A55" t="s">
        <v>774</v>
      </c>
      <c r="B55" t="s">
        <v>48</v>
      </c>
      <c r="AM55" t="s">
        <v>50</v>
      </c>
      <c r="AN55" t="s">
        <v>48</v>
      </c>
      <c r="BJ55">
        <v>5</v>
      </c>
      <c r="BK55">
        <v>5</v>
      </c>
      <c r="BL55">
        <v>5</v>
      </c>
      <c r="BM55">
        <v>5</v>
      </c>
      <c r="BN55">
        <v>4</v>
      </c>
      <c r="BO55">
        <v>5</v>
      </c>
      <c r="BP55">
        <v>3</v>
      </c>
      <c r="BQ55">
        <v>5</v>
      </c>
      <c r="BR55">
        <v>5</v>
      </c>
      <c r="BS55" t="s">
        <v>775</v>
      </c>
      <c r="BT55" t="s">
        <v>51</v>
      </c>
      <c r="BU55" t="s">
        <v>103</v>
      </c>
      <c r="BV55" t="s">
        <v>88</v>
      </c>
      <c r="BW55" t="s">
        <v>776</v>
      </c>
      <c r="BX55" t="s">
        <v>70</v>
      </c>
      <c r="BY55" t="s">
        <v>425</v>
      </c>
      <c r="BZ55" t="s">
        <v>58</v>
      </c>
      <c r="CA55" t="s">
        <v>73</v>
      </c>
      <c r="CB55" t="s">
        <v>60</v>
      </c>
      <c r="CC55" t="s">
        <v>82</v>
      </c>
      <c r="CD55" t="s">
        <v>777</v>
      </c>
    </row>
    <row r="56" spans="1:82" x14ac:dyDescent="0.2">
      <c r="A56" t="s">
        <v>779</v>
      </c>
      <c r="B56" t="s">
        <v>48</v>
      </c>
      <c r="AM56" t="s">
        <v>49</v>
      </c>
      <c r="AN56" t="s">
        <v>48</v>
      </c>
      <c r="BJ56">
        <v>5</v>
      </c>
      <c r="BK56">
        <v>5</v>
      </c>
      <c r="BL56">
        <v>4</v>
      </c>
      <c r="BM56">
        <v>5</v>
      </c>
      <c r="BN56">
        <v>5</v>
      </c>
      <c r="BO56">
        <v>4</v>
      </c>
      <c r="BP56">
        <v>4</v>
      </c>
      <c r="BQ56">
        <v>5</v>
      </c>
      <c r="BR56">
        <v>5</v>
      </c>
      <c r="BS56" t="s">
        <v>780</v>
      </c>
      <c r="BT56" t="s">
        <v>51</v>
      </c>
      <c r="BU56" t="s">
        <v>781</v>
      </c>
      <c r="BV56" t="s">
        <v>121</v>
      </c>
      <c r="BW56" t="s">
        <v>782</v>
      </c>
      <c r="BX56" t="s">
        <v>98</v>
      </c>
      <c r="BY56" t="s">
        <v>399</v>
      </c>
      <c r="BZ56" t="s">
        <v>72</v>
      </c>
      <c r="CA56" t="s">
        <v>73</v>
      </c>
      <c r="CB56" t="s">
        <v>60</v>
      </c>
      <c r="CC56" t="s">
        <v>61</v>
      </c>
    </row>
    <row r="57" spans="1:82" x14ac:dyDescent="0.2">
      <c r="A57" t="s">
        <v>784</v>
      </c>
      <c r="B57" t="s">
        <v>51</v>
      </c>
      <c r="C57" t="s">
        <v>639</v>
      </c>
      <c r="D57">
        <v>6</v>
      </c>
      <c r="E57">
        <v>7</v>
      </c>
      <c r="F57">
        <v>4</v>
      </c>
      <c r="G57">
        <v>5</v>
      </c>
      <c r="H57">
        <v>3</v>
      </c>
      <c r="I57">
        <v>1</v>
      </c>
      <c r="J57">
        <v>2</v>
      </c>
      <c r="K57" t="s">
        <v>785</v>
      </c>
      <c r="L57" t="s">
        <v>48</v>
      </c>
      <c r="AF57" t="s">
        <v>786</v>
      </c>
      <c r="AH57" t="s">
        <v>674</v>
      </c>
      <c r="AI57" t="s">
        <v>753</v>
      </c>
      <c r="AJ57" t="s">
        <v>787</v>
      </c>
      <c r="AK57" t="s">
        <v>165</v>
      </c>
      <c r="AL57" t="s">
        <v>788</v>
      </c>
    </row>
    <row r="58" spans="1:82" x14ac:dyDescent="0.2">
      <c r="A58" t="s">
        <v>789</v>
      </c>
      <c r="B58" t="s">
        <v>51</v>
      </c>
      <c r="C58" t="s">
        <v>790</v>
      </c>
      <c r="D58">
        <v>5</v>
      </c>
      <c r="E58">
        <v>4</v>
      </c>
      <c r="F58">
        <v>2</v>
      </c>
      <c r="G58">
        <v>6</v>
      </c>
      <c r="H58">
        <v>3</v>
      </c>
      <c r="I58">
        <v>7</v>
      </c>
      <c r="J58">
        <v>1</v>
      </c>
      <c r="K58" t="s">
        <v>680</v>
      </c>
      <c r="L58" t="s">
        <v>48</v>
      </c>
      <c r="AF58" t="s">
        <v>791</v>
      </c>
      <c r="AG58" t="s">
        <v>792</v>
      </c>
      <c r="AH58" t="s">
        <v>635</v>
      </c>
      <c r="AI58" t="s">
        <v>753</v>
      </c>
      <c r="AJ58" t="s">
        <v>793</v>
      </c>
      <c r="AK58" t="s">
        <v>140</v>
      </c>
    </row>
    <row r="59" spans="1:82" x14ac:dyDescent="0.2">
      <c r="A59" t="s">
        <v>794</v>
      </c>
      <c r="B59" t="s">
        <v>51</v>
      </c>
      <c r="C59" t="s">
        <v>639</v>
      </c>
      <c r="D59">
        <v>1</v>
      </c>
      <c r="E59">
        <v>2</v>
      </c>
      <c r="F59">
        <v>2</v>
      </c>
      <c r="G59">
        <v>3</v>
      </c>
      <c r="H59">
        <v>1</v>
      </c>
      <c r="I59">
        <v>4</v>
      </c>
      <c r="J59">
        <v>3</v>
      </c>
      <c r="K59" t="s">
        <v>640</v>
      </c>
      <c r="L59" t="s">
        <v>51</v>
      </c>
      <c r="M59">
        <v>3</v>
      </c>
      <c r="N59">
        <v>3</v>
      </c>
      <c r="O59">
        <v>3</v>
      </c>
      <c r="P59">
        <v>3</v>
      </c>
      <c r="Q59">
        <v>3</v>
      </c>
      <c r="R59">
        <v>3</v>
      </c>
      <c r="S59">
        <v>3</v>
      </c>
      <c r="T59">
        <v>3</v>
      </c>
      <c r="U59">
        <v>3</v>
      </c>
      <c r="V59">
        <v>3</v>
      </c>
      <c r="W59">
        <v>3</v>
      </c>
      <c r="X59">
        <v>3</v>
      </c>
      <c r="Y59">
        <v>3</v>
      </c>
      <c r="Z59">
        <v>3</v>
      </c>
      <c r="AA59">
        <v>3</v>
      </c>
      <c r="AB59">
        <v>3</v>
      </c>
      <c r="AC59">
        <v>3</v>
      </c>
      <c r="AD59">
        <v>3</v>
      </c>
      <c r="AE59" t="s">
        <v>795</v>
      </c>
      <c r="AJ59" t="s">
        <v>796</v>
      </c>
      <c r="AK59" t="s">
        <v>79</v>
      </c>
      <c r="AL59" t="s">
        <v>797</v>
      </c>
    </row>
    <row r="60" spans="1:82" x14ac:dyDescent="0.2">
      <c r="A60" t="s">
        <v>114</v>
      </c>
      <c r="B60" t="s">
        <v>48</v>
      </c>
      <c r="AM60" t="s">
        <v>395</v>
      </c>
      <c r="AN60" t="s">
        <v>51</v>
      </c>
      <c r="AO60">
        <v>2</v>
      </c>
      <c r="AP60">
        <v>2</v>
      </c>
      <c r="AQ60">
        <v>1</v>
      </c>
      <c r="AR60">
        <v>2</v>
      </c>
      <c r="AS60">
        <v>2</v>
      </c>
      <c r="AT60">
        <v>2</v>
      </c>
      <c r="AU60">
        <v>2</v>
      </c>
      <c r="AV60">
        <v>2</v>
      </c>
      <c r="AW60">
        <v>2</v>
      </c>
      <c r="AX60">
        <v>1</v>
      </c>
      <c r="AY60">
        <v>2</v>
      </c>
      <c r="AZ60">
        <v>2</v>
      </c>
      <c r="BA60">
        <v>2</v>
      </c>
      <c r="BB60">
        <v>2</v>
      </c>
      <c r="BC60">
        <v>2</v>
      </c>
      <c r="BD60">
        <v>2</v>
      </c>
      <c r="BE60">
        <v>2</v>
      </c>
      <c r="BF60">
        <v>2</v>
      </c>
      <c r="BG60" t="s">
        <v>51</v>
      </c>
      <c r="BH60" t="s">
        <v>115</v>
      </c>
      <c r="BU60" t="s">
        <v>116</v>
      </c>
      <c r="BV60" t="s">
        <v>79</v>
      </c>
      <c r="BW60" t="s">
        <v>117</v>
      </c>
      <c r="BX60" t="s">
        <v>81</v>
      </c>
      <c r="BY60" t="s">
        <v>71</v>
      </c>
      <c r="BZ60" t="s">
        <v>58</v>
      </c>
      <c r="CA60" t="s">
        <v>112</v>
      </c>
      <c r="CB60" t="s">
        <v>60</v>
      </c>
      <c r="CC60" t="s">
        <v>82</v>
      </c>
      <c r="CD60" t="s">
        <v>118</v>
      </c>
    </row>
    <row r="61" spans="1:82" x14ac:dyDescent="0.2">
      <c r="A61" t="s">
        <v>422</v>
      </c>
      <c r="B61" t="s">
        <v>48</v>
      </c>
      <c r="AM61" t="s">
        <v>49</v>
      </c>
      <c r="AN61" t="s">
        <v>48</v>
      </c>
      <c r="BJ61">
        <v>3</v>
      </c>
      <c r="BK61">
        <v>2</v>
      </c>
      <c r="BL61">
        <v>2</v>
      </c>
      <c r="BM61">
        <v>3</v>
      </c>
      <c r="BN61">
        <v>2</v>
      </c>
      <c r="BO61">
        <v>2</v>
      </c>
      <c r="BP61">
        <v>3</v>
      </c>
      <c r="BQ61">
        <v>3</v>
      </c>
      <c r="BR61">
        <v>3</v>
      </c>
      <c r="BS61" t="s">
        <v>423</v>
      </c>
      <c r="BT61" t="s">
        <v>51</v>
      </c>
      <c r="BU61" t="s">
        <v>139</v>
      </c>
      <c r="BV61" t="s">
        <v>79</v>
      </c>
      <c r="BW61" t="s">
        <v>424</v>
      </c>
      <c r="BX61" t="s">
        <v>110</v>
      </c>
      <c r="BY61" t="s">
        <v>425</v>
      </c>
      <c r="BZ61" t="s">
        <v>160</v>
      </c>
      <c r="CA61" t="s">
        <v>73</v>
      </c>
      <c r="CB61" t="s">
        <v>60</v>
      </c>
      <c r="CC61" t="s">
        <v>82</v>
      </c>
      <c r="CD61" t="s">
        <v>426</v>
      </c>
    </row>
    <row r="62" spans="1:82" x14ac:dyDescent="0.2">
      <c r="A62" t="s">
        <v>798</v>
      </c>
      <c r="B62" t="s">
        <v>51</v>
      </c>
      <c r="C62" t="s">
        <v>679</v>
      </c>
      <c r="D62">
        <v>1</v>
      </c>
      <c r="E62">
        <v>1</v>
      </c>
      <c r="F62">
        <v>2</v>
      </c>
      <c r="G62">
        <v>2</v>
      </c>
      <c r="H62">
        <v>3</v>
      </c>
      <c r="I62">
        <v>3</v>
      </c>
      <c r="J62">
        <v>4</v>
      </c>
      <c r="K62" t="s">
        <v>632</v>
      </c>
      <c r="L62" t="s">
        <v>48</v>
      </c>
      <c r="AF62" t="s">
        <v>799</v>
      </c>
      <c r="AG62" t="s">
        <v>634</v>
      </c>
      <c r="AH62" t="s">
        <v>674</v>
      </c>
      <c r="AI62" t="s">
        <v>800</v>
      </c>
      <c r="AJ62" t="s">
        <v>801</v>
      </c>
      <c r="AK62" t="s">
        <v>79</v>
      </c>
    </row>
    <row r="63" spans="1:82" x14ac:dyDescent="0.2">
      <c r="A63" t="s">
        <v>802</v>
      </c>
      <c r="B63" t="s">
        <v>51</v>
      </c>
      <c r="C63" t="s">
        <v>803</v>
      </c>
      <c r="D63">
        <v>7</v>
      </c>
      <c r="E63">
        <v>6</v>
      </c>
      <c r="F63">
        <v>6</v>
      </c>
      <c r="G63">
        <v>6</v>
      </c>
      <c r="H63">
        <v>3</v>
      </c>
      <c r="I63">
        <v>6</v>
      </c>
      <c r="J63">
        <v>4</v>
      </c>
      <c r="K63" t="s">
        <v>601</v>
      </c>
      <c r="L63" t="s">
        <v>51</v>
      </c>
      <c r="M63">
        <v>5</v>
      </c>
      <c r="N63">
        <v>5</v>
      </c>
      <c r="O63">
        <v>5</v>
      </c>
      <c r="P63">
        <v>3</v>
      </c>
      <c r="Q63">
        <v>4</v>
      </c>
      <c r="R63">
        <v>5</v>
      </c>
      <c r="S63">
        <v>3</v>
      </c>
      <c r="T63">
        <v>4</v>
      </c>
      <c r="U63">
        <v>4</v>
      </c>
      <c r="V63">
        <v>4</v>
      </c>
      <c r="W63">
        <v>4</v>
      </c>
      <c r="X63">
        <v>4</v>
      </c>
      <c r="Y63">
        <v>3</v>
      </c>
      <c r="Z63">
        <v>3</v>
      </c>
      <c r="AA63">
        <v>5</v>
      </c>
      <c r="AC63">
        <v>4</v>
      </c>
      <c r="AD63">
        <v>4</v>
      </c>
      <c r="AE63" t="s">
        <v>804</v>
      </c>
      <c r="AJ63" t="s">
        <v>684</v>
      </c>
      <c r="AK63" t="s">
        <v>121</v>
      </c>
      <c r="AL63" t="s">
        <v>805</v>
      </c>
    </row>
    <row r="64" spans="1:82" x14ac:dyDescent="0.2">
      <c r="A64" t="s">
        <v>806</v>
      </c>
      <c r="B64" t="s">
        <v>48</v>
      </c>
      <c r="AM64" t="s">
        <v>50</v>
      </c>
      <c r="AN64" t="s">
        <v>51</v>
      </c>
      <c r="AO64">
        <v>5</v>
      </c>
      <c r="AP64">
        <v>4</v>
      </c>
      <c r="AQ64">
        <v>4</v>
      </c>
      <c r="AR64">
        <v>4</v>
      </c>
      <c r="AS64">
        <v>5</v>
      </c>
      <c r="AT64">
        <v>5</v>
      </c>
      <c r="AU64">
        <v>5</v>
      </c>
      <c r="AV64">
        <v>4</v>
      </c>
      <c r="AW64">
        <v>4</v>
      </c>
      <c r="AX64">
        <v>4</v>
      </c>
      <c r="AY64">
        <v>4</v>
      </c>
      <c r="AZ64">
        <v>4</v>
      </c>
      <c r="BA64">
        <v>4</v>
      </c>
      <c r="BB64">
        <v>5</v>
      </c>
      <c r="BC64">
        <v>4</v>
      </c>
      <c r="BD64">
        <v>4</v>
      </c>
      <c r="BE64">
        <v>4</v>
      </c>
      <c r="BF64">
        <v>4</v>
      </c>
      <c r="BG64" t="s">
        <v>51</v>
      </c>
      <c r="BH64" t="s">
        <v>807</v>
      </c>
      <c r="BU64" t="s">
        <v>447</v>
      </c>
      <c r="BV64" t="s">
        <v>808</v>
      </c>
      <c r="BW64" t="s">
        <v>809</v>
      </c>
      <c r="BX64" t="s">
        <v>70</v>
      </c>
      <c r="BY64" t="s">
        <v>399</v>
      </c>
      <c r="BZ64" t="s">
        <v>72</v>
      </c>
      <c r="CA64" t="s">
        <v>73</v>
      </c>
      <c r="CB64" t="s">
        <v>60</v>
      </c>
      <c r="CC64" t="s">
        <v>82</v>
      </c>
      <c r="CD64" t="s">
        <v>810</v>
      </c>
    </row>
    <row r="65" spans="1:82" x14ac:dyDescent="0.2">
      <c r="A65" t="s">
        <v>812</v>
      </c>
      <c r="B65" t="s">
        <v>51</v>
      </c>
      <c r="C65" t="s">
        <v>813</v>
      </c>
      <c r="D65">
        <v>3</v>
      </c>
      <c r="E65">
        <v>3</v>
      </c>
      <c r="F65">
        <v>3</v>
      </c>
      <c r="G65">
        <v>2</v>
      </c>
      <c r="H65">
        <v>2</v>
      </c>
      <c r="I65">
        <v>1</v>
      </c>
      <c r="J65">
        <v>2</v>
      </c>
      <c r="K65" t="s">
        <v>632</v>
      </c>
      <c r="L65" t="s">
        <v>51</v>
      </c>
      <c r="M65">
        <v>5</v>
      </c>
      <c r="N65">
        <v>3</v>
      </c>
      <c r="O65">
        <v>2</v>
      </c>
      <c r="P65">
        <v>4</v>
      </c>
      <c r="Q65">
        <v>5</v>
      </c>
      <c r="R65">
        <v>3</v>
      </c>
      <c r="S65">
        <v>2</v>
      </c>
      <c r="T65">
        <v>1</v>
      </c>
      <c r="U65">
        <v>2</v>
      </c>
      <c r="V65">
        <v>5</v>
      </c>
      <c r="W65">
        <v>4</v>
      </c>
      <c r="X65">
        <v>4</v>
      </c>
      <c r="Y65">
        <v>4</v>
      </c>
      <c r="Z65">
        <v>5</v>
      </c>
      <c r="AA65">
        <v>4</v>
      </c>
      <c r="AB65">
        <v>4</v>
      </c>
      <c r="AC65">
        <v>3</v>
      </c>
      <c r="AD65">
        <v>2</v>
      </c>
      <c r="AE65" t="s">
        <v>814</v>
      </c>
      <c r="AJ65" t="s">
        <v>815</v>
      </c>
      <c r="AK65" t="s">
        <v>231</v>
      </c>
      <c r="AL65" t="s">
        <v>816</v>
      </c>
    </row>
    <row r="66" spans="1:82" x14ac:dyDescent="0.2">
      <c r="A66" t="s">
        <v>817</v>
      </c>
      <c r="B66" t="s">
        <v>51</v>
      </c>
      <c r="C66" t="s">
        <v>639</v>
      </c>
      <c r="D66">
        <v>5</v>
      </c>
      <c r="E66">
        <v>5</v>
      </c>
      <c r="F66">
        <v>4</v>
      </c>
      <c r="G66">
        <v>7</v>
      </c>
      <c r="H66">
        <v>5</v>
      </c>
      <c r="I66">
        <v>3</v>
      </c>
      <c r="J66">
        <v>5</v>
      </c>
      <c r="K66" t="s">
        <v>601</v>
      </c>
      <c r="L66" t="s">
        <v>51</v>
      </c>
      <c r="M66">
        <v>5</v>
      </c>
      <c r="N66">
        <v>5</v>
      </c>
      <c r="O66">
        <v>4</v>
      </c>
      <c r="P66">
        <v>5</v>
      </c>
      <c r="Q66">
        <v>5</v>
      </c>
      <c r="R66">
        <v>4</v>
      </c>
      <c r="S66">
        <v>4</v>
      </c>
      <c r="T66">
        <v>5</v>
      </c>
      <c r="U66">
        <v>5</v>
      </c>
      <c r="V66">
        <v>5</v>
      </c>
      <c r="W66">
        <v>5</v>
      </c>
      <c r="X66">
        <v>4</v>
      </c>
      <c r="Y66">
        <v>5</v>
      </c>
      <c r="Z66">
        <v>5</v>
      </c>
      <c r="AA66">
        <v>4</v>
      </c>
      <c r="AB66">
        <v>4</v>
      </c>
      <c r="AC66">
        <v>5</v>
      </c>
      <c r="AD66">
        <v>5</v>
      </c>
      <c r="AE66" t="s">
        <v>818</v>
      </c>
      <c r="AJ66" t="s">
        <v>615</v>
      </c>
      <c r="AK66" t="s">
        <v>165</v>
      </c>
      <c r="AL66" t="s">
        <v>819</v>
      </c>
    </row>
    <row r="67" spans="1:82" x14ac:dyDescent="0.2">
      <c r="A67" t="s">
        <v>820</v>
      </c>
      <c r="B67" t="s">
        <v>51</v>
      </c>
      <c r="C67" t="s">
        <v>821</v>
      </c>
      <c r="D67">
        <v>2</v>
      </c>
      <c r="E67">
        <v>1</v>
      </c>
      <c r="F67">
        <v>2</v>
      </c>
      <c r="G67">
        <v>1</v>
      </c>
      <c r="H67">
        <v>2</v>
      </c>
      <c r="I67">
        <v>2</v>
      </c>
      <c r="J67">
        <v>2</v>
      </c>
      <c r="K67" t="s">
        <v>640</v>
      </c>
      <c r="L67" t="s">
        <v>48</v>
      </c>
      <c r="AF67" t="s">
        <v>672</v>
      </c>
      <c r="AG67" t="s">
        <v>764</v>
      </c>
      <c r="AH67" t="s">
        <v>635</v>
      </c>
      <c r="AI67" t="s">
        <v>822</v>
      </c>
      <c r="AJ67" t="s">
        <v>766</v>
      </c>
      <c r="AK67" t="s">
        <v>121</v>
      </c>
      <c r="AL67" t="s">
        <v>823</v>
      </c>
    </row>
    <row r="68" spans="1:82" x14ac:dyDescent="0.2">
      <c r="A68" t="s">
        <v>120</v>
      </c>
      <c r="B68" t="s">
        <v>48</v>
      </c>
      <c r="AM68" t="s">
        <v>50</v>
      </c>
      <c r="AN68" t="s">
        <v>51</v>
      </c>
      <c r="AO68">
        <v>5</v>
      </c>
      <c r="AP68">
        <v>4</v>
      </c>
      <c r="AQ68">
        <v>5</v>
      </c>
      <c r="AR68">
        <v>4</v>
      </c>
      <c r="AS68">
        <v>4</v>
      </c>
      <c r="AT68">
        <v>4</v>
      </c>
      <c r="AU68">
        <v>4</v>
      </c>
      <c r="AV68">
        <v>4</v>
      </c>
      <c r="AW68">
        <v>4</v>
      </c>
      <c r="AX68">
        <v>5</v>
      </c>
      <c r="AY68">
        <v>4</v>
      </c>
      <c r="AZ68">
        <v>5</v>
      </c>
      <c r="BA68">
        <v>5</v>
      </c>
      <c r="BB68">
        <v>5</v>
      </c>
      <c r="BC68">
        <v>5</v>
      </c>
      <c r="BD68">
        <v>4</v>
      </c>
      <c r="BE68">
        <v>5</v>
      </c>
      <c r="BF68">
        <v>5</v>
      </c>
      <c r="BG68" t="s">
        <v>51</v>
      </c>
      <c r="BH68" t="s">
        <v>66</v>
      </c>
      <c r="BU68" t="s">
        <v>95</v>
      </c>
      <c r="BV68" t="s">
        <v>121</v>
      </c>
      <c r="BW68" t="s">
        <v>122</v>
      </c>
      <c r="BX68" t="s">
        <v>70</v>
      </c>
      <c r="BY68" t="s">
        <v>57</v>
      </c>
      <c r="BZ68" t="s">
        <v>58</v>
      </c>
      <c r="CA68" t="s">
        <v>73</v>
      </c>
      <c r="CB68" t="s">
        <v>60</v>
      </c>
      <c r="CC68" t="s">
        <v>82</v>
      </c>
      <c r="CD68" t="s">
        <v>123</v>
      </c>
    </row>
    <row r="69" spans="1:82" x14ac:dyDescent="0.2">
      <c r="A69" t="s">
        <v>427</v>
      </c>
      <c r="B69" t="s">
        <v>48</v>
      </c>
      <c r="AM69" t="s">
        <v>428</v>
      </c>
      <c r="AN69" t="s">
        <v>51</v>
      </c>
      <c r="AO69">
        <v>4</v>
      </c>
      <c r="AP69">
        <v>4</v>
      </c>
      <c r="AQ69">
        <v>3</v>
      </c>
      <c r="AR69">
        <v>3</v>
      </c>
      <c r="AS69">
        <v>3</v>
      </c>
      <c r="AT69">
        <v>4</v>
      </c>
      <c r="AU69">
        <v>3</v>
      </c>
      <c r="AV69">
        <v>5</v>
      </c>
      <c r="AW69">
        <v>4</v>
      </c>
      <c r="AX69">
        <v>3</v>
      </c>
      <c r="AY69">
        <v>4</v>
      </c>
      <c r="AZ69">
        <v>4</v>
      </c>
      <c r="BA69">
        <v>3</v>
      </c>
      <c r="BB69">
        <v>4</v>
      </c>
      <c r="BC69">
        <v>4</v>
      </c>
      <c r="BD69">
        <v>2</v>
      </c>
      <c r="BE69">
        <v>4</v>
      </c>
      <c r="BF69">
        <v>4</v>
      </c>
      <c r="BG69" t="s">
        <v>51</v>
      </c>
      <c r="BH69" t="s">
        <v>429</v>
      </c>
      <c r="BU69" t="s">
        <v>116</v>
      </c>
      <c r="BV69" t="s">
        <v>430</v>
      </c>
      <c r="BW69" t="s">
        <v>431</v>
      </c>
      <c r="BX69" t="s">
        <v>56</v>
      </c>
      <c r="BY69" t="s">
        <v>399</v>
      </c>
      <c r="BZ69" t="s">
        <v>72</v>
      </c>
      <c r="CA69" t="s">
        <v>59</v>
      </c>
      <c r="CB69" t="s">
        <v>432</v>
      </c>
      <c r="CC69" t="s">
        <v>82</v>
      </c>
      <c r="CD69" t="s">
        <v>433</v>
      </c>
    </row>
    <row r="70" spans="1:82" x14ac:dyDescent="0.2">
      <c r="A70" t="s">
        <v>824</v>
      </c>
      <c r="B70" t="s">
        <v>51</v>
      </c>
      <c r="C70" t="s">
        <v>825</v>
      </c>
      <c r="D70">
        <v>2</v>
      </c>
      <c r="E70">
        <v>1</v>
      </c>
      <c r="F70">
        <v>3</v>
      </c>
      <c r="G70">
        <v>4</v>
      </c>
      <c r="H70">
        <v>2</v>
      </c>
      <c r="I70">
        <v>3</v>
      </c>
      <c r="J70">
        <v>3</v>
      </c>
      <c r="K70" t="s">
        <v>601</v>
      </c>
      <c r="L70" t="s">
        <v>51</v>
      </c>
      <c r="M70">
        <v>4</v>
      </c>
      <c r="N70">
        <v>3</v>
      </c>
      <c r="O70">
        <v>4</v>
      </c>
      <c r="P70">
        <v>4</v>
      </c>
      <c r="Q70">
        <v>4</v>
      </c>
      <c r="R70">
        <v>5</v>
      </c>
      <c r="S70">
        <v>3</v>
      </c>
      <c r="T70">
        <v>3</v>
      </c>
      <c r="U70">
        <v>3</v>
      </c>
      <c r="V70">
        <v>4</v>
      </c>
      <c r="W70">
        <v>3</v>
      </c>
      <c r="X70">
        <v>3</v>
      </c>
      <c r="Y70">
        <v>4</v>
      </c>
      <c r="Z70">
        <v>2</v>
      </c>
      <c r="AA70">
        <v>5</v>
      </c>
      <c r="AB70">
        <v>3</v>
      </c>
      <c r="AC70">
        <v>3</v>
      </c>
      <c r="AD70">
        <v>3</v>
      </c>
      <c r="AE70" t="s">
        <v>606</v>
      </c>
      <c r="AJ70" t="s">
        <v>741</v>
      </c>
      <c r="AK70" t="s">
        <v>88</v>
      </c>
    </row>
    <row r="71" spans="1:82" x14ac:dyDescent="0.2">
      <c r="A71" t="s">
        <v>826</v>
      </c>
      <c r="B71" t="s">
        <v>48</v>
      </c>
      <c r="AM71" t="s">
        <v>395</v>
      </c>
      <c r="AN71" t="s">
        <v>51</v>
      </c>
      <c r="AO71">
        <v>4</v>
      </c>
      <c r="AP71">
        <v>4</v>
      </c>
      <c r="AQ71">
        <v>2</v>
      </c>
      <c r="AR71">
        <v>4</v>
      </c>
      <c r="AS71">
        <v>4</v>
      </c>
      <c r="AT71">
        <v>4</v>
      </c>
      <c r="AU71">
        <v>3</v>
      </c>
      <c r="AV71">
        <v>3</v>
      </c>
      <c r="AW71">
        <v>3</v>
      </c>
      <c r="AX71">
        <v>5</v>
      </c>
      <c r="AY71">
        <v>5</v>
      </c>
      <c r="AZ71">
        <v>4</v>
      </c>
      <c r="BA71">
        <v>5</v>
      </c>
      <c r="BB71">
        <v>5</v>
      </c>
      <c r="BC71">
        <v>5</v>
      </c>
      <c r="BD71">
        <v>4</v>
      </c>
      <c r="BG71" t="s">
        <v>51</v>
      </c>
      <c r="BH71" t="s">
        <v>827</v>
      </c>
      <c r="BU71" t="s">
        <v>53</v>
      </c>
      <c r="BV71" t="s">
        <v>79</v>
      </c>
      <c r="BW71" t="s">
        <v>828</v>
      </c>
      <c r="BX71" t="s">
        <v>81</v>
      </c>
      <c r="BY71" t="s">
        <v>399</v>
      </c>
      <c r="BZ71" t="s">
        <v>72</v>
      </c>
      <c r="CA71" t="s">
        <v>73</v>
      </c>
      <c r="CB71" t="s">
        <v>60</v>
      </c>
      <c r="CC71" t="s">
        <v>82</v>
      </c>
      <c r="CD71" t="s">
        <v>829</v>
      </c>
    </row>
    <row r="72" spans="1:82" x14ac:dyDescent="0.2">
      <c r="A72" t="s">
        <v>831</v>
      </c>
      <c r="B72" t="s">
        <v>48</v>
      </c>
      <c r="AM72" t="s">
        <v>832</v>
      </c>
      <c r="AN72" t="s">
        <v>48</v>
      </c>
      <c r="BJ72">
        <v>4</v>
      </c>
      <c r="BK72">
        <v>3</v>
      </c>
      <c r="BL72">
        <v>3</v>
      </c>
      <c r="BM72">
        <v>4</v>
      </c>
      <c r="BN72">
        <v>4</v>
      </c>
      <c r="BO72">
        <v>1</v>
      </c>
      <c r="BP72">
        <v>4</v>
      </c>
      <c r="BQ72">
        <v>4</v>
      </c>
      <c r="BR72">
        <v>4</v>
      </c>
      <c r="BS72" t="s">
        <v>163</v>
      </c>
      <c r="BT72" t="s">
        <v>51</v>
      </c>
      <c r="BU72" t="s">
        <v>492</v>
      </c>
      <c r="BV72" t="s">
        <v>833</v>
      </c>
      <c r="BW72" t="s">
        <v>834</v>
      </c>
      <c r="BX72" t="s">
        <v>70</v>
      </c>
      <c r="BY72" t="s">
        <v>425</v>
      </c>
      <c r="BZ72" t="s">
        <v>72</v>
      </c>
      <c r="CA72" t="s">
        <v>73</v>
      </c>
      <c r="CB72" t="s">
        <v>60</v>
      </c>
      <c r="CC72" t="s">
        <v>61</v>
      </c>
      <c r="CD72" t="s">
        <v>835</v>
      </c>
    </row>
    <row r="73" spans="1:82" x14ac:dyDescent="0.2">
      <c r="A73" t="s">
        <v>125</v>
      </c>
      <c r="B73" t="s">
        <v>48</v>
      </c>
      <c r="AM73" t="s">
        <v>837</v>
      </c>
      <c r="AN73" t="s">
        <v>48</v>
      </c>
      <c r="BJ73">
        <v>5</v>
      </c>
      <c r="BK73">
        <v>4</v>
      </c>
      <c r="BL73">
        <v>2</v>
      </c>
      <c r="BM73">
        <v>5</v>
      </c>
      <c r="BN73">
        <v>2</v>
      </c>
      <c r="BO73">
        <v>2</v>
      </c>
      <c r="BP73">
        <v>4</v>
      </c>
      <c r="BQ73">
        <v>5</v>
      </c>
      <c r="BR73">
        <v>5</v>
      </c>
      <c r="BS73" t="s">
        <v>127</v>
      </c>
      <c r="BT73" t="s">
        <v>51</v>
      </c>
      <c r="BU73" t="s">
        <v>128</v>
      </c>
      <c r="BV73" t="s">
        <v>88</v>
      </c>
      <c r="BW73" t="s">
        <v>129</v>
      </c>
      <c r="BX73" t="s">
        <v>98</v>
      </c>
      <c r="BY73" t="s">
        <v>71</v>
      </c>
      <c r="BZ73" t="s">
        <v>111</v>
      </c>
      <c r="CA73" t="s">
        <v>73</v>
      </c>
      <c r="CB73" t="s">
        <v>60</v>
      </c>
      <c r="CC73" t="s">
        <v>82</v>
      </c>
      <c r="CD73" t="s">
        <v>130</v>
      </c>
    </row>
    <row r="74" spans="1:82" x14ac:dyDescent="0.2">
      <c r="A74" t="s">
        <v>434</v>
      </c>
      <c r="B74" t="s">
        <v>48</v>
      </c>
      <c r="AM74" t="s">
        <v>435</v>
      </c>
      <c r="AN74" t="s">
        <v>48</v>
      </c>
      <c r="BJ74">
        <v>5</v>
      </c>
      <c r="BK74">
        <v>4</v>
      </c>
      <c r="BL74">
        <v>4</v>
      </c>
      <c r="BM74">
        <v>5</v>
      </c>
      <c r="BN74">
        <v>3</v>
      </c>
      <c r="BO74">
        <v>3</v>
      </c>
      <c r="BP74">
        <v>5</v>
      </c>
      <c r="BQ74">
        <v>5</v>
      </c>
      <c r="BR74">
        <v>5</v>
      </c>
      <c r="BS74" t="s">
        <v>78</v>
      </c>
      <c r="BT74" t="s">
        <v>51</v>
      </c>
      <c r="BU74" t="s">
        <v>361</v>
      </c>
      <c r="BV74" t="s">
        <v>54</v>
      </c>
      <c r="BW74" t="s">
        <v>436</v>
      </c>
      <c r="BX74" t="s">
        <v>56</v>
      </c>
      <c r="BY74" t="s">
        <v>425</v>
      </c>
      <c r="BZ74" t="s">
        <v>160</v>
      </c>
      <c r="CA74" t="s">
        <v>73</v>
      </c>
      <c r="CB74" t="s">
        <v>60</v>
      </c>
      <c r="CC74" t="s">
        <v>61</v>
      </c>
      <c r="CD74" t="s">
        <v>437</v>
      </c>
    </row>
    <row r="75" spans="1:82" x14ac:dyDescent="0.2">
      <c r="A75" t="s">
        <v>838</v>
      </c>
      <c r="B75" t="s">
        <v>51</v>
      </c>
      <c r="C75" t="s">
        <v>639</v>
      </c>
      <c r="D75">
        <v>2</v>
      </c>
      <c r="E75">
        <v>1</v>
      </c>
      <c r="F75">
        <v>3</v>
      </c>
      <c r="G75">
        <v>4</v>
      </c>
      <c r="H75">
        <v>3</v>
      </c>
      <c r="I75">
        <v>5</v>
      </c>
      <c r="J75">
        <v>4</v>
      </c>
      <c r="K75" t="s">
        <v>601</v>
      </c>
      <c r="L75" t="s">
        <v>51</v>
      </c>
      <c r="M75">
        <v>4</v>
      </c>
      <c r="N75">
        <v>4</v>
      </c>
      <c r="O75">
        <v>1</v>
      </c>
      <c r="P75">
        <v>4</v>
      </c>
      <c r="Q75">
        <v>2</v>
      </c>
      <c r="R75">
        <v>4</v>
      </c>
      <c r="S75">
        <v>4</v>
      </c>
      <c r="T75">
        <v>4</v>
      </c>
      <c r="U75">
        <v>2</v>
      </c>
      <c r="V75">
        <v>4</v>
      </c>
      <c r="W75">
        <v>4</v>
      </c>
      <c r="X75">
        <v>2</v>
      </c>
      <c r="Y75">
        <v>2</v>
      </c>
      <c r="Z75">
        <v>3</v>
      </c>
      <c r="AA75">
        <v>4</v>
      </c>
      <c r="AB75">
        <v>3</v>
      </c>
      <c r="AC75">
        <v>3</v>
      </c>
      <c r="AD75">
        <v>2</v>
      </c>
      <c r="AE75" t="s">
        <v>614</v>
      </c>
      <c r="AJ75" t="s">
        <v>164</v>
      </c>
      <c r="AK75" t="s">
        <v>79</v>
      </c>
    </row>
    <row r="76" spans="1:82" x14ac:dyDescent="0.2">
      <c r="A76" t="s">
        <v>839</v>
      </c>
      <c r="B76" t="s">
        <v>48</v>
      </c>
      <c r="AM76" t="s">
        <v>49</v>
      </c>
      <c r="AN76" t="s">
        <v>51</v>
      </c>
      <c r="AO76">
        <v>4</v>
      </c>
      <c r="AP76">
        <v>3</v>
      </c>
      <c r="AQ76">
        <v>3</v>
      </c>
      <c r="AR76">
        <v>4</v>
      </c>
      <c r="AS76">
        <v>4</v>
      </c>
      <c r="AT76">
        <v>3</v>
      </c>
      <c r="AU76">
        <v>2</v>
      </c>
      <c r="AV76">
        <v>2</v>
      </c>
      <c r="AW76">
        <v>4</v>
      </c>
      <c r="AX76">
        <v>4</v>
      </c>
      <c r="AY76">
        <v>3</v>
      </c>
      <c r="AZ76">
        <v>3</v>
      </c>
      <c r="BA76">
        <v>4</v>
      </c>
      <c r="BB76">
        <v>4</v>
      </c>
      <c r="BC76">
        <v>3</v>
      </c>
      <c r="BD76">
        <v>2</v>
      </c>
      <c r="BE76">
        <v>4</v>
      </c>
      <c r="BF76">
        <v>4</v>
      </c>
      <c r="BG76" t="s">
        <v>51</v>
      </c>
      <c r="BU76" t="s">
        <v>840</v>
      </c>
      <c r="BV76" t="s">
        <v>121</v>
      </c>
      <c r="BW76" t="s">
        <v>841</v>
      </c>
      <c r="BX76" t="s">
        <v>98</v>
      </c>
      <c r="BY76" t="s">
        <v>399</v>
      </c>
      <c r="BZ76" t="s">
        <v>72</v>
      </c>
      <c r="CA76" t="s">
        <v>112</v>
      </c>
      <c r="CB76" t="s">
        <v>74</v>
      </c>
      <c r="CC76" t="s">
        <v>61</v>
      </c>
      <c r="CD76" t="s">
        <v>842</v>
      </c>
    </row>
    <row r="77" spans="1:82" x14ac:dyDescent="0.2">
      <c r="A77" t="s">
        <v>844</v>
      </c>
      <c r="B77" t="s">
        <v>48</v>
      </c>
      <c r="AM77" t="s">
        <v>50</v>
      </c>
      <c r="AN77" t="s">
        <v>51</v>
      </c>
      <c r="AO77">
        <v>2</v>
      </c>
      <c r="AP77">
        <v>2</v>
      </c>
      <c r="AQ77">
        <v>2</v>
      </c>
      <c r="AR77">
        <v>2</v>
      </c>
      <c r="AS77">
        <v>2</v>
      </c>
      <c r="AT77">
        <v>2</v>
      </c>
      <c r="AU77">
        <v>3</v>
      </c>
      <c r="AV77">
        <v>2</v>
      </c>
      <c r="AW77">
        <v>2</v>
      </c>
      <c r="AX77">
        <v>3</v>
      </c>
      <c r="AY77">
        <v>3</v>
      </c>
      <c r="AZ77">
        <v>3</v>
      </c>
      <c r="BA77">
        <v>3</v>
      </c>
      <c r="BB77">
        <v>3</v>
      </c>
      <c r="BC77">
        <v>3</v>
      </c>
      <c r="BD77">
        <v>2</v>
      </c>
      <c r="BE77">
        <v>2</v>
      </c>
      <c r="BF77">
        <v>3</v>
      </c>
      <c r="BG77" t="s">
        <v>51</v>
      </c>
      <c r="BH77" t="s">
        <v>845</v>
      </c>
      <c r="BU77" t="s">
        <v>116</v>
      </c>
      <c r="BV77" t="s">
        <v>54</v>
      </c>
      <c r="BW77" t="s">
        <v>846</v>
      </c>
      <c r="BX77" t="s">
        <v>70</v>
      </c>
      <c r="BY77" t="s">
        <v>399</v>
      </c>
      <c r="BZ77" t="s">
        <v>111</v>
      </c>
      <c r="CA77" t="s">
        <v>73</v>
      </c>
      <c r="CB77" t="s">
        <v>74</v>
      </c>
      <c r="CC77" t="s">
        <v>61</v>
      </c>
      <c r="CD77" t="s">
        <v>847</v>
      </c>
    </row>
    <row r="78" spans="1:82" x14ac:dyDescent="0.2">
      <c r="A78" t="s">
        <v>848</v>
      </c>
      <c r="B78" t="s">
        <v>51</v>
      </c>
      <c r="C78" t="s">
        <v>639</v>
      </c>
      <c r="D78">
        <v>1</v>
      </c>
      <c r="E78">
        <v>1</v>
      </c>
      <c r="F78">
        <v>1</v>
      </c>
      <c r="G78">
        <v>5</v>
      </c>
      <c r="H78">
        <v>2</v>
      </c>
      <c r="I78">
        <v>4</v>
      </c>
      <c r="J78">
        <v>3</v>
      </c>
      <c r="K78" t="s">
        <v>785</v>
      </c>
      <c r="L78" t="s">
        <v>51</v>
      </c>
      <c r="M78">
        <v>1</v>
      </c>
      <c r="N78">
        <v>1</v>
      </c>
      <c r="O78">
        <v>2</v>
      </c>
      <c r="P78">
        <v>1</v>
      </c>
      <c r="Q78">
        <v>1</v>
      </c>
      <c r="R78">
        <v>1</v>
      </c>
      <c r="S78">
        <v>3</v>
      </c>
      <c r="T78">
        <v>1</v>
      </c>
      <c r="U78">
        <v>1</v>
      </c>
      <c r="V78">
        <v>2</v>
      </c>
      <c r="W78">
        <v>2</v>
      </c>
      <c r="Y78">
        <v>2</v>
      </c>
      <c r="Z78">
        <v>1</v>
      </c>
      <c r="AA78">
        <v>1</v>
      </c>
      <c r="AB78">
        <v>3</v>
      </c>
      <c r="AC78">
        <v>1</v>
      </c>
      <c r="AD78">
        <v>1</v>
      </c>
      <c r="AE78" t="s">
        <v>606</v>
      </c>
      <c r="AJ78" t="s">
        <v>849</v>
      </c>
      <c r="AK78" t="s">
        <v>96</v>
      </c>
    </row>
    <row r="79" spans="1:82" x14ac:dyDescent="0.2">
      <c r="A79" t="s">
        <v>850</v>
      </c>
      <c r="B79" t="s">
        <v>51</v>
      </c>
      <c r="C79" t="s">
        <v>639</v>
      </c>
      <c r="D79">
        <v>1</v>
      </c>
      <c r="E79">
        <v>1</v>
      </c>
      <c r="F79">
        <v>1</v>
      </c>
      <c r="G79">
        <v>2</v>
      </c>
      <c r="H79">
        <v>2</v>
      </c>
      <c r="I79">
        <v>2</v>
      </c>
      <c r="J79">
        <v>2</v>
      </c>
      <c r="K79" t="s">
        <v>680</v>
      </c>
      <c r="L79" t="s">
        <v>51</v>
      </c>
      <c r="M79">
        <v>3</v>
      </c>
      <c r="N79">
        <v>3</v>
      </c>
      <c r="O79">
        <v>3</v>
      </c>
      <c r="P79">
        <v>5</v>
      </c>
      <c r="Q79">
        <v>5</v>
      </c>
      <c r="R79">
        <v>4</v>
      </c>
      <c r="S79">
        <v>5</v>
      </c>
      <c r="T79">
        <v>5</v>
      </c>
      <c r="U79">
        <v>4</v>
      </c>
      <c r="V79">
        <v>3</v>
      </c>
      <c r="W79">
        <v>3</v>
      </c>
      <c r="X79">
        <v>3</v>
      </c>
      <c r="Y79">
        <v>5</v>
      </c>
      <c r="Z79">
        <v>5</v>
      </c>
      <c r="AA79">
        <v>4</v>
      </c>
      <c r="AB79">
        <v>5</v>
      </c>
      <c r="AC79">
        <v>5</v>
      </c>
      <c r="AD79">
        <v>4</v>
      </c>
      <c r="AE79" t="s">
        <v>700</v>
      </c>
      <c r="AJ79" t="s">
        <v>701</v>
      </c>
      <c r="AK79" t="s">
        <v>68</v>
      </c>
      <c r="AL79" t="s">
        <v>851</v>
      </c>
    </row>
    <row r="80" spans="1:82" x14ac:dyDescent="0.2">
      <c r="A80" t="s">
        <v>438</v>
      </c>
      <c r="B80" t="s">
        <v>48</v>
      </c>
      <c r="AM80" t="s">
        <v>439</v>
      </c>
      <c r="AN80" t="s">
        <v>48</v>
      </c>
      <c r="BJ80">
        <v>5</v>
      </c>
      <c r="BK80">
        <v>4</v>
      </c>
      <c r="BL80">
        <v>4</v>
      </c>
      <c r="BM80">
        <v>5</v>
      </c>
      <c r="BN80">
        <v>4</v>
      </c>
      <c r="BO80">
        <v>1</v>
      </c>
      <c r="BP80">
        <v>2</v>
      </c>
      <c r="BQ80">
        <v>4</v>
      </c>
      <c r="BR80">
        <v>5</v>
      </c>
      <c r="BS80" t="s">
        <v>440</v>
      </c>
      <c r="BT80" t="s">
        <v>51</v>
      </c>
      <c r="BU80" t="s">
        <v>441</v>
      </c>
      <c r="BV80" t="s">
        <v>88</v>
      </c>
      <c r="BW80" t="s">
        <v>442</v>
      </c>
      <c r="BX80" t="s">
        <v>56</v>
      </c>
      <c r="BY80" t="s">
        <v>425</v>
      </c>
      <c r="BZ80" t="s">
        <v>160</v>
      </c>
      <c r="CA80" t="s">
        <v>73</v>
      </c>
      <c r="CB80" t="s">
        <v>60</v>
      </c>
      <c r="CC80" t="s">
        <v>82</v>
      </c>
      <c r="CD80" t="s">
        <v>443</v>
      </c>
    </row>
    <row r="81" spans="1:82" x14ac:dyDescent="0.2">
      <c r="A81" t="s">
        <v>131</v>
      </c>
      <c r="B81" t="s">
        <v>48</v>
      </c>
      <c r="AM81" t="s">
        <v>132</v>
      </c>
      <c r="AN81" t="s">
        <v>48</v>
      </c>
      <c r="BJ81">
        <v>4</v>
      </c>
      <c r="BK81">
        <v>3</v>
      </c>
      <c r="BL81">
        <v>2</v>
      </c>
      <c r="BM81">
        <v>4</v>
      </c>
      <c r="BN81">
        <v>4</v>
      </c>
      <c r="BO81">
        <v>3</v>
      </c>
      <c r="BP81">
        <v>3</v>
      </c>
      <c r="BQ81">
        <v>4</v>
      </c>
      <c r="BR81">
        <v>4</v>
      </c>
      <c r="BS81" t="s">
        <v>133</v>
      </c>
      <c r="BT81" t="s">
        <v>51</v>
      </c>
      <c r="BU81" t="s">
        <v>134</v>
      </c>
      <c r="BV81" t="s">
        <v>79</v>
      </c>
      <c r="BW81" t="s">
        <v>135</v>
      </c>
      <c r="BX81" t="s">
        <v>98</v>
      </c>
      <c r="BY81" t="s">
        <v>57</v>
      </c>
      <c r="BZ81" t="s">
        <v>111</v>
      </c>
      <c r="CA81" t="s">
        <v>59</v>
      </c>
      <c r="CB81" t="s">
        <v>60</v>
      </c>
      <c r="CC81" t="s">
        <v>82</v>
      </c>
      <c r="CD81" t="s">
        <v>136</v>
      </c>
    </row>
    <row r="82" spans="1:82" x14ac:dyDescent="0.2">
      <c r="A82" t="s">
        <v>852</v>
      </c>
      <c r="B82" t="s">
        <v>51</v>
      </c>
      <c r="C82" t="s">
        <v>853</v>
      </c>
      <c r="D82">
        <v>1</v>
      </c>
      <c r="E82">
        <v>1</v>
      </c>
      <c r="F82">
        <v>1</v>
      </c>
      <c r="G82">
        <v>2</v>
      </c>
      <c r="H82">
        <v>2</v>
      </c>
      <c r="I82">
        <v>2</v>
      </c>
      <c r="J82">
        <v>2</v>
      </c>
      <c r="K82" t="s">
        <v>601</v>
      </c>
      <c r="L82" t="s">
        <v>48</v>
      </c>
      <c r="AF82" t="s">
        <v>854</v>
      </c>
      <c r="AG82" t="s">
        <v>855</v>
      </c>
      <c r="AH82" t="s">
        <v>674</v>
      </c>
      <c r="AI82" t="s">
        <v>856</v>
      </c>
      <c r="AJ82" t="s">
        <v>697</v>
      </c>
      <c r="AK82" t="s">
        <v>857</v>
      </c>
      <c r="AL82" t="s">
        <v>858</v>
      </c>
    </row>
    <row r="83" spans="1:82" x14ac:dyDescent="0.2">
      <c r="A83" t="s">
        <v>444</v>
      </c>
      <c r="B83" t="s">
        <v>48</v>
      </c>
      <c r="AM83" t="s">
        <v>445</v>
      </c>
      <c r="AN83" t="s">
        <v>48</v>
      </c>
      <c r="BJ83">
        <v>4</v>
      </c>
      <c r="BK83">
        <v>4</v>
      </c>
      <c r="BL83">
        <v>4</v>
      </c>
      <c r="BM83">
        <v>4</v>
      </c>
      <c r="BN83">
        <v>3</v>
      </c>
      <c r="BO83">
        <v>2</v>
      </c>
      <c r="BP83">
        <v>4</v>
      </c>
      <c r="BQ83">
        <v>4</v>
      </c>
      <c r="BR83">
        <v>4</v>
      </c>
      <c r="BS83" t="s">
        <v>446</v>
      </c>
      <c r="BT83" t="s">
        <v>51</v>
      </c>
      <c r="BU83" t="s">
        <v>447</v>
      </c>
      <c r="BV83" t="s">
        <v>448</v>
      </c>
      <c r="BW83" t="s">
        <v>449</v>
      </c>
      <c r="BX83" t="s">
        <v>56</v>
      </c>
      <c r="BY83" t="s">
        <v>425</v>
      </c>
      <c r="BZ83" t="s">
        <v>72</v>
      </c>
      <c r="CA83" t="s">
        <v>73</v>
      </c>
      <c r="CB83" t="s">
        <v>60</v>
      </c>
      <c r="CC83" t="s">
        <v>82</v>
      </c>
      <c r="CD83" t="s">
        <v>450</v>
      </c>
    </row>
    <row r="84" spans="1:82" x14ac:dyDescent="0.2">
      <c r="A84" t="s">
        <v>859</v>
      </c>
      <c r="B84" t="s">
        <v>48</v>
      </c>
      <c r="AM84" t="s">
        <v>50</v>
      </c>
      <c r="AN84" t="s">
        <v>51</v>
      </c>
      <c r="AO84">
        <v>4</v>
      </c>
      <c r="AP84">
        <v>4</v>
      </c>
      <c r="AQ84">
        <v>4</v>
      </c>
      <c r="AR84">
        <v>3</v>
      </c>
      <c r="AS84">
        <v>3</v>
      </c>
      <c r="AT84">
        <v>3</v>
      </c>
      <c r="AU84">
        <v>2</v>
      </c>
      <c r="AV84">
        <v>3</v>
      </c>
      <c r="AW84">
        <v>3</v>
      </c>
      <c r="AX84">
        <v>4</v>
      </c>
      <c r="AY84">
        <v>3</v>
      </c>
      <c r="AZ84">
        <v>4</v>
      </c>
      <c r="BA84">
        <v>3</v>
      </c>
      <c r="BB84">
        <v>3</v>
      </c>
      <c r="BC84">
        <v>2</v>
      </c>
      <c r="BD84">
        <v>3</v>
      </c>
      <c r="BE84">
        <v>3</v>
      </c>
      <c r="BF84">
        <v>3</v>
      </c>
      <c r="BG84" t="s">
        <v>51</v>
      </c>
      <c r="BH84" t="s">
        <v>66</v>
      </c>
      <c r="BU84" t="s">
        <v>301</v>
      </c>
      <c r="BV84" t="s">
        <v>79</v>
      </c>
      <c r="BW84" t="s">
        <v>860</v>
      </c>
      <c r="BX84" t="s">
        <v>70</v>
      </c>
      <c r="BY84" t="s">
        <v>399</v>
      </c>
      <c r="BZ84" t="s">
        <v>72</v>
      </c>
      <c r="CA84" t="s">
        <v>73</v>
      </c>
      <c r="CB84" t="s">
        <v>60</v>
      </c>
      <c r="CC84" t="s">
        <v>61</v>
      </c>
      <c r="CD84" t="s">
        <v>187</v>
      </c>
    </row>
    <row r="85" spans="1:82" x14ac:dyDescent="0.2">
      <c r="A85" t="s">
        <v>451</v>
      </c>
      <c r="B85" t="s">
        <v>48</v>
      </c>
      <c r="AM85" t="s">
        <v>439</v>
      </c>
      <c r="AN85" t="s">
        <v>48</v>
      </c>
      <c r="BJ85">
        <v>5</v>
      </c>
      <c r="BK85">
        <v>4</v>
      </c>
      <c r="BL85">
        <v>4</v>
      </c>
      <c r="BM85">
        <v>5</v>
      </c>
      <c r="BN85">
        <v>2</v>
      </c>
      <c r="BO85">
        <v>2</v>
      </c>
      <c r="BP85">
        <v>2</v>
      </c>
      <c r="BQ85">
        <v>5</v>
      </c>
      <c r="BR85">
        <v>5</v>
      </c>
      <c r="BS85" t="s">
        <v>440</v>
      </c>
      <c r="BT85" t="s">
        <v>51</v>
      </c>
      <c r="BU85" t="s">
        <v>103</v>
      </c>
      <c r="BV85" t="s">
        <v>88</v>
      </c>
      <c r="BW85" t="s">
        <v>452</v>
      </c>
      <c r="BX85" t="s">
        <v>56</v>
      </c>
      <c r="BY85" t="s">
        <v>425</v>
      </c>
      <c r="BZ85" t="s">
        <v>72</v>
      </c>
      <c r="CA85" t="s">
        <v>73</v>
      </c>
      <c r="CB85" t="s">
        <v>60</v>
      </c>
      <c r="CC85" t="s">
        <v>82</v>
      </c>
      <c r="CD85" t="s">
        <v>453</v>
      </c>
    </row>
    <row r="86" spans="1:82" x14ac:dyDescent="0.2">
      <c r="A86" t="s">
        <v>455</v>
      </c>
      <c r="B86" t="s">
        <v>48</v>
      </c>
      <c r="AM86" t="s">
        <v>50</v>
      </c>
      <c r="AN86" t="s">
        <v>51</v>
      </c>
      <c r="AO86">
        <v>2</v>
      </c>
      <c r="AP86">
        <v>2</v>
      </c>
      <c r="AQ86">
        <v>2</v>
      </c>
      <c r="AR86">
        <v>2</v>
      </c>
      <c r="AS86">
        <v>2</v>
      </c>
      <c r="AT86">
        <v>2</v>
      </c>
      <c r="AU86">
        <v>2</v>
      </c>
      <c r="AV86">
        <v>2</v>
      </c>
      <c r="AW86">
        <v>2</v>
      </c>
      <c r="AX86">
        <v>2</v>
      </c>
      <c r="AY86">
        <v>3</v>
      </c>
      <c r="AZ86">
        <v>3</v>
      </c>
      <c r="BA86">
        <v>3</v>
      </c>
      <c r="BB86">
        <v>3</v>
      </c>
      <c r="BC86">
        <v>2</v>
      </c>
      <c r="BD86">
        <v>2</v>
      </c>
      <c r="BE86">
        <v>2</v>
      </c>
      <c r="BF86">
        <v>2</v>
      </c>
      <c r="BG86" t="s">
        <v>51</v>
      </c>
      <c r="BH86" t="s">
        <v>456</v>
      </c>
      <c r="BU86" t="s">
        <v>209</v>
      </c>
      <c r="BV86" t="s">
        <v>231</v>
      </c>
      <c r="BW86" t="s">
        <v>457</v>
      </c>
      <c r="BX86" t="s">
        <v>56</v>
      </c>
      <c r="BY86" t="s">
        <v>425</v>
      </c>
      <c r="BZ86" t="s">
        <v>58</v>
      </c>
      <c r="CA86" t="s">
        <v>112</v>
      </c>
      <c r="CB86" t="s">
        <v>60</v>
      </c>
      <c r="CC86" t="s">
        <v>61</v>
      </c>
      <c r="CD86" t="s">
        <v>458</v>
      </c>
    </row>
    <row r="87" spans="1:82" x14ac:dyDescent="0.2">
      <c r="A87" t="s">
        <v>862</v>
      </c>
      <c r="B87" t="s">
        <v>51</v>
      </c>
      <c r="C87" t="s">
        <v>821</v>
      </c>
      <c r="D87">
        <v>7</v>
      </c>
      <c r="E87">
        <v>7</v>
      </c>
      <c r="F87">
        <v>6</v>
      </c>
      <c r="G87">
        <v>3</v>
      </c>
      <c r="H87">
        <v>6</v>
      </c>
      <c r="I87">
        <v>3</v>
      </c>
      <c r="J87">
        <v>1</v>
      </c>
      <c r="K87" t="s">
        <v>632</v>
      </c>
      <c r="L87" t="s">
        <v>48</v>
      </c>
      <c r="AF87" t="s">
        <v>863</v>
      </c>
      <c r="AG87" t="s">
        <v>864</v>
      </c>
      <c r="AH87" t="s">
        <v>674</v>
      </c>
      <c r="AI87" t="s">
        <v>865</v>
      </c>
      <c r="AJ87" t="s">
        <v>866</v>
      </c>
      <c r="AK87" t="s">
        <v>121</v>
      </c>
      <c r="AL87" t="s">
        <v>867</v>
      </c>
    </row>
    <row r="88" spans="1:82" x14ac:dyDescent="0.2">
      <c r="A88" t="s">
        <v>868</v>
      </c>
      <c r="B88" t="s">
        <v>48</v>
      </c>
      <c r="AM88" t="s">
        <v>50</v>
      </c>
      <c r="AN88" t="s">
        <v>48</v>
      </c>
      <c r="BJ88">
        <v>5</v>
      </c>
      <c r="BK88">
        <v>4</v>
      </c>
      <c r="BL88">
        <v>5</v>
      </c>
      <c r="BM88">
        <v>5</v>
      </c>
      <c r="BN88">
        <v>5</v>
      </c>
      <c r="BO88">
        <v>5</v>
      </c>
      <c r="BP88">
        <v>3</v>
      </c>
      <c r="BQ88">
        <v>4</v>
      </c>
      <c r="BR88">
        <v>4</v>
      </c>
      <c r="BS88" t="s">
        <v>543</v>
      </c>
      <c r="BT88" t="s">
        <v>51</v>
      </c>
      <c r="BU88" t="s">
        <v>447</v>
      </c>
      <c r="BV88" t="s">
        <v>54</v>
      </c>
      <c r="BW88" t="s">
        <v>869</v>
      </c>
      <c r="BX88" t="s">
        <v>70</v>
      </c>
      <c r="BY88" t="s">
        <v>399</v>
      </c>
      <c r="BZ88" t="s">
        <v>160</v>
      </c>
      <c r="CA88" t="s">
        <v>73</v>
      </c>
      <c r="CB88" t="s">
        <v>60</v>
      </c>
      <c r="CC88" t="s">
        <v>61</v>
      </c>
      <c r="CD88" t="s">
        <v>870</v>
      </c>
    </row>
    <row r="89" spans="1:82" x14ac:dyDescent="0.2">
      <c r="A89" t="s">
        <v>871</v>
      </c>
      <c r="B89" t="s">
        <v>48</v>
      </c>
      <c r="AM89" t="s">
        <v>395</v>
      </c>
      <c r="AN89" t="s">
        <v>51</v>
      </c>
      <c r="AO89">
        <v>4</v>
      </c>
      <c r="AP89">
        <v>4</v>
      </c>
      <c r="AQ89">
        <v>4</v>
      </c>
      <c r="AR89">
        <v>3</v>
      </c>
      <c r="AS89">
        <v>4</v>
      </c>
      <c r="AT89">
        <v>4</v>
      </c>
      <c r="AU89">
        <v>4</v>
      </c>
      <c r="AV89">
        <v>4</v>
      </c>
      <c r="AW89">
        <v>4</v>
      </c>
      <c r="AX89">
        <v>4</v>
      </c>
      <c r="AY89">
        <v>4</v>
      </c>
      <c r="AZ89">
        <v>4</v>
      </c>
      <c r="BA89">
        <v>4</v>
      </c>
      <c r="BB89">
        <v>4</v>
      </c>
      <c r="BC89">
        <v>4</v>
      </c>
      <c r="BD89">
        <v>4</v>
      </c>
      <c r="BE89">
        <v>4</v>
      </c>
      <c r="BF89">
        <v>4</v>
      </c>
      <c r="BG89" t="s">
        <v>51</v>
      </c>
      <c r="BH89" t="s">
        <v>872</v>
      </c>
      <c r="BU89" t="s">
        <v>108</v>
      </c>
      <c r="BV89" t="s">
        <v>96</v>
      </c>
      <c r="BW89" t="s">
        <v>873</v>
      </c>
      <c r="BX89" t="s">
        <v>70</v>
      </c>
      <c r="BY89" t="s">
        <v>399</v>
      </c>
      <c r="BZ89" t="s">
        <v>72</v>
      </c>
      <c r="CA89" t="s">
        <v>73</v>
      </c>
      <c r="CB89" t="s">
        <v>60</v>
      </c>
      <c r="CC89" t="s">
        <v>82</v>
      </c>
      <c r="CD89" t="s">
        <v>874</v>
      </c>
    </row>
    <row r="90" spans="1:82" x14ac:dyDescent="0.2">
      <c r="A90" t="s">
        <v>876</v>
      </c>
      <c r="B90" t="s">
        <v>51</v>
      </c>
      <c r="C90" t="s">
        <v>639</v>
      </c>
      <c r="D90">
        <v>3</v>
      </c>
      <c r="E90">
        <v>2</v>
      </c>
      <c r="F90">
        <v>2</v>
      </c>
      <c r="G90">
        <v>3</v>
      </c>
      <c r="H90">
        <v>4</v>
      </c>
      <c r="I90">
        <v>4</v>
      </c>
      <c r="J90">
        <v>2</v>
      </c>
      <c r="K90" t="s">
        <v>632</v>
      </c>
      <c r="L90" t="s">
        <v>51</v>
      </c>
      <c r="M90">
        <v>4</v>
      </c>
      <c r="N90">
        <v>3</v>
      </c>
      <c r="O90">
        <v>3</v>
      </c>
      <c r="P90">
        <v>4</v>
      </c>
      <c r="Q90">
        <v>4</v>
      </c>
      <c r="R90">
        <v>4</v>
      </c>
      <c r="S90">
        <v>5</v>
      </c>
      <c r="T90">
        <v>5</v>
      </c>
      <c r="U90">
        <v>4</v>
      </c>
      <c r="V90">
        <v>3</v>
      </c>
      <c r="W90">
        <v>3</v>
      </c>
      <c r="X90">
        <v>3</v>
      </c>
      <c r="Y90">
        <v>4</v>
      </c>
      <c r="Z90">
        <v>3</v>
      </c>
      <c r="AA90">
        <v>3</v>
      </c>
      <c r="AB90">
        <v>5</v>
      </c>
      <c r="AC90">
        <v>5</v>
      </c>
      <c r="AD90">
        <v>4</v>
      </c>
      <c r="AE90" t="s">
        <v>606</v>
      </c>
      <c r="AJ90" t="s">
        <v>877</v>
      </c>
      <c r="AK90" t="s">
        <v>79</v>
      </c>
      <c r="AL90" t="s">
        <v>66</v>
      </c>
    </row>
    <row r="91" spans="1:82" x14ac:dyDescent="0.2">
      <c r="A91" t="s">
        <v>137</v>
      </c>
      <c r="B91" t="s">
        <v>48</v>
      </c>
      <c r="AM91" t="s">
        <v>395</v>
      </c>
      <c r="AN91" t="s">
        <v>51</v>
      </c>
      <c r="AO91">
        <v>3</v>
      </c>
      <c r="AP91">
        <v>2</v>
      </c>
      <c r="AQ91">
        <v>3</v>
      </c>
      <c r="AR91">
        <v>3</v>
      </c>
      <c r="AS91">
        <v>3</v>
      </c>
      <c r="AT91">
        <v>3</v>
      </c>
      <c r="AU91">
        <v>2</v>
      </c>
      <c r="AV91">
        <v>3</v>
      </c>
      <c r="AW91">
        <v>3</v>
      </c>
      <c r="AX91">
        <v>3</v>
      </c>
      <c r="AY91">
        <v>3</v>
      </c>
      <c r="AZ91">
        <v>3</v>
      </c>
      <c r="BA91">
        <v>3</v>
      </c>
      <c r="BB91">
        <v>3</v>
      </c>
      <c r="BC91">
        <v>3</v>
      </c>
      <c r="BD91">
        <v>2</v>
      </c>
      <c r="BE91">
        <v>3</v>
      </c>
      <c r="BF91">
        <v>3</v>
      </c>
      <c r="BG91" t="s">
        <v>51</v>
      </c>
      <c r="BH91" t="s">
        <v>138</v>
      </c>
      <c r="BU91" t="s">
        <v>139</v>
      </c>
      <c r="BV91" t="s">
        <v>140</v>
      </c>
      <c r="BW91" t="s">
        <v>141</v>
      </c>
      <c r="BX91" t="s">
        <v>98</v>
      </c>
      <c r="BY91" t="s">
        <v>57</v>
      </c>
      <c r="BZ91" t="s">
        <v>72</v>
      </c>
      <c r="CA91" t="s">
        <v>59</v>
      </c>
      <c r="CB91" t="s">
        <v>60</v>
      </c>
      <c r="CC91" t="s">
        <v>82</v>
      </c>
      <c r="CD91" t="s">
        <v>142</v>
      </c>
    </row>
    <row r="92" spans="1:82" x14ac:dyDescent="0.2">
      <c r="A92" t="s">
        <v>144</v>
      </c>
      <c r="B92" t="s">
        <v>48</v>
      </c>
      <c r="AM92" t="s">
        <v>50</v>
      </c>
      <c r="AN92" t="s">
        <v>48</v>
      </c>
      <c r="BJ92">
        <v>5</v>
      </c>
      <c r="BK92">
        <v>4</v>
      </c>
      <c r="BL92">
        <v>4</v>
      </c>
      <c r="BM92">
        <v>5</v>
      </c>
      <c r="BN92">
        <v>4</v>
      </c>
      <c r="BO92">
        <v>3</v>
      </c>
      <c r="BP92">
        <v>4</v>
      </c>
      <c r="BQ92">
        <v>5</v>
      </c>
      <c r="BR92">
        <v>4</v>
      </c>
      <c r="BS92" t="s">
        <v>145</v>
      </c>
      <c r="BT92" t="s">
        <v>51</v>
      </c>
      <c r="BU92" t="s">
        <v>146</v>
      </c>
      <c r="BV92" t="s">
        <v>79</v>
      </c>
      <c r="BW92" t="s">
        <v>147</v>
      </c>
      <c r="BX92" t="s">
        <v>98</v>
      </c>
      <c r="BY92" t="s">
        <v>71</v>
      </c>
      <c r="BZ92" t="s">
        <v>72</v>
      </c>
      <c r="CA92" t="s">
        <v>112</v>
      </c>
      <c r="CB92" t="s">
        <v>60</v>
      </c>
      <c r="CC92" t="s">
        <v>82</v>
      </c>
      <c r="CD92" t="s">
        <v>148</v>
      </c>
    </row>
    <row r="93" spans="1:82" x14ac:dyDescent="0.2">
      <c r="A93" t="s">
        <v>878</v>
      </c>
      <c r="B93" t="s">
        <v>51</v>
      </c>
      <c r="C93" t="s">
        <v>639</v>
      </c>
      <c r="D93">
        <v>7</v>
      </c>
      <c r="E93">
        <v>7</v>
      </c>
      <c r="F93">
        <v>7</v>
      </c>
      <c r="G93">
        <v>7</v>
      </c>
      <c r="H93">
        <v>5</v>
      </c>
      <c r="I93">
        <v>3</v>
      </c>
      <c r="J93">
        <v>5</v>
      </c>
      <c r="K93" t="s">
        <v>680</v>
      </c>
      <c r="L93" t="s">
        <v>51</v>
      </c>
      <c r="M93">
        <v>5</v>
      </c>
      <c r="N93">
        <v>4</v>
      </c>
      <c r="O93">
        <v>5</v>
      </c>
      <c r="P93">
        <v>5</v>
      </c>
      <c r="Q93">
        <v>5</v>
      </c>
      <c r="R93">
        <v>5</v>
      </c>
      <c r="S93">
        <v>3</v>
      </c>
      <c r="T93">
        <v>5</v>
      </c>
      <c r="U93">
        <v>5</v>
      </c>
      <c r="V93">
        <v>5</v>
      </c>
      <c r="W93">
        <v>5</v>
      </c>
      <c r="X93">
        <v>5</v>
      </c>
      <c r="Y93">
        <v>5</v>
      </c>
      <c r="Z93">
        <v>4</v>
      </c>
      <c r="AA93">
        <v>5</v>
      </c>
      <c r="AB93">
        <v>3</v>
      </c>
      <c r="AC93">
        <v>5</v>
      </c>
      <c r="AD93">
        <v>5</v>
      </c>
      <c r="AE93" t="s">
        <v>662</v>
      </c>
      <c r="AJ93" t="s">
        <v>879</v>
      </c>
      <c r="AK93" t="s">
        <v>231</v>
      </c>
      <c r="AL93" t="s">
        <v>880</v>
      </c>
    </row>
    <row r="94" spans="1:82" x14ac:dyDescent="0.2">
      <c r="A94" t="s">
        <v>881</v>
      </c>
      <c r="B94" t="s">
        <v>48</v>
      </c>
      <c r="AM94" t="s">
        <v>64</v>
      </c>
      <c r="AN94" t="s">
        <v>48</v>
      </c>
      <c r="BJ94">
        <v>5</v>
      </c>
      <c r="BK94">
        <v>4</v>
      </c>
      <c r="BL94">
        <v>4</v>
      </c>
      <c r="BM94">
        <v>5</v>
      </c>
      <c r="BN94">
        <v>5</v>
      </c>
      <c r="BO94">
        <v>4</v>
      </c>
      <c r="BP94">
        <v>4</v>
      </c>
      <c r="BQ94">
        <v>5</v>
      </c>
      <c r="BR94">
        <v>5</v>
      </c>
      <c r="BS94" t="s">
        <v>170</v>
      </c>
      <c r="BT94" t="s">
        <v>51</v>
      </c>
      <c r="BU94" t="s">
        <v>139</v>
      </c>
      <c r="BV94" t="s">
        <v>165</v>
      </c>
      <c r="BW94" t="s">
        <v>882</v>
      </c>
      <c r="BX94" t="s">
        <v>70</v>
      </c>
      <c r="BY94" t="s">
        <v>399</v>
      </c>
      <c r="BZ94" t="s">
        <v>72</v>
      </c>
      <c r="CA94" t="s">
        <v>73</v>
      </c>
      <c r="CB94" t="s">
        <v>60</v>
      </c>
      <c r="CC94" t="s">
        <v>82</v>
      </c>
      <c r="CD94" t="s">
        <v>883</v>
      </c>
    </row>
    <row r="95" spans="1:82" x14ac:dyDescent="0.2">
      <c r="A95" t="s">
        <v>884</v>
      </c>
      <c r="B95" t="s">
        <v>48</v>
      </c>
      <c r="AM95" t="s">
        <v>395</v>
      </c>
      <c r="AN95" t="s">
        <v>48</v>
      </c>
      <c r="BJ95">
        <v>4</v>
      </c>
      <c r="BK95">
        <v>4</v>
      </c>
      <c r="BL95">
        <v>2</v>
      </c>
      <c r="BM95">
        <v>4</v>
      </c>
      <c r="BN95">
        <v>4</v>
      </c>
      <c r="BO95">
        <v>4</v>
      </c>
      <c r="BP95">
        <v>4</v>
      </c>
      <c r="BQ95">
        <v>4</v>
      </c>
      <c r="BR95">
        <v>4</v>
      </c>
      <c r="BS95" t="s">
        <v>885</v>
      </c>
      <c r="BT95" t="s">
        <v>51</v>
      </c>
      <c r="BU95" t="s">
        <v>134</v>
      </c>
      <c r="BV95" t="s">
        <v>121</v>
      </c>
      <c r="BW95" t="s">
        <v>886</v>
      </c>
      <c r="BX95" t="s">
        <v>98</v>
      </c>
      <c r="BY95" t="s">
        <v>425</v>
      </c>
      <c r="BZ95" t="s">
        <v>72</v>
      </c>
      <c r="CA95" t="s">
        <v>112</v>
      </c>
      <c r="CB95" t="s">
        <v>60</v>
      </c>
      <c r="CC95" t="s">
        <v>61</v>
      </c>
      <c r="CD95" t="s">
        <v>887</v>
      </c>
    </row>
    <row r="96" spans="1:82" x14ac:dyDescent="0.2">
      <c r="A96" t="s">
        <v>888</v>
      </c>
      <c r="B96" t="s">
        <v>48</v>
      </c>
      <c r="AM96" t="s">
        <v>50</v>
      </c>
      <c r="AN96" t="s">
        <v>51</v>
      </c>
      <c r="AO96">
        <v>3</v>
      </c>
      <c r="AP96">
        <v>3</v>
      </c>
      <c r="AQ96">
        <v>3</v>
      </c>
      <c r="AR96">
        <v>3</v>
      </c>
      <c r="AS96">
        <v>3</v>
      </c>
      <c r="AT96">
        <v>2</v>
      </c>
      <c r="AU96">
        <v>3</v>
      </c>
      <c r="AV96">
        <v>2</v>
      </c>
      <c r="AW96">
        <v>2</v>
      </c>
      <c r="AX96">
        <v>3</v>
      </c>
      <c r="AY96">
        <v>3</v>
      </c>
      <c r="AZ96">
        <v>3</v>
      </c>
      <c r="BA96">
        <v>3</v>
      </c>
      <c r="BB96">
        <v>3</v>
      </c>
      <c r="BC96">
        <v>2</v>
      </c>
      <c r="BD96">
        <v>3</v>
      </c>
      <c r="BE96">
        <v>2</v>
      </c>
      <c r="BF96">
        <v>2</v>
      </c>
      <c r="BG96" t="s">
        <v>51</v>
      </c>
      <c r="BH96" t="s">
        <v>889</v>
      </c>
      <c r="BU96" t="s">
        <v>447</v>
      </c>
      <c r="BV96" t="s">
        <v>88</v>
      </c>
      <c r="BW96" t="s">
        <v>890</v>
      </c>
      <c r="BX96" t="s">
        <v>70</v>
      </c>
      <c r="BY96" t="s">
        <v>425</v>
      </c>
      <c r="BZ96" t="s">
        <v>111</v>
      </c>
      <c r="CA96" t="s">
        <v>59</v>
      </c>
      <c r="CB96" t="s">
        <v>60</v>
      </c>
      <c r="CC96" t="s">
        <v>82</v>
      </c>
      <c r="CD96" t="s">
        <v>891</v>
      </c>
    </row>
    <row r="97" spans="1:82" x14ac:dyDescent="0.2">
      <c r="A97" t="s">
        <v>892</v>
      </c>
      <c r="B97" t="s">
        <v>51</v>
      </c>
      <c r="C97" t="s">
        <v>893</v>
      </c>
      <c r="D97">
        <v>1</v>
      </c>
      <c r="E97">
        <v>2</v>
      </c>
      <c r="F97">
        <v>3</v>
      </c>
      <c r="G97">
        <v>2</v>
      </c>
      <c r="H97">
        <v>3</v>
      </c>
      <c r="I97">
        <v>4</v>
      </c>
      <c r="J97">
        <v>4</v>
      </c>
      <c r="K97" t="s">
        <v>632</v>
      </c>
      <c r="L97" t="s">
        <v>51</v>
      </c>
      <c r="M97">
        <v>4</v>
      </c>
      <c r="N97">
        <v>4</v>
      </c>
      <c r="O97">
        <v>4</v>
      </c>
      <c r="P97">
        <v>3</v>
      </c>
      <c r="Q97">
        <v>4</v>
      </c>
      <c r="R97">
        <v>4</v>
      </c>
      <c r="S97">
        <v>5</v>
      </c>
      <c r="T97">
        <v>3</v>
      </c>
      <c r="U97">
        <v>4</v>
      </c>
      <c r="V97">
        <v>3</v>
      </c>
      <c r="W97">
        <v>3</v>
      </c>
      <c r="X97">
        <v>2</v>
      </c>
      <c r="Y97">
        <v>2</v>
      </c>
      <c r="Z97">
        <v>3</v>
      </c>
      <c r="AA97">
        <v>3</v>
      </c>
      <c r="AB97">
        <v>3</v>
      </c>
      <c r="AC97">
        <v>2</v>
      </c>
      <c r="AD97">
        <v>2</v>
      </c>
      <c r="AE97" t="s">
        <v>894</v>
      </c>
      <c r="AJ97" t="s">
        <v>684</v>
      </c>
      <c r="AK97" t="s">
        <v>231</v>
      </c>
      <c r="AL97" t="s">
        <v>895</v>
      </c>
    </row>
    <row r="98" spans="1:82" x14ac:dyDescent="0.2">
      <c r="A98" t="s">
        <v>896</v>
      </c>
      <c r="B98" t="s">
        <v>51</v>
      </c>
      <c r="C98" t="s">
        <v>639</v>
      </c>
      <c r="D98">
        <v>1</v>
      </c>
      <c r="E98">
        <v>1</v>
      </c>
      <c r="F98">
        <v>2</v>
      </c>
      <c r="G98">
        <v>1</v>
      </c>
      <c r="H98">
        <v>2</v>
      </c>
      <c r="I98">
        <v>2</v>
      </c>
      <c r="J98">
        <v>1</v>
      </c>
      <c r="K98" t="s">
        <v>680</v>
      </c>
      <c r="L98" t="s">
        <v>51</v>
      </c>
      <c r="M98">
        <v>5</v>
      </c>
      <c r="N98">
        <v>4</v>
      </c>
      <c r="O98">
        <v>5</v>
      </c>
      <c r="P98">
        <v>5</v>
      </c>
      <c r="Q98">
        <v>5</v>
      </c>
      <c r="R98">
        <v>5</v>
      </c>
      <c r="S98">
        <v>4</v>
      </c>
      <c r="T98">
        <v>4</v>
      </c>
      <c r="U98">
        <v>3</v>
      </c>
      <c r="V98">
        <v>5</v>
      </c>
      <c r="W98">
        <v>5</v>
      </c>
      <c r="X98">
        <v>5</v>
      </c>
      <c r="Y98">
        <v>5</v>
      </c>
      <c r="Z98">
        <v>5</v>
      </c>
      <c r="AA98">
        <v>5</v>
      </c>
      <c r="AB98">
        <v>4</v>
      </c>
      <c r="AC98">
        <v>4</v>
      </c>
      <c r="AD98">
        <v>4</v>
      </c>
      <c r="AE98" t="s">
        <v>700</v>
      </c>
      <c r="AJ98" t="s">
        <v>897</v>
      </c>
      <c r="AK98" t="s">
        <v>121</v>
      </c>
      <c r="AL98" t="s">
        <v>898</v>
      </c>
    </row>
    <row r="99" spans="1:82" x14ac:dyDescent="0.2">
      <c r="A99" t="s">
        <v>899</v>
      </c>
      <c r="B99" t="s">
        <v>48</v>
      </c>
      <c r="AM99" t="s">
        <v>623</v>
      </c>
      <c r="AN99" t="s">
        <v>51</v>
      </c>
      <c r="AO99">
        <v>4</v>
      </c>
      <c r="AP99">
        <v>2</v>
      </c>
      <c r="AQ99">
        <v>3</v>
      </c>
      <c r="AR99">
        <v>4</v>
      </c>
      <c r="AS99">
        <v>4</v>
      </c>
      <c r="AT99">
        <v>2</v>
      </c>
      <c r="AU99">
        <v>3</v>
      </c>
      <c r="AV99">
        <v>3</v>
      </c>
      <c r="AW99">
        <v>3</v>
      </c>
      <c r="AX99">
        <v>3</v>
      </c>
      <c r="AY99">
        <v>2</v>
      </c>
      <c r="AZ99">
        <v>2</v>
      </c>
      <c r="BA99">
        <v>3</v>
      </c>
      <c r="BB99">
        <v>3</v>
      </c>
      <c r="BC99">
        <v>3</v>
      </c>
      <c r="BD99">
        <v>2</v>
      </c>
      <c r="BE99">
        <v>3</v>
      </c>
      <c r="BF99">
        <v>3</v>
      </c>
      <c r="BG99" t="s">
        <v>51</v>
      </c>
      <c r="BH99" t="s">
        <v>900</v>
      </c>
      <c r="BU99" t="s">
        <v>544</v>
      </c>
      <c r="BV99" t="s">
        <v>79</v>
      </c>
      <c r="BW99" t="s">
        <v>569</v>
      </c>
      <c r="BX99" t="s">
        <v>70</v>
      </c>
      <c r="BY99" t="s">
        <v>425</v>
      </c>
      <c r="BZ99" t="s">
        <v>72</v>
      </c>
      <c r="CA99" t="s">
        <v>112</v>
      </c>
      <c r="CB99" t="s">
        <v>60</v>
      </c>
      <c r="CC99" t="s">
        <v>82</v>
      </c>
      <c r="CD99" t="s">
        <v>901</v>
      </c>
    </row>
    <row r="100" spans="1:82" x14ac:dyDescent="0.2">
      <c r="A100" t="s">
        <v>150</v>
      </c>
      <c r="B100" t="s">
        <v>48</v>
      </c>
      <c r="AM100" t="s">
        <v>50</v>
      </c>
      <c r="AN100" t="s">
        <v>51</v>
      </c>
      <c r="AO100">
        <v>4</v>
      </c>
      <c r="AP100">
        <v>5</v>
      </c>
      <c r="AQ100">
        <v>4</v>
      </c>
      <c r="AR100">
        <v>3</v>
      </c>
      <c r="AS100">
        <v>4</v>
      </c>
      <c r="AT100">
        <v>4</v>
      </c>
      <c r="AU100">
        <v>4</v>
      </c>
      <c r="AV100">
        <v>4</v>
      </c>
      <c r="AW100">
        <v>4</v>
      </c>
      <c r="AX100">
        <v>5</v>
      </c>
      <c r="AY100">
        <v>4</v>
      </c>
      <c r="AZ100">
        <v>3</v>
      </c>
      <c r="BA100">
        <v>3</v>
      </c>
      <c r="BB100">
        <v>4</v>
      </c>
      <c r="BC100">
        <v>4</v>
      </c>
      <c r="BD100">
        <v>4</v>
      </c>
      <c r="BE100">
        <v>4</v>
      </c>
      <c r="BF100">
        <v>4</v>
      </c>
      <c r="BG100" t="s">
        <v>51</v>
      </c>
      <c r="BH100" t="s">
        <v>151</v>
      </c>
      <c r="BU100" t="s">
        <v>152</v>
      </c>
      <c r="BV100" t="s">
        <v>121</v>
      </c>
      <c r="BW100" t="s">
        <v>153</v>
      </c>
      <c r="BX100" t="s">
        <v>70</v>
      </c>
      <c r="BY100" t="s">
        <v>71</v>
      </c>
      <c r="BZ100" t="s">
        <v>111</v>
      </c>
      <c r="CA100" t="s">
        <v>154</v>
      </c>
      <c r="CB100" t="s">
        <v>60</v>
      </c>
      <c r="CC100" t="s">
        <v>82</v>
      </c>
      <c r="CD100" t="s">
        <v>155</v>
      </c>
    </row>
    <row r="101" spans="1:82" x14ac:dyDescent="0.2">
      <c r="A101" t="s">
        <v>903</v>
      </c>
      <c r="B101" t="s">
        <v>51</v>
      </c>
      <c r="C101" t="s">
        <v>639</v>
      </c>
      <c r="D101">
        <v>2</v>
      </c>
      <c r="E101">
        <v>2</v>
      </c>
      <c r="F101">
        <v>2</v>
      </c>
      <c r="G101">
        <v>3</v>
      </c>
      <c r="H101">
        <v>6</v>
      </c>
      <c r="I101">
        <v>6</v>
      </c>
      <c r="J101">
        <v>4</v>
      </c>
      <c r="K101" t="s">
        <v>680</v>
      </c>
      <c r="L101" t="s">
        <v>51</v>
      </c>
      <c r="M101">
        <v>4</v>
      </c>
      <c r="N101">
        <v>4</v>
      </c>
      <c r="O101">
        <v>3</v>
      </c>
      <c r="P101">
        <v>3</v>
      </c>
      <c r="Q101">
        <v>4</v>
      </c>
      <c r="R101">
        <v>4</v>
      </c>
      <c r="S101">
        <v>3</v>
      </c>
      <c r="T101">
        <v>4</v>
      </c>
      <c r="U101">
        <v>3</v>
      </c>
      <c r="V101">
        <v>2</v>
      </c>
      <c r="W101">
        <v>3</v>
      </c>
      <c r="X101">
        <v>3</v>
      </c>
      <c r="Y101">
        <v>3</v>
      </c>
      <c r="Z101">
        <v>4</v>
      </c>
      <c r="AA101">
        <v>4</v>
      </c>
      <c r="AB101">
        <v>3</v>
      </c>
      <c r="AC101">
        <v>4</v>
      </c>
      <c r="AD101">
        <v>3</v>
      </c>
      <c r="AE101" t="s">
        <v>700</v>
      </c>
      <c r="AJ101" t="s">
        <v>607</v>
      </c>
      <c r="AK101" t="s">
        <v>54</v>
      </c>
      <c r="AL101" t="s">
        <v>904</v>
      </c>
    </row>
    <row r="102" spans="1:82" x14ac:dyDescent="0.2">
      <c r="A102" t="s">
        <v>905</v>
      </c>
      <c r="B102" t="s">
        <v>48</v>
      </c>
      <c r="AM102" t="s">
        <v>50</v>
      </c>
      <c r="AN102" t="s">
        <v>51</v>
      </c>
      <c r="AO102">
        <v>5</v>
      </c>
      <c r="AP102">
        <v>5</v>
      </c>
      <c r="AQ102">
        <v>5</v>
      </c>
      <c r="AR102">
        <v>5</v>
      </c>
      <c r="AS102">
        <v>5</v>
      </c>
      <c r="AT102">
        <v>5</v>
      </c>
      <c r="AU102">
        <v>5</v>
      </c>
      <c r="AV102">
        <v>4</v>
      </c>
      <c r="AW102">
        <v>5</v>
      </c>
      <c r="AX102">
        <v>5</v>
      </c>
      <c r="AY102">
        <v>5</v>
      </c>
      <c r="AZ102">
        <v>4</v>
      </c>
      <c r="BA102">
        <v>5</v>
      </c>
      <c r="BB102">
        <v>5</v>
      </c>
      <c r="BC102">
        <v>5</v>
      </c>
      <c r="BD102">
        <v>5</v>
      </c>
      <c r="BE102">
        <v>4</v>
      </c>
      <c r="BF102">
        <v>5</v>
      </c>
      <c r="BG102" t="s">
        <v>51</v>
      </c>
      <c r="BH102" t="s">
        <v>906</v>
      </c>
      <c r="BU102" t="s">
        <v>447</v>
      </c>
      <c r="BV102" t="s">
        <v>88</v>
      </c>
      <c r="BW102" t="s">
        <v>907</v>
      </c>
      <c r="BX102" t="s">
        <v>70</v>
      </c>
      <c r="BY102" t="s">
        <v>399</v>
      </c>
      <c r="BZ102" t="s">
        <v>160</v>
      </c>
      <c r="CA102" t="s">
        <v>59</v>
      </c>
      <c r="CB102" t="s">
        <v>60</v>
      </c>
      <c r="CC102" t="s">
        <v>61</v>
      </c>
      <c r="CD102" t="s">
        <v>908</v>
      </c>
    </row>
    <row r="103" spans="1:82" x14ac:dyDescent="0.2">
      <c r="A103" t="s">
        <v>909</v>
      </c>
      <c r="B103" t="s">
        <v>51</v>
      </c>
      <c r="C103" t="s">
        <v>639</v>
      </c>
      <c r="D103">
        <v>3</v>
      </c>
      <c r="E103">
        <v>3</v>
      </c>
      <c r="F103">
        <v>3</v>
      </c>
      <c r="G103">
        <v>2</v>
      </c>
      <c r="H103">
        <v>2</v>
      </c>
      <c r="I103">
        <v>2</v>
      </c>
      <c r="J103">
        <v>3</v>
      </c>
      <c r="K103" t="s">
        <v>785</v>
      </c>
      <c r="L103" t="s">
        <v>48</v>
      </c>
      <c r="AF103" t="s">
        <v>910</v>
      </c>
      <c r="AG103" t="s">
        <v>911</v>
      </c>
      <c r="AH103" t="s">
        <v>674</v>
      </c>
      <c r="AI103" t="s">
        <v>912</v>
      </c>
      <c r="AJ103" t="s">
        <v>607</v>
      </c>
      <c r="AK103" t="s">
        <v>231</v>
      </c>
    </row>
    <row r="104" spans="1:82" x14ac:dyDescent="0.2">
      <c r="A104" t="s">
        <v>913</v>
      </c>
      <c r="B104" t="s">
        <v>51</v>
      </c>
      <c r="C104" t="s">
        <v>639</v>
      </c>
      <c r="D104">
        <v>1</v>
      </c>
      <c r="E104">
        <v>2</v>
      </c>
      <c r="F104">
        <v>2</v>
      </c>
      <c r="G104">
        <v>2</v>
      </c>
      <c r="H104">
        <v>5</v>
      </c>
      <c r="I104">
        <v>5</v>
      </c>
      <c r="J104">
        <v>5</v>
      </c>
      <c r="K104" t="s">
        <v>601</v>
      </c>
      <c r="L104" t="s">
        <v>51</v>
      </c>
      <c r="M104">
        <v>1</v>
      </c>
      <c r="N104">
        <v>1</v>
      </c>
      <c r="O104">
        <v>1</v>
      </c>
      <c r="P104">
        <v>1</v>
      </c>
      <c r="Q104">
        <v>3</v>
      </c>
      <c r="R104">
        <v>2</v>
      </c>
      <c r="S104">
        <v>1</v>
      </c>
      <c r="T104">
        <v>2</v>
      </c>
      <c r="U104">
        <v>1</v>
      </c>
      <c r="V104">
        <v>1</v>
      </c>
      <c r="W104">
        <v>1</v>
      </c>
      <c r="X104">
        <v>1</v>
      </c>
      <c r="Y104">
        <v>1</v>
      </c>
      <c r="Z104">
        <v>2</v>
      </c>
      <c r="AA104">
        <v>2</v>
      </c>
      <c r="AB104">
        <v>1</v>
      </c>
      <c r="AC104">
        <v>2</v>
      </c>
      <c r="AD104">
        <v>1</v>
      </c>
      <c r="AE104" t="s">
        <v>606</v>
      </c>
      <c r="AJ104" t="s">
        <v>687</v>
      </c>
      <c r="AK104" t="s">
        <v>54</v>
      </c>
      <c r="AL104" t="s">
        <v>914</v>
      </c>
    </row>
    <row r="105" spans="1:82" x14ac:dyDescent="0.2">
      <c r="A105" t="s">
        <v>915</v>
      </c>
      <c r="B105" t="s">
        <v>51</v>
      </c>
      <c r="C105" t="s">
        <v>916</v>
      </c>
      <c r="D105">
        <v>7</v>
      </c>
      <c r="E105">
        <v>2</v>
      </c>
      <c r="F105">
        <v>3</v>
      </c>
      <c r="G105">
        <v>4</v>
      </c>
      <c r="H105">
        <v>1</v>
      </c>
      <c r="I105">
        <v>5</v>
      </c>
      <c r="J105">
        <v>6</v>
      </c>
      <c r="K105" t="s">
        <v>680</v>
      </c>
      <c r="L105" t="s">
        <v>51</v>
      </c>
      <c r="M105">
        <v>2</v>
      </c>
      <c r="N105">
        <v>1</v>
      </c>
      <c r="O105">
        <v>2</v>
      </c>
      <c r="P105">
        <v>2</v>
      </c>
      <c r="Q105">
        <v>3</v>
      </c>
      <c r="R105">
        <v>3</v>
      </c>
      <c r="S105">
        <v>3</v>
      </c>
      <c r="T105">
        <v>2</v>
      </c>
      <c r="U105">
        <v>2</v>
      </c>
      <c r="V105">
        <v>3</v>
      </c>
      <c r="W105">
        <v>3</v>
      </c>
      <c r="X105">
        <v>2</v>
      </c>
      <c r="Y105">
        <v>2</v>
      </c>
      <c r="Z105">
        <v>2</v>
      </c>
      <c r="AA105">
        <v>3</v>
      </c>
      <c r="AB105">
        <v>3</v>
      </c>
      <c r="AC105">
        <v>2</v>
      </c>
      <c r="AD105">
        <v>2</v>
      </c>
      <c r="AE105" t="s">
        <v>917</v>
      </c>
      <c r="AJ105" t="s">
        <v>918</v>
      </c>
      <c r="AK105" t="s">
        <v>231</v>
      </c>
      <c r="AL105" t="s">
        <v>919</v>
      </c>
    </row>
    <row r="106" spans="1:82" x14ac:dyDescent="0.2">
      <c r="A106" t="s">
        <v>920</v>
      </c>
      <c r="B106" t="s">
        <v>51</v>
      </c>
      <c r="C106" t="s">
        <v>639</v>
      </c>
      <c r="D106">
        <v>1</v>
      </c>
      <c r="E106">
        <v>1</v>
      </c>
      <c r="F106">
        <v>1</v>
      </c>
      <c r="G106">
        <v>1</v>
      </c>
      <c r="H106">
        <v>1</v>
      </c>
      <c r="I106">
        <v>2</v>
      </c>
      <c r="J106">
        <v>2</v>
      </c>
      <c r="K106" t="s">
        <v>640</v>
      </c>
      <c r="L106" t="s">
        <v>51</v>
      </c>
      <c r="M106">
        <v>3</v>
      </c>
      <c r="N106">
        <v>3</v>
      </c>
      <c r="O106">
        <v>3</v>
      </c>
      <c r="P106">
        <v>2</v>
      </c>
      <c r="Q106">
        <v>2</v>
      </c>
      <c r="R106">
        <v>2</v>
      </c>
      <c r="S106">
        <v>2</v>
      </c>
      <c r="T106">
        <v>2</v>
      </c>
      <c r="U106">
        <v>2</v>
      </c>
      <c r="V106">
        <v>3</v>
      </c>
      <c r="W106">
        <v>3</v>
      </c>
      <c r="X106">
        <v>3</v>
      </c>
      <c r="Y106">
        <v>2</v>
      </c>
      <c r="Z106">
        <v>2</v>
      </c>
      <c r="AA106">
        <v>2</v>
      </c>
      <c r="AB106">
        <v>2</v>
      </c>
      <c r="AC106">
        <v>2</v>
      </c>
      <c r="AD106">
        <v>2</v>
      </c>
      <c r="AE106" t="s">
        <v>921</v>
      </c>
      <c r="AJ106" t="s">
        <v>682</v>
      </c>
      <c r="AK106" t="s">
        <v>121</v>
      </c>
      <c r="AL106" t="s">
        <v>66</v>
      </c>
    </row>
    <row r="107" spans="1:82" x14ac:dyDescent="0.2">
      <c r="A107" t="s">
        <v>156</v>
      </c>
      <c r="B107" t="s">
        <v>48</v>
      </c>
      <c r="AM107" t="s">
        <v>50</v>
      </c>
      <c r="AN107" t="s">
        <v>51</v>
      </c>
      <c r="AO107">
        <v>3</v>
      </c>
      <c r="AP107">
        <v>2</v>
      </c>
      <c r="AQ107">
        <v>3</v>
      </c>
      <c r="AR107">
        <v>2</v>
      </c>
      <c r="AS107">
        <v>2</v>
      </c>
      <c r="AT107">
        <v>2</v>
      </c>
      <c r="AU107">
        <v>4</v>
      </c>
      <c r="AV107">
        <v>2</v>
      </c>
      <c r="AW107">
        <v>2</v>
      </c>
      <c r="AX107">
        <v>2</v>
      </c>
      <c r="AY107">
        <v>2</v>
      </c>
      <c r="AZ107">
        <v>2</v>
      </c>
      <c r="BA107">
        <v>2</v>
      </c>
      <c r="BB107">
        <v>3</v>
      </c>
      <c r="BC107">
        <v>2</v>
      </c>
      <c r="BD107">
        <v>4</v>
      </c>
      <c r="BE107">
        <v>3</v>
      </c>
      <c r="BF107">
        <v>2</v>
      </c>
      <c r="BG107" t="s">
        <v>51</v>
      </c>
      <c r="BH107" t="s">
        <v>157</v>
      </c>
      <c r="BU107" t="s">
        <v>158</v>
      </c>
      <c r="BV107" t="s">
        <v>79</v>
      </c>
      <c r="BW107" t="s">
        <v>159</v>
      </c>
      <c r="BX107" t="s">
        <v>56</v>
      </c>
      <c r="BY107" t="s">
        <v>71</v>
      </c>
      <c r="BZ107" t="s">
        <v>160</v>
      </c>
      <c r="CA107" t="s">
        <v>59</v>
      </c>
      <c r="CB107" t="s">
        <v>60</v>
      </c>
      <c r="CC107" t="s">
        <v>61</v>
      </c>
      <c r="CD107" t="s">
        <v>161</v>
      </c>
    </row>
    <row r="108" spans="1:82" x14ac:dyDescent="0.2">
      <c r="A108" t="s">
        <v>922</v>
      </c>
      <c r="B108" t="s">
        <v>51</v>
      </c>
      <c r="C108" t="s">
        <v>639</v>
      </c>
      <c r="D108">
        <v>4</v>
      </c>
      <c r="E108">
        <v>2</v>
      </c>
      <c r="F108">
        <v>1</v>
      </c>
      <c r="G108">
        <v>3</v>
      </c>
      <c r="H108">
        <v>5</v>
      </c>
      <c r="I108">
        <v>7</v>
      </c>
      <c r="J108">
        <v>6</v>
      </c>
      <c r="K108" t="s">
        <v>601</v>
      </c>
      <c r="L108" t="s">
        <v>51</v>
      </c>
      <c r="M108">
        <v>5</v>
      </c>
      <c r="N108">
        <v>5</v>
      </c>
      <c r="O108">
        <v>5</v>
      </c>
      <c r="P108">
        <v>4</v>
      </c>
      <c r="Q108">
        <v>4</v>
      </c>
      <c r="R108">
        <v>4</v>
      </c>
      <c r="S108">
        <v>4</v>
      </c>
      <c r="T108">
        <v>4</v>
      </c>
      <c r="U108">
        <v>4</v>
      </c>
      <c r="V108">
        <v>4</v>
      </c>
      <c r="W108">
        <v>4</v>
      </c>
      <c r="X108">
        <v>4</v>
      </c>
      <c r="Y108">
        <v>3</v>
      </c>
      <c r="Z108">
        <v>3</v>
      </c>
      <c r="AA108">
        <v>3</v>
      </c>
      <c r="AB108">
        <v>3</v>
      </c>
      <c r="AC108">
        <v>3</v>
      </c>
      <c r="AD108">
        <v>3</v>
      </c>
      <c r="AE108" t="s">
        <v>606</v>
      </c>
      <c r="AJ108" t="s">
        <v>492</v>
      </c>
      <c r="AK108" t="s">
        <v>96</v>
      </c>
      <c r="AL108" t="s">
        <v>923</v>
      </c>
    </row>
    <row r="109" spans="1:82" x14ac:dyDescent="0.2">
      <c r="A109" t="s">
        <v>924</v>
      </c>
      <c r="B109" t="s">
        <v>51</v>
      </c>
      <c r="C109" t="s">
        <v>639</v>
      </c>
      <c r="D109">
        <v>3</v>
      </c>
      <c r="E109">
        <v>1</v>
      </c>
      <c r="F109">
        <v>1</v>
      </c>
      <c r="G109">
        <v>5</v>
      </c>
      <c r="H109">
        <v>5</v>
      </c>
      <c r="I109">
        <v>4</v>
      </c>
      <c r="J109">
        <v>4</v>
      </c>
      <c r="K109" t="s">
        <v>632</v>
      </c>
      <c r="L109" t="s">
        <v>51</v>
      </c>
      <c r="M109">
        <v>4</v>
      </c>
      <c r="N109">
        <v>2</v>
      </c>
      <c r="O109">
        <v>3</v>
      </c>
      <c r="P109">
        <v>4</v>
      </c>
      <c r="Q109">
        <v>3</v>
      </c>
      <c r="R109">
        <v>3</v>
      </c>
      <c r="S109">
        <v>5</v>
      </c>
      <c r="T109">
        <v>3</v>
      </c>
      <c r="U109">
        <v>3</v>
      </c>
      <c r="V109">
        <v>4</v>
      </c>
      <c r="W109">
        <v>3</v>
      </c>
      <c r="X109">
        <v>3</v>
      </c>
      <c r="Y109">
        <v>3</v>
      </c>
      <c r="Z109">
        <v>4</v>
      </c>
      <c r="AA109">
        <v>3</v>
      </c>
      <c r="AB109">
        <v>5</v>
      </c>
      <c r="AC109">
        <v>4</v>
      </c>
      <c r="AD109">
        <v>3</v>
      </c>
      <c r="AE109" t="s">
        <v>606</v>
      </c>
      <c r="AJ109" t="s">
        <v>925</v>
      </c>
      <c r="AK109" t="s">
        <v>165</v>
      </c>
      <c r="AL109" t="s">
        <v>926</v>
      </c>
    </row>
    <row r="110" spans="1:82" x14ac:dyDescent="0.2">
      <c r="A110" t="s">
        <v>927</v>
      </c>
      <c r="B110" t="s">
        <v>51</v>
      </c>
      <c r="C110" t="s">
        <v>639</v>
      </c>
      <c r="D110">
        <v>5</v>
      </c>
      <c r="E110">
        <v>3</v>
      </c>
      <c r="F110">
        <v>2</v>
      </c>
      <c r="G110">
        <v>6</v>
      </c>
      <c r="H110">
        <v>4</v>
      </c>
      <c r="I110">
        <v>7</v>
      </c>
      <c r="J110">
        <v>1</v>
      </c>
      <c r="K110" t="s">
        <v>601</v>
      </c>
      <c r="L110" t="s">
        <v>48</v>
      </c>
      <c r="AF110" t="s">
        <v>854</v>
      </c>
      <c r="AG110" t="s">
        <v>928</v>
      </c>
      <c r="AH110" t="s">
        <v>674</v>
      </c>
      <c r="AI110" t="s">
        <v>929</v>
      </c>
      <c r="AJ110" t="s">
        <v>615</v>
      </c>
      <c r="AK110" t="s">
        <v>294</v>
      </c>
    </row>
    <row r="111" spans="1:82" x14ac:dyDescent="0.2">
      <c r="A111" t="s">
        <v>930</v>
      </c>
      <c r="B111" t="s">
        <v>48</v>
      </c>
      <c r="AM111" t="s">
        <v>931</v>
      </c>
      <c r="AN111" t="s">
        <v>51</v>
      </c>
      <c r="AO111">
        <v>2</v>
      </c>
      <c r="AP111">
        <v>3</v>
      </c>
      <c r="AQ111">
        <v>3</v>
      </c>
      <c r="AR111">
        <v>3</v>
      </c>
      <c r="AS111">
        <v>3</v>
      </c>
      <c r="AT111">
        <v>3</v>
      </c>
      <c r="AU111">
        <v>3</v>
      </c>
      <c r="AV111">
        <v>3</v>
      </c>
      <c r="AW111">
        <v>3</v>
      </c>
      <c r="AX111">
        <v>2</v>
      </c>
      <c r="AY111">
        <v>2</v>
      </c>
      <c r="AZ111">
        <v>2</v>
      </c>
      <c r="BA111">
        <v>3</v>
      </c>
      <c r="BB111">
        <v>3</v>
      </c>
      <c r="BC111">
        <v>3</v>
      </c>
      <c r="BD111">
        <v>3</v>
      </c>
      <c r="BE111">
        <v>3</v>
      </c>
      <c r="BF111">
        <v>3</v>
      </c>
      <c r="BG111" t="s">
        <v>48</v>
      </c>
      <c r="BI111" t="s">
        <v>932</v>
      </c>
      <c r="BU111" t="s">
        <v>933</v>
      </c>
      <c r="BV111" t="s">
        <v>79</v>
      </c>
      <c r="BW111" t="s">
        <v>934</v>
      </c>
      <c r="BX111" t="s">
        <v>98</v>
      </c>
      <c r="BY111" t="s">
        <v>399</v>
      </c>
      <c r="BZ111" t="s">
        <v>160</v>
      </c>
      <c r="CA111" t="s">
        <v>112</v>
      </c>
      <c r="CB111" t="s">
        <v>74</v>
      </c>
      <c r="CC111" t="s">
        <v>61</v>
      </c>
      <c r="CD111" t="s">
        <v>935</v>
      </c>
    </row>
    <row r="112" spans="1:82" x14ac:dyDescent="0.2">
      <c r="A112" t="s">
        <v>936</v>
      </c>
      <c r="B112" t="s">
        <v>48</v>
      </c>
      <c r="AM112" t="s">
        <v>50</v>
      </c>
      <c r="AN112" t="s">
        <v>51</v>
      </c>
      <c r="AO112">
        <v>4</v>
      </c>
      <c r="AP112">
        <v>4</v>
      </c>
      <c r="AQ112">
        <v>3</v>
      </c>
      <c r="AR112">
        <v>4</v>
      </c>
      <c r="AS112">
        <v>4</v>
      </c>
      <c r="AT112">
        <v>4</v>
      </c>
      <c r="AU112">
        <v>4</v>
      </c>
      <c r="AV112">
        <v>4</v>
      </c>
      <c r="AW112">
        <v>4</v>
      </c>
      <c r="AX112">
        <v>4</v>
      </c>
      <c r="AY112">
        <v>4</v>
      </c>
      <c r="AZ112">
        <v>4</v>
      </c>
      <c r="BA112">
        <v>4</v>
      </c>
      <c r="BB112">
        <v>4</v>
      </c>
      <c r="BC112">
        <v>4</v>
      </c>
      <c r="BD112">
        <v>4</v>
      </c>
      <c r="BE112">
        <v>4</v>
      </c>
      <c r="BF112">
        <v>4</v>
      </c>
      <c r="BG112" t="s">
        <v>51</v>
      </c>
      <c r="BH112" t="s">
        <v>937</v>
      </c>
      <c r="BU112" t="s">
        <v>447</v>
      </c>
      <c r="BV112" t="s">
        <v>79</v>
      </c>
      <c r="BW112" t="s">
        <v>938</v>
      </c>
      <c r="BX112" t="s">
        <v>81</v>
      </c>
      <c r="BY112" t="s">
        <v>425</v>
      </c>
      <c r="BZ112" t="s">
        <v>72</v>
      </c>
      <c r="CA112" t="s">
        <v>73</v>
      </c>
      <c r="CB112" t="s">
        <v>60</v>
      </c>
      <c r="CC112" t="s">
        <v>61</v>
      </c>
      <c r="CD112" t="s">
        <v>939</v>
      </c>
    </row>
    <row r="113" spans="1:82" x14ac:dyDescent="0.2">
      <c r="A113" t="s">
        <v>941</v>
      </c>
      <c r="B113" t="s">
        <v>51</v>
      </c>
      <c r="C113" t="s">
        <v>639</v>
      </c>
      <c r="D113">
        <v>4</v>
      </c>
      <c r="E113">
        <v>4</v>
      </c>
      <c r="F113">
        <v>3</v>
      </c>
      <c r="G113">
        <v>4</v>
      </c>
      <c r="H113">
        <v>4</v>
      </c>
      <c r="I113">
        <v>2</v>
      </c>
      <c r="J113">
        <v>3</v>
      </c>
      <c r="K113" t="s">
        <v>632</v>
      </c>
      <c r="L113" t="s">
        <v>48</v>
      </c>
      <c r="AF113" t="s">
        <v>942</v>
      </c>
      <c r="AG113" t="s">
        <v>752</v>
      </c>
      <c r="AH113" t="s">
        <v>635</v>
      </c>
      <c r="AI113" t="s">
        <v>718</v>
      </c>
      <c r="AJ113" t="s">
        <v>918</v>
      </c>
      <c r="AK113" t="s">
        <v>121</v>
      </c>
    </row>
    <row r="114" spans="1:82" x14ac:dyDescent="0.2">
      <c r="A114" t="s">
        <v>943</v>
      </c>
      <c r="B114" t="s">
        <v>48</v>
      </c>
      <c r="AM114" t="s">
        <v>50</v>
      </c>
      <c r="AN114" t="s">
        <v>51</v>
      </c>
      <c r="AO114">
        <v>4</v>
      </c>
      <c r="AP114">
        <v>2</v>
      </c>
      <c r="AQ114">
        <v>3</v>
      </c>
      <c r="AR114">
        <v>3</v>
      </c>
      <c r="AS114">
        <v>3</v>
      </c>
      <c r="AT114">
        <v>4</v>
      </c>
      <c r="AU114">
        <v>4</v>
      </c>
      <c r="AV114">
        <v>4</v>
      </c>
      <c r="AW114">
        <v>3</v>
      </c>
      <c r="AX114">
        <v>4</v>
      </c>
      <c r="AY114">
        <v>4</v>
      </c>
      <c r="AZ114">
        <v>4</v>
      </c>
      <c r="BA114">
        <v>4</v>
      </c>
      <c r="BB114">
        <v>3</v>
      </c>
      <c r="BC114">
        <v>5</v>
      </c>
      <c r="BD114">
        <v>4</v>
      </c>
      <c r="BE114">
        <v>4</v>
      </c>
      <c r="BF114">
        <v>4</v>
      </c>
      <c r="BG114" t="s">
        <v>51</v>
      </c>
      <c r="BH114" t="s">
        <v>944</v>
      </c>
      <c r="BU114" t="s">
        <v>152</v>
      </c>
      <c r="BV114" t="s">
        <v>54</v>
      </c>
      <c r="BW114" t="s">
        <v>945</v>
      </c>
      <c r="BX114" t="s">
        <v>70</v>
      </c>
      <c r="BY114" t="s">
        <v>399</v>
      </c>
      <c r="BZ114" t="s">
        <v>160</v>
      </c>
      <c r="CA114" t="s">
        <v>112</v>
      </c>
      <c r="CB114" t="s">
        <v>60</v>
      </c>
      <c r="CC114" t="s">
        <v>61</v>
      </c>
      <c r="CD114" t="s">
        <v>946</v>
      </c>
    </row>
    <row r="115" spans="1:82" x14ac:dyDescent="0.2">
      <c r="A115" t="s">
        <v>947</v>
      </c>
      <c r="B115" t="s">
        <v>51</v>
      </c>
      <c r="C115" t="s">
        <v>639</v>
      </c>
      <c r="D115">
        <v>1</v>
      </c>
      <c r="E115">
        <v>2</v>
      </c>
      <c r="F115">
        <v>3</v>
      </c>
      <c r="G115">
        <v>6</v>
      </c>
      <c r="H115">
        <v>4</v>
      </c>
      <c r="I115">
        <v>7</v>
      </c>
      <c r="J115">
        <v>5</v>
      </c>
      <c r="K115" t="s">
        <v>680</v>
      </c>
      <c r="L115" t="s">
        <v>51</v>
      </c>
      <c r="M115">
        <v>3</v>
      </c>
      <c r="N115">
        <v>3</v>
      </c>
      <c r="O115">
        <v>2</v>
      </c>
      <c r="P115">
        <v>3</v>
      </c>
      <c r="Q115">
        <v>4</v>
      </c>
      <c r="R115">
        <v>3</v>
      </c>
      <c r="S115">
        <v>3</v>
      </c>
      <c r="T115">
        <v>4</v>
      </c>
      <c r="U115">
        <v>5</v>
      </c>
      <c r="V115">
        <v>3</v>
      </c>
      <c r="W115">
        <v>2</v>
      </c>
      <c r="X115">
        <v>2</v>
      </c>
      <c r="Y115">
        <v>2</v>
      </c>
      <c r="Z115">
        <v>2</v>
      </c>
      <c r="AA115">
        <v>2</v>
      </c>
      <c r="AB115">
        <v>2</v>
      </c>
      <c r="AC115">
        <v>3</v>
      </c>
      <c r="AD115">
        <v>4</v>
      </c>
      <c r="AE115" t="s">
        <v>700</v>
      </c>
      <c r="AJ115" t="s">
        <v>697</v>
      </c>
      <c r="AK115" t="s">
        <v>121</v>
      </c>
    </row>
    <row r="116" spans="1:82" x14ac:dyDescent="0.2">
      <c r="A116" t="s">
        <v>948</v>
      </c>
      <c r="B116" t="s">
        <v>51</v>
      </c>
      <c r="C116" t="s">
        <v>679</v>
      </c>
      <c r="D116">
        <v>3</v>
      </c>
      <c r="E116">
        <v>3</v>
      </c>
      <c r="F116">
        <v>4</v>
      </c>
      <c r="G116">
        <v>2</v>
      </c>
      <c r="H116">
        <v>2</v>
      </c>
      <c r="I116">
        <v>7</v>
      </c>
      <c r="J116">
        <v>5</v>
      </c>
      <c r="K116" t="s">
        <v>680</v>
      </c>
      <c r="L116" t="s">
        <v>51</v>
      </c>
      <c r="M116">
        <v>5</v>
      </c>
      <c r="N116">
        <v>5</v>
      </c>
      <c r="O116">
        <v>3</v>
      </c>
      <c r="P116">
        <v>5</v>
      </c>
      <c r="Q116">
        <v>5</v>
      </c>
      <c r="R116">
        <v>1</v>
      </c>
      <c r="S116">
        <v>3</v>
      </c>
      <c r="T116">
        <v>3</v>
      </c>
      <c r="U116">
        <v>3</v>
      </c>
      <c r="V116">
        <v>5</v>
      </c>
      <c r="W116">
        <v>5</v>
      </c>
      <c r="X116">
        <v>3</v>
      </c>
      <c r="Y116">
        <v>4</v>
      </c>
      <c r="Z116">
        <v>5</v>
      </c>
      <c r="AA116">
        <v>2</v>
      </c>
      <c r="AB116">
        <v>3</v>
      </c>
      <c r="AC116">
        <v>2</v>
      </c>
      <c r="AD116">
        <v>3</v>
      </c>
      <c r="AE116" t="s">
        <v>949</v>
      </c>
      <c r="AJ116" t="s">
        <v>950</v>
      </c>
      <c r="AK116" t="s">
        <v>165</v>
      </c>
      <c r="AL116" t="s">
        <v>951</v>
      </c>
    </row>
    <row r="117" spans="1:82" x14ac:dyDescent="0.2">
      <c r="A117" t="s">
        <v>952</v>
      </c>
      <c r="B117" t="s">
        <v>48</v>
      </c>
      <c r="AM117" t="s">
        <v>50</v>
      </c>
      <c r="AN117" t="s">
        <v>51</v>
      </c>
      <c r="AO117">
        <v>3</v>
      </c>
      <c r="AP117">
        <v>2</v>
      </c>
      <c r="AQ117">
        <v>4</v>
      </c>
      <c r="AR117">
        <v>4</v>
      </c>
      <c r="AS117">
        <v>3</v>
      </c>
      <c r="AT117">
        <v>2</v>
      </c>
      <c r="AU117">
        <v>3</v>
      </c>
      <c r="AV117">
        <v>3</v>
      </c>
      <c r="AW117">
        <v>4</v>
      </c>
      <c r="BG117" t="s">
        <v>51</v>
      </c>
      <c r="BH117" t="s">
        <v>953</v>
      </c>
      <c r="BU117" t="s">
        <v>840</v>
      </c>
      <c r="BV117" t="s">
        <v>54</v>
      </c>
      <c r="BW117" t="s">
        <v>954</v>
      </c>
      <c r="BX117" t="s">
        <v>70</v>
      </c>
      <c r="BY117" t="s">
        <v>425</v>
      </c>
      <c r="BZ117" t="s">
        <v>111</v>
      </c>
      <c r="CA117" t="s">
        <v>112</v>
      </c>
      <c r="CB117" t="s">
        <v>74</v>
      </c>
      <c r="CC117" t="s">
        <v>61</v>
      </c>
      <c r="CD117" t="s">
        <v>955</v>
      </c>
    </row>
    <row r="118" spans="1:82" x14ac:dyDescent="0.2">
      <c r="A118" t="s">
        <v>956</v>
      </c>
      <c r="B118" t="s">
        <v>48</v>
      </c>
      <c r="AM118" t="s">
        <v>395</v>
      </c>
      <c r="AN118" t="s">
        <v>51</v>
      </c>
      <c r="AO118">
        <v>4</v>
      </c>
      <c r="AP118">
        <v>5</v>
      </c>
      <c r="AQ118">
        <v>5</v>
      </c>
      <c r="AR118">
        <v>5</v>
      </c>
      <c r="AS118">
        <v>4</v>
      </c>
      <c r="AT118">
        <v>4</v>
      </c>
      <c r="AU118">
        <v>4</v>
      </c>
      <c r="AV118">
        <v>4</v>
      </c>
      <c r="AW118">
        <v>4</v>
      </c>
      <c r="AX118">
        <v>4</v>
      </c>
      <c r="AY118">
        <v>5</v>
      </c>
      <c r="AZ118">
        <v>5</v>
      </c>
      <c r="BA118">
        <v>5</v>
      </c>
      <c r="BB118">
        <v>4</v>
      </c>
      <c r="BC118">
        <v>4</v>
      </c>
      <c r="BD118">
        <v>4</v>
      </c>
      <c r="BE118">
        <v>4</v>
      </c>
      <c r="BF118">
        <v>4</v>
      </c>
      <c r="BG118" t="s">
        <v>51</v>
      </c>
      <c r="BH118" t="s">
        <v>66</v>
      </c>
      <c r="BU118" t="s">
        <v>67</v>
      </c>
      <c r="BV118" t="s">
        <v>180</v>
      </c>
      <c r="BW118" t="s">
        <v>957</v>
      </c>
      <c r="BX118" t="s">
        <v>70</v>
      </c>
      <c r="BY118" t="s">
        <v>399</v>
      </c>
      <c r="BZ118" t="s">
        <v>160</v>
      </c>
      <c r="CA118" t="s">
        <v>112</v>
      </c>
      <c r="CB118" t="s">
        <v>958</v>
      </c>
      <c r="CC118" t="s">
        <v>61</v>
      </c>
      <c r="CD118" t="s">
        <v>959</v>
      </c>
    </row>
    <row r="119" spans="1:82" x14ac:dyDescent="0.2">
      <c r="A119" t="s">
        <v>960</v>
      </c>
      <c r="B119" t="s">
        <v>51</v>
      </c>
      <c r="C119" t="s">
        <v>679</v>
      </c>
      <c r="D119">
        <v>2</v>
      </c>
      <c r="E119">
        <v>3</v>
      </c>
      <c r="F119">
        <v>3</v>
      </c>
      <c r="G119">
        <v>2</v>
      </c>
      <c r="H119">
        <v>2</v>
      </c>
      <c r="I119">
        <v>2</v>
      </c>
      <c r="J119">
        <v>2</v>
      </c>
      <c r="K119" t="s">
        <v>601</v>
      </c>
      <c r="L119" t="s">
        <v>51</v>
      </c>
      <c r="M119">
        <v>2</v>
      </c>
      <c r="N119">
        <v>3</v>
      </c>
      <c r="O119">
        <v>2</v>
      </c>
      <c r="P119">
        <v>3</v>
      </c>
      <c r="Q119">
        <v>3</v>
      </c>
      <c r="R119">
        <v>3</v>
      </c>
      <c r="S119">
        <v>2</v>
      </c>
      <c r="T119">
        <v>3</v>
      </c>
      <c r="U119">
        <v>3</v>
      </c>
      <c r="V119">
        <v>2</v>
      </c>
      <c r="W119">
        <v>3</v>
      </c>
      <c r="X119">
        <v>2</v>
      </c>
      <c r="Y119">
        <v>3</v>
      </c>
      <c r="Z119">
        <v>3</v>
      </c>
      <c r="AA119">
        <v>3</v>
      </c>
      <c r="AB119">
        <v>2</v>
      </c>
      <c r="AC119">
        <v>3</v>
      </c>
      <c r="AD119">
        <v>3</v>
      </c>
      <c r="AE119" t="s">
        <v>602</v>
      </c>
      <c r="AJ119" t="s">
        <v>961</v>
      </c>
      <c r="AK119" t="s">
        <v>54</v>
      </c>
      <c r="AL119" t="s">
        <v>962</v>
      </c>
    </row>
    <row r="120" spans="1:82" x14ac:dyDescent="0.2">
      <c r="A120" t="s">
        <v>963</v>
      </c>
      <c r="B120" t="s">
        <v>51</v>
      </c>
      <c r="C120" t="s">
        <v>639</v>
      </c>
      <c r="D120">
        <v>2</v>
      </c>
      <c r="E120">
        <v>2</v>
      </c>
      <c r="F120">
        <v>3</v>
      </c>
      <c r="G120">
        <v>3</v>
      </c>
      <c r="H120">
        <v>4</v>
      </c>
      <c r="I120">
        <v>4</v>
      </c>
      <c r="J120">
        <v>5</v>
      </c>
      <c r="K120" t="s">
        <v>632</v>
      </c>
      <c r="L120" t="s">
        <v>51</v>
      </c>
      <c r="M120">
        <v>1</v>
      </c>
      <c r="N120">
        <v>1</v>
      </c>
      <c r="O120">
        <v>1</v>
      </c>
      <c r="P120">
        <v>2</v>
      </c>
      <c r="Q120">
        <v>3</v>
      </c>
      <c r="R120">
        <v>1</v>
      </c>
      <c r="S120">
        <v>3</v>
      </c>
      <c r="T120">
        <v>3</v>
      </c>
      <c r="U120">
        <v>1</v>
      </c>
      <c r="V120">
        <v>1</v>
      </c>
      <c r="W120">
        <v>1</v>
      </c>
      <c r="X120">
        <v>1</v>
      </c>
      <c r="Y120">
        <v>3</v>
      </c>
      <c r="Z120">
        <v>2</v>
      </c>
      <c r="AA120">
        <v>1</v>
      </c>
      <c r="AB120">
        <v>3</v>
      </c>
      <c r="AC120">
        <v>2</v>
      </c>
      <c r="AD120">
        <v>1</v>
      </c>
      <c r="AE120" t="s">
        <v>700</v>
      </c>
      <c r="AJ120" t="s">
        <v>676</v>
      </c>
      <c r="AK120" t="s">
        <v>54</v>
      </c>
    </row>
    <row r="121" spans="1:82" x14ac:dyDescent="0.2">
      <c r="A121" t="s">
        <v>964</v>
      </c>
      <c r="B121" t="s">
        <v>51</v>
      </c>
      <c r="C121" t="s">
        <v>639</v>
      </c>
      <c r="D121">
        <v>1</v>
      </c>
      <c r="E121">
        <v>1</v>
      </c>
      <c r="F121">
        <v>1</v>
      </c>
      <c r="G121">
        <v>1</v>
      </c>
      <c r="H121">
        <v>2</v>
      </c>
      <c r="I121">
        <v>3</v>
      </c>
      <c r="J121">
        <v>2</v>
      </c>
      <c r="K121" t="s">
        <v>640</v>
      </c>
      <c r="L121" t="s">
        <v>51</v>
      </c>
      <c r="M121">
        <v>3</v>
      </c>
      <c r="N121">
        <v>3</v>
      </c>
      <c r="O121">
        <v>2</v>
      </c>
      <c r="P121">
        <v>3</v>
      </c>
      <c r="Q121">
        <v>3</v>
      </c>
      <c r="R121">
        <v>2</v>
      </c>
      <c r="S121">
        <v>3</v>
      </c>
      <c r="T121">
        <v>3</v>
      </c>
      <c r="U121">
        <v>3</v>
      </c>
      <c r="V121">
        <v>3</v>
      </c>
      <c r="W121">
        <v>3</v>
      </c>
      <c r="X121">
        <v>3</v>
      </c>
      <c r="Y121">
        <v>3</v>
      </c>
      <c r="Z121">
        <v>3</v>
      </c>
      <c r="AA121">
        <v>3</v>
      </c>
      <c r="AB121">
        <v>3</v>
      </c>
      <c r="AC121">
        <v>3</v>
      </c>
      <c r="AD121">
        <v>3</v>
      </c>
      <c r="AE121" t="s">
        <v>655</v>
      </c>
      <c r="AJ121" t="s">
        <v>706</v>
      </c>
      <c r="AK121" t="s">
        <v>121</v>
      </c>
      <c r="AL121" t="s">
        <v>704</v>
      </c>
    </row>
    <row r="122" spans="1:82" x14ac:dyDescent="0.2">
      <c r="A122" t="s">
        <v>162</v>
      </c>
      <c r="B122" t="s">
        <v>48</v>
      </c>
      <c r="AM122" t="s">
        <v>64</v>
      </c>
      <c r="AN122" t="s">
        <v>48</v>
      </c>
      <c r="BJ122">
        <v>5</v>
      </c>
      <c r="BK122">
        <v>4</v>
      </c>
      <c r="BL122">
        <v>4</v>
      </c>
      <c r="BM122">
        <v>5</v>
      </c>
      <c r="BN122">
        <v>4</v>
      </c>
      <c r="BO122">
        <v>2</v>
      </c>
      <c r="BP122">
        <v>4</v>
      </c>
      <c r="BQ122">
        <v>5</v>
      </c>
      <c r="BR122">
        <v>5</v>
      </c>
      <c r="BS122" t="s">
        <v>163</v>
      </c>
      <c r="BT122" t="s">
        <v>51</v>
      </c>
      <c r="BU122" t="s">
        <v>164</v>
      </c>
      <c r="BV122" t="s">
        <v>165</v>
      </c>
      <c r="BW122" t="s">
        <v>166</v>
      </c>
      <c r="BX122" t="s">
        <v>81</v>
      </c>
      <c r="BY122" t="s">
        <v>71</v>
      </c>
      <c r="BZ122" t="s">
        <v>72</v>
      </c>
      <c r="CA122" t="s">
        <v>59</v>
      </c>
      <c r="CB122" t="s">
        <v>60</v>
      </c>
      <c r="CC122" t="s">
        <v>61</v>
      </c>
      <c r="CD122" t="s">
        <v>167</v>
      </c>
    </row>
    <row r="123" spans="1:82" x14ac:dyDescent="0.2">
      <c r="A123" t="s">
        <v>965</v>
      </c>
      <c r="B123" t="s">
        <v>51</v>
      </c>
      <c r="C123" t="s">
        <v>966</v>
      </c>
      <c r="D123">
        <v>1</v>
      </c>
      <c r="E123">
        <v>1</v>
      </c>
      <c r="F123">
        <v>1</v>
      </c>
      <c r="G123">
        <v>1</v>
      </c>
      <c r="H123">
        <v>1</v>
      </c>
      <c r="I123">
        <v>1</v>
      </c>
      <c r="J123">
        <v>1</v>
      </c>
      <c r="K123" t="s">
        <v>601</v>
      </c>
      <c r="L123" t="s">
        <v>48</v>
      </c>
      <c r="AF123" t="s">
        <v>967</v>
      </c>
      <c r="AG123" t="s">
        <v>647</v>
      </c>
      <c r="AH123" t="s">
        <v>635</v>
      </c>
      <c r="AI123" t="s">
        <v>968</v>
      </c>
      <c r="AJ123" t="s">
        <v>969</v>
      </c>
      <c r="AK123" t="s">
        <v>88</v>
      </c>
      <c r="AL123" t="s">
        <v>970</v>
      </c>
    </row>
    <row r="124" spans="1:82" x14ac:dyDescent="0.2">
      <c r="A124" t="s">
        <v>169</v>
      </c>
      <c r="B124" t="s">
        <v>48</v>
      </c>
      <c r="AM124" t="s">
        <v>64</v>
      </c>
      <c r="AN124" t="s">
        <v>48</v>
      </c>
      <c r="BJ124">
        <v>3</v>
      </c>
      <c r="BK124">
        <v>3</v>
      </c>
      <c r="BL124">
        <v>3</v>
      </c>
      <c r="BM124">
        <v>3</v>
      </c>
      <c r="BN124">
        <v>3</v>
      </c>
      <c r="BO124">
        <v>3</v>
      </c>
      <c r="BP124">
        <v>3</v>
      </c>
      <c r="BQ124">
        <v>2</v>
      </c>
      <c r="BR124">
        <v>3</v>
      </c>
      <c r="BS124" t="s">
        <v>170</v>
      </c>
      <c r="BT124" t="s">
        <v>51</v>
      </c>
      <c r="BU124" t="s">
        <v>103</v>
      </c>
      <c r="BV124" t="s">
        <v>121</v>
      </c>
      <c r="BW124" t="s">
        <v>171</v>
      </c>
      <c r="BX124" t="s">
        <v>81</v>
      </c>
      <c r="BY124" t="s">
        <v>71</v>
      </c>
      <c r="BZ124" t="s">
        <v>72</v>
      </c>
      <c r="CA124" t="s">
        <v>112</v>
      </c>
      <c r="CB124" t="s">
        <v>60</v>
      </c>
      <c r="CC124" t="s">
        <v>61</v>
      </c>
    </row>
    <row r="125" spans="1:82" x14ac:dyDescent="0.2">
      <c r="A125" t="s">
        <v>971</v>
      </c>
      <c r="B125" t="s">
        <v>51</v>
      </c>
      <c r="C125" t="s">
        <v>639</v>
      </c>
      <c r="D125">
        <v>4</v>
      </c>
      <c r="E125">
        <v>1</v>
      </c>
      <c r="F125">
        <v>3</v>
      </c>
      <c r="G125">
        <v>2</v>
      </c>
      <c r="H125">
        <v>3</v>
      </c>
      <c r="I125">
        <v>4</v>
      </c>
      <c r="J125">
        <v>1</v>
      </c>
      <c r="K125" t="s">
        <v>601</v>
      </c>
      <c r="L125" t="s">
        <v>51</v>
      </c>
      <c r="M125">
        <v>4</v>
      </c>
      <c r="N125">
        <v>5</v>
      </c>
      <c r="O125">
        <v>5</v>
      </c>
      <c r="P125">
        <v>1</v>
      </c>
      <c r="Q125">
        <v>5</v>
      </c>
      <c r="R125">
        <v>5</v>
      </c>
      <c r="S125">
        <v>5</v>
      </c>
      <c r="T125">
        <v>5</v>
      </c>
      <c r="U125">
        <v>3</v>
      </c>
      <c r="V125">
        <v>5</v>
      </c>
      <c r="W125">
        <v>5</v>
      </c>
      <c r="X125">
        <v>5</v>
      </c>
      <c r="Y125">
        <v>2</v>
      </c>
      <c r="Z125">
        <v>5</v>
      </c>
      <c r="AA125">
        <v>5</v>
      </c>
      <c r="AB125">
        <v>5</v>
      </c>
      <c r="AC125">
        <v>5</v>
      </c>
      <c r="AD125">
        <v>2</v>
      </c>
      <c r="AE125" t="s">
        <v>972</v>
      </c>
      <c r="AJ125" t="s">
        <v>973</v>
      </c>
      <c r="AK125" t="s">
        <v>54</v>
      </c>
      <c r="AL125" t="s">
        <v>974</v>
      </c>
    </row>
    <row r="126" spans="1:82" x14ac:dyDescent="0.2">
      <c r="A126" t="s">
        <v>975</v>
      </c>
      <c r="B126" t="s">
        <v>48</v>
      </c>
      <c r="AM126" t="s">
        <v>976</v>
      </c>
      <c r="AN126" t="s">
        <v>48</v>
      </c>
      <c r="BJ126">
        <v>5</v>
      </c>
      <c r="BK126">
        <v>3</v>
      </c>
      <c r="BL126">
        <v>1</v>
      </c>
      <c r="BM126">
        <v>5</v>
      </c>
      <c r="BN126">
        <v>1</v>
      </c>
      <c r="BO126">
        <v>4</v>
      </c>
      <c r="BP126">
        <v>4</v>
      </c>
      <c r="BQ126">
        <v>5</v>
      </c>
      <c r="BR126">
        <v>5</v>
      </c>
      <c r="BS126" t="s">
        <v>775</v>
      </c>
      <c r="BT126" t="s">
        <v>51</v>
      </c>
      <c r="BU126" t="s">
        <v>977</v>
      </c>
      <c r="BV126" t="s">
        <v>121</v>
      </c>
      <c r="BW126" t="s">
        <v>978</v>
      </c>
      <c r="BX126" t="s">
        <v>81</v>
      </c>
      <c r="BY126" t="s">
        <v>399</v>
      </c>
      <c r="BZ126" t="s">
        <v>160</v>
      </c>
      <c r="CA126" t="s">
        <v>73</v>
      </c>
      <c r="CB126" t="s">
        <v>60</v>
      </c>
      <c r="CC126" t="s">
        <v>82</v>
      </c>
      <c r="CD126" t="s">
        <v>979</v>
      </c>
    </row>
    <row r="127" spans="1:82" x14ac:dyDescent="0.2">
      <c r="A127" t="s">
        <v>980</v>
      </c>
      <c r="B127" t="s">
        <v>51</v>
      </c>
      <c r="C127" t="s">
        <v>639</v>
      </c>
      <c r="D127">
        <v>7</v>
      </c>
      <c r="E127">
        <v>1</v>
      </c>
      <c r="F127">
        <v>2</v>
      </c>
      <c r="G127">
        <v>4</v>
      </c>
      <c r="H127">
        <v>7</v>
      </c>
      <c r="I127">
        <v>7</v>
      </c>
      <c r="J127">
        <v>3</v>
      </c>
      <c r="K127" t="s">
        <v>601</v>
      </c>
      <c r="L127" t="s">
        <v>51</v>
      </c>
      <c r="M127">
        <v>3</v>
      </c>
      <c r="N127">
        <v>5</v>
      </c>
      <c r="O127">
        <v>5</v>
      </c>
      <c r="P127">
        <v>5</v>
      </c>
      <c r="Q127">
        <v>5</v>
      </c>
      <c r="R127">
        <v>4</v>
      </c>
      <c r="S127">
        <v>2</v>
      </c>
      <c r="T127">
        <v>5</v>
      </c>
      <c r="U127">
        <v>2</v>
      </c>
      <c r="V127">
        <v>2</v>
      </c>
      <c r="W127">
        <v>5</v>
      </c>
      <c r="X127">
        <v>5</v>
      </c>
      <c r="Y127">
        <v>5</v>
      </c>
      <c r="Z127">
        <v>5</v>
      </c>
      <c r="AA127">
        <v>4</v>
      </c>
      <c r="AB127">
        <v>2</v>
      </c>
      <c r="AC127">
        <v>5</v>
      </c>
      <c r="AD127">
        <v>2</v>
      </c>
      <c r="AE127" t="s">
        <v>700</v>
      </c>
      <c r="AJ127" t="s">
        <v>607</v>
      </c>
      <c r="AK127" t="s">
        <v>54</v>
      </c>
      <c r="AL127" t="s">
        <v>643</v>
      </c>
    </row>
    <row r="128" spans="1:82" x14ac:dyDescent="0.2">
      <c r="A128" t="s">
        <v>172</v>
      </c>
      <c r="B128" t="s">
        <v>48</v>
      </c>
      <c r="AM128" t="s">
        <v>50</v>
      </c>
      <c r="AN128" t="s">
        <v>51</v>
      </c>
      <c r="AO128">
        <v>3</v>
      </c>
      <c r="AP128">
        <v>4</v>
      </c>
      <c r="AQ128">
        <v>4</v>
      </c>
      <c r="AR128">
        <v>2</v>
      </c>
      <c r="AS128">
        <v>2</v>
      </c>
      <c r="AT128">
        <v>2</v>
      </c>
      <c r="AU128">
        <v>2</v>
      </c>
      <c r="AV128">
        <v>2</v>
      </c>
      <c r="AW128">
        <v>3</v>
      </c>
      <c r="AX128">
        <v>3</v>
      </c>
      <c r="AY128">
        <v>4</v>
      </c>
      <c r="AZ128">
        <v>4</v>
      </c>
      <c r="BA128">
        <v>3</v>
      </c>
      <c r="BB128">
        <v>2</v>
      </c>
      <c r="BC128">
        <v>2</v>
      </c>
      <c r="BD128">
        <v>2</v>
      </c>
      <c r="BE128">
        <v>2</v>
      </c>
      <c r="BF128">
        <v>3</v>
      </c>
      <c r="BG128" t="s">
        <v>48</v>
      </c>
      <c r="BI128" t="s">
        <v>173</v>
      </c>
      <c r="BU128" t="s">
        <v>174</v>
      </c>
      <c r="BV128" t="s">
        <v>88</v>
      </c>
      <c r="BW128" t="s">
        <v>175</v>
      </c>
      <c r="BX128" t="s">
        <v>70</v>
      </c>
      <c r="BY128" t="s">
        <v>71</v>
      </c>
      <c r="BZ128" t="s">
        <v>111</v>
      </c>
      <c r="CA128" t="s">
        <v>59</v>
      </c>
      <c r="CB128" t="s">
        <v>74</v>
      </c>
      <c r="CC128" t="s">
        <v>61</v>
      </c>
      <c r="CD128" t="s">
        <v>176</v>
      </c>
    </row>
    <row r="129" spans="1:82" x14ac:dyDescent="0.2">
      <c r="A129" t="s">
        <v>981</v>
      </c>
      <c r="B129" t="s">
        <v>51</v>
      </c>
      <c r="C129" t="s">
        <v>639</v>
      </c>
      <c r="D129">
        <v>1</v>
      </c>
      <c r="E129">
        <v>1</v>
      </c>
      <c r="F129">
        <v>1</v>
      </c>
      <c r="G129">
        <v>3</v>
      </c>
      <c r="H129">
        <v>2</v>
      </c>
      <c r="I129">
        <v>2</v>
      </c>
      <c r="J129">
        <v>1</v>
      </c>
      <c r="K129" t="s">
        <v>601</v>
      </c>
      <c r="L129" t="s">
        <v>51</v>
      </c>
      <c r="M129">
        <v>4</v>
      </c>
      <c r="N129">
        <v>4</v>
      </c>
      <c r="O129">
        <v>5</v>
      </c>
      <c r="P129">
        <v>5</v>
      </c>
      <c r="Q129">
        <v>3</v>
      </c>
      <c r="R129">
        <v>4</v>
      </c>
      <c r="S129">
        <v>4</v>
      </c>
      <c r="T129">
        <v>4</v>
      </c>
      <c r="U129">
        <v>3</v>
      </c>
      <c r="V129">
        <v>4</v>
      </c>
      <c r="W129">
        <v>4</v>
      </c>
      <c r="X129">
        <v>5</v>
      </c>
      <c r="Y129">
        <v>5</v>
      </c>
      <c r="Z129">
        <v>4</v>
      </c>
      <c r="AA129">
        <v>4</v>
      </c>
      <c r="AB129">
        <v>4</v>
      </c>
      <c r="AC129">
        <v>4</v>
      </c>
      <c r="AD129">
        <v>4</v>
      </c>
      <c r="AE129" t="s">
        <v>655</v>
      </c>
      <c r="AJ129" t="s">
        <v>982</v>
      </c>
      <c r="AK129" t="s">
        <v>983</v>
      </c>
      <c r="AL129" t="s">
        <v>66</v>
      </c>
    </row>
    <row r="130" spans="1:82" x14ac:dyDescent="0.2">
      <c r="A130" t="s">
        <v>984</v>
      </c>
      <c r="B130" t="s">
        <v>51</v>
      </c>
      <c r="C130" t="s">
        <v>679</v>
      </c>
      <c r="D130">
        <v>1</v>
      </c>
      <c r="E130">
        <v>1</v>
      </c>
      <c r="F130">
        <v>2</v>
      </c>
      <c r="G130">
        <v>2</v>
      </c>
      <c r="H130">
        <v>3</v>
      </c>
      <c r="I130">
        <v>5</v>
      </c>
      <c r="J130">
        <v>2</v>
      </c>
      <c r="K130" t="s">
        <v>632</v>
      </c>
      <c r="L130" t="s">
        <v>51</v>
      </c>
      <c r="M130">
        <v>1</v>
      </c>
      <c r="N130">
        <v>1</v>
      </c>
      <c r="O130">
        <v>1</v>
      </c>
      <c r="P130">
        <v>3</v>
      </c>
      <c r="Q130">
        <v>1</v>
      </c>
      <c r="R130">
        <v>1</v>
      </c>
      <c r="S130">
        <v>1</v>
      </c>
      <c r="T130">
        <v>3</v>
      </c>
      <c r="U130">
        <v>4</v>
      </c>
      <c r="V130">
        <v>1</v>
      </c>
      <c r="W130">
        <v>3</v>
      </c>
      <c r="X130">
        <v>1</v>
      </c>
      <c r="Y130">
        <v>3</v>
      </c>
      <c r="Z130">
        <v>3</v>
      </c>
      <c r="AA130">
        <v>3</v>
      </c>
      <c r="AB130">
        <v>1</v>
      </c>
      <c r="AC130">
        <v>3</v>
      </c>
      <c r="AD130">
        <v>4</v>
      </c>
      <c r="AE130" t="s">
        <v>606</v>
      </c>
      <c r="AJ130" t="s">
        <v>918</v>
      </c>
      <c r="AK130" t="s">
        <v>121</v>
      </c>
      <c r="AL130" t="s">
        <v>985</v>
      </c>
    </row>
    <row r="131" spans="1:82" x14ac:dyDescent="0.2">
      <c r="A131" t="s">
        <v>986</v>
      </c>
      <c r="B131" t="s">
        <v>51</v>
      </c>
      <c r="C131" t="s">
        <v>639</v>
      </c>
      <c r="D131">
        <v>1</v>
      </c>
      <c r="E131">
        <v>2</v>
      </c>
      <c r="F131">
        <v>3</v>
      </c>
      <c r="G131">
        <v>3</v>
      </c>
      <c r="H131">
        <v>4</v>
      </c>
      <c r="I131">
        <v>2</v>
      </c>
      <c r="J131">
        <v>3</v>
      </c>
      <c r="K131" t="s">
        <v>601</v>
      </c>
      <c r="L131" t="s">
        <v>51</v>
      </c>
      <c r="M131">
        <v>5</v>
      </c>
      <c r="N131">
        <v>5</v>
      </c>
      <c r="O131">
        <v>5</v>
      </c>
      <c r="P131">
        <v>4</v>
      </c>
      <c r="Q131">
        <v>4</v>
      </c>
      <c r="R131">
        <v>1</v>
      </c>
      <c r="S131">
        <v>5</v>
      </c>
      <c r="T131">
        <v>3</v>
      </c>
      <c r="U131">
        <v>4</v>
      </c>
      <c r="V131">
        <v>5</v>
      </c>
      <c r="W131">
        <v>5</v>
      </c>
      <c r="X131">
        <v>5</v>
      </c>
      <c r="Y131">
        <v>4</v>
      </c>
      <c r="Z131">
        <v>5</v>
      </c>
      <c r="AA131">
        <v>1</v>
      </c>
      <c r="AB131">
        <v>4</v>
      </c>
      <c r="AC131">
        <v>4</v>
      </c>
      <c r="AD131">
        <v>4</v>
      </c>
      <c r="AE131" t="s">
        <v>700</v>
      </c>
      <c r="AJ131" t="s">
        <v>525</v>
      </c>
      <c r="AK131" t="s">
        <v>294</v>
      </c>
      <c r="AL131" t="s">
        <v>987</v>
      </c>
    </row>
    <row r="132" spans="1:82" x14ac:dyDescent="0.2">
      <c r="A132" t="s">
        <v>460</v>
      </c>
      <c r="B132" t="s">
        <v>48</v>
      </c>
      <c r="AM132" t="s">
        <v>461</v>
      </c>
      <c r="AN132" t="s">
        <v>48</v>
      </c>
      <c r="BJ132">
        <v>5</v>
      </c>
      <c r="BK132">
        <v>3</v>
      </c>
      <c r="BL132">
        <v>3</v>
      </c>
      <c r="BM132">
        <v>5</v>
      </c>
      <c r="BN132">
        <v>5</v>
      </c>
      <c r="BO132">
        <v>1</v>
      </c>
      <c r="BP132">
        <v>4</v>
      </c>
      <c r="BQ132">
        <v>4</v>
      </c>
      <c r="BR132">
        <v>5</v>
      </c>
      <c r="BS132" t="s">
        <v>462</v>
      </c>
      <c r="BT132" t="s">
        <v>51</v>
      </c>
      <c r="BU132" t="s">
        <v>463</v>
      </c>
      <c r="BV132" t="s">
        <v>464</v>
      </c>
      <c r="BW132" t="s">
        <v>465</v>
      </c>
      <c r="BX132" t="s">
        <v>56</v>
      </c>
      <c r="BY132" t="s">
        <v>425</v>
      </c>
      <c r="BZ132" t="s">
        <v>72</v>
      </c>
      <c r="CA132" t="s">
        <v>59</v>
      </c>
      <c r="CB132" t="s">
        <v>60</v>
      </c>
      <c r="CC132" t="s">
        <v>466</v>
      </c>
      <c r="CD132" t="s">
        <v>467</v>
      </c>
    </row>
    <row r="133" spans="1:82" x14ac:dyDescent="0.2">
      <c r="A133" t="s">
        <v>988</v>
      </c>
      <c r="B133" t="s">
        <v>51</v>
      </c>
      <c r="C133" t="s">
        <v>639</v>
      </c>
      <c r="D133">
        <v>4</v>
      </c>
      <c r="E133">
        <v>4</v>
      </c>
      <c r="F133">
        <v>3</v>
      </c>
      <c r="G133">
        <v>4</v>
      </c>
      <c r="H133">
        <v>3</v>
      </c>
      <c r="I133">
        <v>2</v>
      </c>
      <c r="J133">
        <v>5</v>
      </c>
      <c r="K133" t="s">
        <v>680</v>
      </c>
      <c r="L133" t="s">
        <v>51</v>
      </c>
      <c r="M133">
        <v>5</v>
      </c>
      <c r="N133">
        <v>5</v>
      </c>
      <c r="O133">
        <v>4</v>
      </c>
      <c r="P133">
        <v>5</v>
      </c>
      <c r="Q133">
        <v>5</v>
      </c>
      <c r="R133">
        <v>5</v>
      </c>
      <c r="S133">
        <v>5</v>
      </c>
      <c r="T133">
        <v>5</v>
      </c>
      <c r="U133">
        <v>5</v>
      </c>
      <c r="V133">
        <v>5</v>
      </c>
      <c r="W133">
        <v>5</v>
      </c>
      <c r="X133">
        <v>4</v>
      </c>
      <c r="Y133">
        <v>5</v>
      </c>
      <c r="Z133">
        <v>5</v>
      </c>
      <c r="AA133">
        <v>5</v>
      </c>
      <c r="AB133">
        <v>5</v>
      </c>
      <c r="AC133">
        <v>5</v>
      </c>
      <c r="AD133">
        <v>5</v>
      </c>
      <c r="AE133" t="s">
        <v>606</v>
      </c>
      <c r="AJ133" t="s">
        <v>615</v>
      </c>
      <c r="AK133" t="s">
        <v>121</v>
      </c>
      <c r="AL133" t="s">
        <v>989</v>
      </c>
    </row>
    <row r="134" spans="1:82" x14ac:dyDescent="0.2">
      <c r="A134" t="s">
        <v>991</v>
      </c>
      <c r="B134" t="s">
        <v>51</v>
      </c>
      <c r="C134" t="s">
        <v>639</v>
      </c>
      <c r="D134">
        <v>4</v>
      </c>
      <c r="E134">
        <v>6</v>
      </c>
      <c r="F134">
        <v>4</v>
      </c>
      <c r="G134">
        <v>5</v>
      </c>
      <c r="H134">
        <v>6</v>
      </c>
      <c r="I134">
        <v>5</v>
      </c>
      <c r="J134">
        <v>6</v>
      </c>
      <c r="K134" t="s">
        <v>640</v>
      </c>
      <c r="L134" t="s">
        <v>51</v>
      </c>
      <c r="M134">
        <v>4</v>
      </c>
      <c r="N134">
        <v>3</v>
      </c>
      <c r="O134">
        <v>4</v>
      </c>
      <c r="P134">
        <v>5</v>
      </c>
      <c r="Q134">
        <v>4</v>
      </c>
      <c r="R134">
        <v>5</v>
      </c>
      <c r="S134">
        <v>4</v>
      </c>
      <c r="T134">
        <v>5</v>
      </c>
      <c r="U134">
        <v>4</v>
      </c>
      <c r="V134">
        <v>4</v>
      </c>
      <c r="W134">
        <v>3</v>
      </c>
      <c r="X134">
        <v>5</v>
      </c>
      <c r="Y134">
        <v>5</v>
      </c>
      <c r="Z134">
        <v>4</v>
      </c>
      <c r="AA134">
        <v>4</v>
      </c>
      <c r="AB134">
        <v>4</v>
      </c>
      <c r="AC134">
        <v>4</v>
      </c>
      <c r="AD134">
        <v>4</v>
      </c>
      <c r="AE134" t="s">
        <v>610</v>
      </c>
      <c r="AJ134" t="s">
        <v>992</v>
      </c>
      <c r="AK134" t="s">
        <v>808</v>
      </c>
      <c r="AL134" t="s">
        <v>993</v>
      </c>
    </row>
    <row r="135" spans="1:82" x14ac:dyDescent="0.2">
      <c r="A135" t="s">
        <v>994</v>
      </c>
      <c r="B135" t="s">
        <v>51</v>
      </c>
      <c r="C135" t="s">
        <v>639</v>
      </c>
      <c r="D135">
        <v>1</v>
      </c>
      <c r="E135">
        <v>3</v>
      </c>
      <c r="F135">
        <v>1</v>
      </c>
      <c r="G135">
        <v>3</v>
      </c>
      <c r="H135">
        <v>1</v>
      </c>
      <c r="I135">
        <v>3</v>
      </c>
      <c r="J135">
        <v>3</v>
      </c>
      <c r="K135" t="s">
        <v>601</v>
      </c>
      <c r="L135" t="s">
        <v>51</v>
      </c>
      <c r="M135">
        <v>1</v>
      </c>
      <c r="N135">
        <v>1</v>
      </c>
      <c r="O135">
        <v>1</v>
      </c>
      <c r="P135">
        <v>5</v>
      </c>
      <c r="Q135">
        <v>3</v>
      </c>
      <c r="R135">
        <v>2</v>
      </c>
      <c r="S135">
        <v>2</v>
      </c>
      <c r="T135">
        <v>4</v>
      </c>
      <c r="U135">
        <v>4</v>
      </c>
      <c r="V135">
        <v>2</v>
      </c>
      <c r="W135">
        <v>1</v>
      </c>
      <c r="X135">
        <v>1</v>
      </c>
      <c r="Y135">
        <v>5</v>
      </c>
      <c r="Z135">
        <v>3</v>
      </c>
      <c r="AA135">
        <v>2</v>
      </c>
      <c r="AB135">
        <v>1</v>
      </c>
      <c r="AC135">
        <v>4</v>
      </c>
      <c r="AD135">
        <v>4</v>
      </c>
      <c r="AE135" t="s">
        <v>995</v>
      </c>
      <c r="AJ135" t="s">
        <v>925</v>
      </c>
      <c r="AK135" t="s">
        <v>54</v>
      </c>
    </row>
    <row r="136" spans="1:82" x14ac:dyDescent="0.2">
      <c r="A136" t="s">
        <v>996</v>
      </c>
      <c r="B136" t="s">
        <v>48</v>
      </c>
      <c r="AM136" t="s">
        <v>50</v>
      </c>
      <c r="AN136" t="s">
        <v>51</v>
      </c>
      <c r="AO136">
        <v>3</v>
      </c>
      <c r="AP136">
        <v>3</v>
      </c>
      <c r="AQ136">
        <v>3</v>
      </c>
      <c r="AR136">
        <v>5</v>
      </c>
      <c r="AS136">
        <v>5</v>
      </c>
      <c r="AT136">
        <v>5</v>
      </c>
      <c r="AU136">
        <v>5</v>
      </c>
      <c r="AV136">
        <v>3</v>
      </c>
      <c r="AW136">
        <v>3</v>
      </c>
      <c r="BG136" t="s">
        <v>51</v>
      </c>
      <c r="BH136" t="s">
        <v>612</v>
      </c>
      <c r="BU136" t="s">
        <v>139</v>
      </c>
      <c r="BV136" t="s">
        <v>165</v>
      </c>
      <c r="BW136" t="s">
        <v>997</v>
      </c>
      <c r="BX136" t="s">
        <v>70</v>
      </c>
      <c r="BY136" t="s">
        <v>399</v>
      </c>
      <c r="BZ136" t="s">
        <v>58</v>
      </c>
      <c r="CA136" t="s">
        <v>73</v>
      </c>
      <c r="CB136" t="s">
        <v>60</v>
      </c>
      <c r="CC136" t="s">
        <v>82</v>
      </c>
      <c r="CD136" t="s">
        <v>998</v>
      </c>
    </row>
    <row r="137" spans="1:82" x14ac:dyDescent="0.2">
      <c r="A137" t="s">
        <v>1000</v>
      </c>
      <c r="B137" t="s">
        <v>51</v>
      </c>
      <c r="C137" t="s">
        <v>609</v>
      </c>
      <c r="D137">
        <v>4</v>
      </c>
      <c r="E137">
        <v>1</v>
      </c>
      <c r="F137">
        <v>2</v>
      </c>
      <c r="G137">
        <v>1</v>
      </c>
      <c r="H137">
        <v>2</v>
      </c>
      <c r="I137">
        <v>3</v>
      </c>
      <c r="J137">
        <v>3</v>
      </c>
      <c r="K137" t="s">
        <v>680</v>
      </c>
      <c r="L137" t="s">
        <v>51</v>
      </c>
      <c r="M137">
        <v>2</v>
      </c>
      <c r="N137">
        <v>2</v>
      </c>
      <c r="O137">
        <v>4</v>
      </c>
      <c r="P137">
        <v>3</v>
      </c>
      <c r="Q137">
        <v>2</v>
      </c>
      <c r="R137">
        <v>1</v>
      </c>
      <c r="S137">
        <v>1</v>
      </c>
      <c r="T137">
        <v>3</v>
      </c>
      <c r="U137">
        <v>3</v>
      </c>
      <c r="V137">
        <v>1</v>
      </c>
      <c r="W137">
        <v>2</v>
      </c>
      <c r="X137">
        <v>4</v>
      </c>
      <c r="Y137">
        <v>3</v>
      </c>
      <c r="Z137">
        <v>2</v>
      </c>
      <c r="AA137">
        <v>1</v>
      </c>
      <c r="AB137">
        <v>1</v>
      </c>
      <c r="AC137">
        <v>3</v>
      </c>
      <c r="AD137">
        <v>2</v>
      </c>
      <c r="AE137" t="s">
        <v>655</v>
      </c>
      <c r="AJ137" t="s">
        <v>1001</v>
      </c>
      <c r="AK137" t="s">
        <v>231</v>
      </c>
      <c r="AL137" t="s">
        <v>1002</v>
      </c>
    </row>
    <row r="138" spans="1:82" x14ac:dyDescent="0.2">
      <c r="A138" t="s">
        <v>1003</v>
      </c>
      <c r="B138" t="s">
        <v>48</v>
      </c>
      <c r="AM138" t="s">
        <v>1004</v>
      </c>
      <c r="AN138" t="s">
        <v>51</v>
      </c>
      <c r="AO138">
        <v>3</v>
      </c>
      <c r="AP138">
        <v>3</v>
      </c>
      <c r="AQ138">
        <v>4</v>
      </c>
      <c r="AR138">
        <v>4</v>
      </c>
      <c r="AS138">
        <v>3</v>
      </c>
      <c r="AT138">
        <v>3</v>
      </c>
      <c r="AU138">
        <v>3</v>
      </c>
      <c r="AV138">
        <v>3</v>
      </c>
      <c r="AW138">
        <v>3</v>
      </c>
      <c r="BG138" t="s">
        <v>48</v>
      </c>
      <c r="BI138" t="s">
        <v>1005</v>
      </c>
      <c r="BU138" t="s">
        <v>139</v>
      </c>
      <c r="BV138" t="s">
        <v>165</v>
      </c>
      <c r="BW138" t="s">
        <v>159</v>
      </c>
      <c r="BX138" t="s">
        <v>70</v>
      </c>
      <c r="BY138" t="s">
        <v>399</v>
      </c>
      <c r="BZ138" t="s">
        <v>72</v>
      </c>
      <c r="CA138" t="s">
        <v>112</v>
      </c>
      <c r="CB138" t="s">
        <v>60</v>
      </c>
      <c r="CC138" t="s">
        <v>82</v>
      </c>
    </row>
    <row r="139" spans="1:82" x14ac:dyDescent="0.2">
      <c r="A139" t="s">
        <v>1007</v>
      </c>
      <c r="B139" t="s">
        <v>51</v>
      </c>
      <c r="C139" t="s">
        <v>639</v>
      </c>
      <c r="D139">
        <v>2</v>
      </c>
      <c r="E139">
        <v>1</v>
      </c>
      <c r="F139">
        <v>3</v>
      </c>
      <c r="G139">
        <v>2</v>
      </c>
      <c r="H139">
        <v>3</v>
      </c>
      <c r="I139">
        <v>4</v>
      </c>
      <c r="J139">
        <v>6</v>
      </c>
      <c r="K139" t="s">
        <v>601</v>
      </c>
      <c r="L139" t="s">
        <v>51</v>
      </c>
      <c r="M139">
        <v>3</v>
      </c>
      <c r="N139">
        <v>3</v>
      </c>
      <c r="O139">
        <v>4</v>
      </c>
      <c r="P139">
        <v>4</v>
      </c>
      <c r="Q139">
        <v>5</v>
      </c>
      <c r="R139">
        <v>5</v>
      </c>
      <c r="S139">
        <v>4</v>
      </c>
      <c r="T139">
        <v>5</v>
      </c>
      <c r="U139">
        <v>2</v>
      </c>
      <c r="V139">
        <v>3</v>
      </c>
      <c r="W139">
        <v>4</v>
      </c>
      <c r="X139">
        <v>4</v>
      </c>
      <c r="Y139">
        <v>4</v>
      </c>
      <c r="Z139">
        <v>5</v>
      </c>
      <c r="AA139">
        <v>5</v>
      </c>
      <c r="AB139">
        <v>4</v>
      </c>
      <c r="AC139">
        <v>4</v>
      </c>
      <c r="AD139">
        <v>2</v>
      </c>
      <c r="AE139" t="s">
        <v>610</v>
      </c>
      <c r="AJ139" t="s">
        <v>706</v>
      </c>
      <c r="AK139" t="s">
        <v>231</v>
      </c>
      <c r="AL139" t="s">
        <v>1008</v>
      </c>
    </row>
    <row r="140" spans="1:82" x14ac:dyDescent="0.2">
      <c r="A140" t="s">
        <v>469</v>
      </c>
      <c r="B140" t="s">
        <v>48</v>
      </c>
      <c r="AM140" t="s">
        <v>470</v>
      </c>
      <c r="AN140" t="s">
        <v>51</v>
      </c>
      <c r="AO140">
        <v>3</v>
      </c>
      <c r="AP140">
        <v>4</v>
      </c>
      <c r="AQ140">
        <v>4</v>
      </c>
      <c r="AR140">
        <v>3</v>
      </c>
      <c r="AS140">
        <v>4</v>
      </c>
      <c r="AT140">
        <v>2</v>
      </c>
      <c r="AU140">
        <v>3</v>
      </c>
      <c r="AV140">
        <v>3</v>
      </c>
      <c r="AW140">
        <v>3</v>
      </c>
      <c r="BG140" t="s">
        <v>51</v>
      </c>
      <c r="BH140" t="s">
        <v>471</v>
      </c>
      <c r="BU140" t="s">
        <v>116</v>
      </c>
      <c r="BV140" t="s">
        <v>54</v>
      </c>
      <c r="BW140" t="s">
        <v>472</v>
      </c>
      <c r="BX140" t="s">
        <v>56</v>
      </c>
      <c r="BY140" t="s">
        <v>399</v>
      </c>
      <c r="BZ140" t="s">
        <v>160</v>
      </c>
      <c r="CA140" t="s">
        <v>112</v>
      </c>
      <c r="CB140" t="s">
        <v>60</v>
      </c>
      <c r="CC140" t="s">
        <v>61</v>
      </c>
      <c r="CD140" t="s">
        <v>473</v>
      </c>
    </row>
    <row r="141" spans="1:82" x14ac:dyDescent="0.2">
      <c r="A141" t="s">
        <v>177</v>
      </c>
      <c r="B141" t="s">
        <v>48</v>
      </c>
      <c r="AM141" t="s">
        <v>623</v>
      </c>
      <c r="AN141" t="s">
        <v>51</v>
      </c>
      <c r="AO141">
        <v>2</v>
      </c>
      <c r="AP141">
        <v>3</v>
      </c>
      <c r="AQ141">
        <v>3</v>
      </c>
      <c r="AR141">
        <v>1</v>
      </c>
      <c r="AS141">
        <v>2</v>
      </c>
      <c r="AT141">
        <v>1</v>
      </c>
      <c r="AU141">
        <v>1</v>
      </c>
      <c r="AV141">
        <v>1</v>
      </c>
      <c r="AW141">
        <v>1</v>
      </c>
      <c r="AX141">
        <v>2</v>
      </c>
      <c r="AY141">
        <v>3</v>
      </c>
      <c r="AZ141">
        <v>3</v>
      </c>
      <c r="BA141">
        <v>1</v>
      </c>
      <c r="BB141">
        <v>3</v>
      </c>
      <c r="BC141">
        <v>1</v>
      </c>
      <c r="BD141">
        <v>1</v>
      </c>
      <c r="BE141">
        <v>1</v>
      </c>
      <c r="BF141">
        <v>1</v>
      </c>
      <c r="BG141" t="s">
        <v>51</v>
      </c>
      <c r="BH141" t="s">
        <v>178</v>
      </c>
      <c r="BU141" t="s">
        <v>179</v>
      </c>
      <c r="BV141" t="s">
        <v>180</v>
      </c>
      <c r="BW141" t="s">
        <v>181</v>
      </c>
      <c r="BX141" t="s">
        <v>98</v>
      </c>
      <c r="BY141" t="s">
        <v>71</v>
      </c>
      <c r="BZ141" t="s">
        <v>58</v>
      </c>
      <c r="CA141" t="s">
        <v>112</v>
      </c>
      <c r="CB141" t="s">
        <v>60</v>
      </c>
      <c r="CC141" t="s">
        <v>61</v>
      </c>
      <c r="CD141" t="s">
        <v>182</v>
      </c>
    </row>
    <row r="142" spans="1:82" x14ac:dyDescent="0.2">
      <c r="A142" t="s">
        <v>1009</v>
      </c>
      <c r="B142" t="s">
        <v>51</v>
      </c>
      <c r="C142" t="s">
        <v>609</v>
      </c>
      <c r="D142">
        <v>2</v>
      </c>
      <c r="E142">
        <v>3</v>
      </c>
      <c r="F142">
        <v>3</v>
      </c>
      <c r="G142">
        <v>3</v>
      </c>
      <c r="H142">
        <v>2</v>
      </c>
      <c r="I142">
        <v>3</v>
      </c>
      <c r="J142">
        <v>3</v>
      </c>
      <c r="K142" t="s">
        <v>680</v>
      </c>
      <c r="L142" t="s">
        <v>51</v>
      </c>
      <c r="M142">
        <v>4</v>
      </c>
      <c r="N142">
        <v>3</v>
      </c>
      <c r="O142">
        <v>3</v>
      </c>
      <c r="P142">
        <v>3</v>
      </c>
      <c r="Q142">
        <v>4</v>
      </c>
      <c r="R142">
        <v>3</v>
      </c>
      <c r="S142">
        <v>3</v>
      </c>
      <c r="T142">
        <v>4</v>
      </c>
      <c r="U142">
        <v>4</v>
      </c>
      <c r="V142">
        <v>5</v>
      </c>
      <c r="W142">
        <v>4</v>
      </c>
      <c r="X142">
        <v>4</v>
      </c>
      <c r="Y142">
        <v>4</v>
      </c>
      <c r="Z142">
        <v>4</v>
      </c>
      <c r="AA142">
        <v>4</v>
      </c>
      <c r="AB142">
        <v>4</v>
      </c>
      <c r="AC142">
        <v>5</v>
      </c>
      <c r="AD142">
        <v>5</v>
      </c>
      <c r="AE142" t="s">
        <v>1010</v>
      </c>
      <c r="AJ142" t="s">
        <v>1011</v>
      </c>
      <c r="AK142" t="s">
        <v>88</v>
      </c>
      <c r="AL142" t="s">
        <v>1012</v>
      </c>
    </row>
    <row r="143" spans="1:82" x14ac:dyDescent="0.2">
      <c r="A143" t="s">
        <v>1013</v>
      </c>
      <c r="B143" t="s">
        <v>48</v>
      </c>
      <c r="AM143" t="s">
        <v>439</v>
      </c>
      <c r="AN143" t="s">
        <v>51</v>
      </c>
      <c r="AO143">
        <v>2</v>
      </c>
      <c r="AP143">
        <v>2</v>
      </c>
      <c r="AQ143">
        <v>2</v>
      </c>
      <c r="AR143">
        <v>2</v>
      </c>
      <c r="AS143">
        <v>2</v>
      </c>
      <c r="AT143">
        <v>2</v>
      </c>
      <c r="AU143">
        <v>2</v>
      </c>
      <c r="AV143">
        <v>2</v>
      </c>
      <c r="AW143">
        <v>2</v>
      </c>
      <c r="AX143">
        <v>2</v>
      </c>
      <c r="AY143">
        <v>2</v>
      </c>
      <c r="AZ143">
        <v>2</v>
      </c>
      <c r="BA143">
        <v>2</v>
      </c>
      <c r="BB143">
        <v>2</v>
      </c>
      <c r="BC143">
        <v>2</v>
      </c>
      <c r="BD143">
        <v>2</v>
      </c>
      <c r="BE143">
        <v>2</v>
      </c>
      <c r="BF143">
        <v>2</v>
      </c>
      <c r="BG143" t="s">
        <v>51</v>
      </c>
      <c r="BH143" t="s">
        <v>1014</v>
      </c>
      <c r="BU143" t="s">
        <v>293</v>
      </c>
      <c r="BV143" t="s">
        <v>88</v>
      </c>
      <c r="BW143" t="s">
        <v>1015</v>
      </c>
      <c r="BX143" t="s">
        <v>70</v>
      </c>
      <c r="BY143" t="s">
        <v>399</v>
      </c>
      <c r="BZ143" t="s">
        <v>111</v>
      </c>
      <c r="CA143" t="s">
        <v>73</v>
      </c>
      <c r="CB143" t="s">
        <v>60</v>
      </c>
      <c r="CC143" t="s">
        <v>61</v>
      </c>
      <c r="CD143" t="s">
        <v>1016</v>
      </c>
    </row>
    <row r="144" spans="1:82" x14ac:dyDescent="0.2">
      <c r="A144" t="s">
        <v>1017</v>
      </c>
      <c r="B144" t="s">
        <v>48</v>
      </c>
      <c r="AM144" t="s">
        <v>50</v>
      </c>
      <c r="AN144" t="s">
        <v>51</v>
      </c>
      <c r="AO144">
        <v>3</v>
      </c>
      <c r="AP144">
        <v>3</v>
      </c>
      <c r="AQ144">
        <v>4</v>
      </c>
      <c r="AR144">
        <v>4</v>
      </c>
      <c r="AS144">
        <v>4</v>
      </c>
      <c r="AT144">
        <v>4</v>
      </c>
      <c r="AU144">
        <v>4</v>
      </c>
      <c r="AV144">
        <v>4</v>
      </c>
      <c r="AW144">
        <v>4</v>
      </c>
      <c r="AX144">
        <v>4</v>
      </c>
      <c r="AY144">
        <v>4</v>
      </c>
      <c r="AZ144">
        <v>4</v>
      </c>
      <c r="BA144">
        <v>4</v>
      </c>
      <c r="BB144">
        <v>4</v>
      </c>
      <c r="BC144">
        <v>4</v>
      </c>
      <c r="BD144">
        <v>4</v>
      </c>
      <c r="BE144">
        <v>4</v>
      </c>
      <c r="BF144">
        <v>4</v>
      </c>
      <c r="BG144" t="s">
        <v>51</v>
      </c>
      <c r="BH144" t="s">
        <v>1018</v>
      </c>
      <c r="BU144" t="s">
        <v>308</v>
      </c>
      <c r="BV144" t="s">
        <v>180</v>
      </c>
      <c r="BW144" t="s">
        <v>1019</v>
      </c>
      <c r="BX144" t="s">
        <v>70</v>
      </c>
      <c r="BY144" t="s">
        <v>399</v>
      </c>
      <c r="BZ144" t="s">
        <v>160</v>
      </c>
      <c r="CA144" t="s">
        <v>73</v>
      </c>
      <c r="CB144" t="s">
        <v>74</v>
      </c>
      <c r="CC144" t="s">
        <v>61</v>
      </c>
      <c r="CD144" t="s">
        <v>1020</v>
      </c>
    </row>
    <row r="145" spans="1:82" x14ac:dyDescent="0.2">
      <c r="A145" t="s">
        <v>474</v>
      </c>
      <c r="B145" t="s">
        <v>48</v>
      </c>
      <c r="AM145" t="s">
        <v>475</v>
      </c>
      <c r="AN145" t="s">
        <v>48</v>
      </c>
      <c r="BJ145">
        <v>5</v>
      </c>
      <c r="BK145">
        <v>5</v>
      </c>
      <c r="BL145">
        <v>5</v>
      </c>
      <c r="BM145">
        <v>5</v>
      </c>
      <c r="BN145">
        <v>5</v>
      </c>
      <c r="BO145">
        <v>4</v>
      </c>
      <c r="BP145">
        <v>4</v>
      </c>
      <c r="BQ145">
        <v>5</v>
      </c>
      <c r="BR145">
        <v>5</v>
      </c>
      <c r="BS145" t="s">
        <v>476</v>
      </c>
      <c r="BT145" t="s">
        <v>51</v>
      </c>
      <c r="BU145" t="s">
        <v>243</v>
      </c>
      <c r="BV145" t="s">
        <v>54</v>
      </c>
      <c r="BW145" t="s">
        <v>477</v>
      </c>
      <c r="BX145" t="s">
        <v>56</v>
      </c>
      <c r="BY145" t="s">
        <v>425</v>
      </c>
      <c r="BZ145" t="s">
        <v>72</v>
      </c>
      <c r="CA145" t="s">
        <v>112</v>
      </c>
      <c r="CB145" t="s">
        <v>60</v>
      </c>
      <c r="CC145" t="s">
        <v>82</v>
      </c>
      <c r="CD145" t="s">
        <v>478</v>
      </c>
    </row>
    <row r="146" spans="1:82" x14ac:dyDescent="0.2">
      <c r="A146" t="s">
        <v>1021</v>
      </c>
      <c r="B146" t="s">
        <v>48</v>
      </c>
      <c r="AM146" t="s">
        <v>439</v>
      </c>
      <c r="AN146" t="s">
        <v>48</v>
      </c>
      <c r="BJ146">
        <v>3</v>
      </c>
      <c r="BK146">
        <v>3</v>
      </c>
      <c r="BL146">
        <v>3</v>
      </c>
      <c r="BM146">
        <v>3</v>
      </c>
      <c r="BN146">
        <v>3</v>
      </c>
      <c r="BO146">
        <v>3</v>
      </c>
      <c r="BP146">
        <v>3</v>
      </c>
      <c r="BQ146">
        <v>3</v>
      </c>
      <c r="BR146">
        <v>3</v>
      </c>
      <c r="BS146" t="s">
        <v>265</v>
      </c>
      <c r="BT146" t="s">
        <v>51</v>
      </c>
      <c r="BU146" t="s">
        <v>334</v>
      </c>
      <c r="BV146" t="s">
        <v>54</v>
      </c>
      <c r="BW146" t="s">
        <v>1022</v>
      </c>
      <c r="BX146" t="s">
        <v>70</v>
      </c>
      <c r="BY146" t="s">
        <v>425</v>
      </c>
      <c r="BZ146" t="s">
        <v>58</v>
      </c>
      <c r="CA146" t="s">
        <v>112</v>
      </c>
      <c r="CB146" t="s">
        <v>74</v>
      </c>
      <c r="CC146" t="s">
        <v>61</v>
      </c>
      <c r="CD146" t="s">
        <v>1023</v>
      </c>
    </row>
    <row r="147" spans="1:82" x14ac:dyDescent="0.2">
      <c r="A147" t="s">
        <v>1025</v>
      </c>
      <c r="B147" t="s">
        <v>48</v>
      </c>
      <c r="AM147" t="s">
        <v>50</v>
      </c>
      <c r="AN147" t="s">
        <v>51</v>
      </c>
      <c r="AO147">
        <v>3</v>
      </c>
      <c r="AP147">
        <v>3</v>
      </c>
      <c r="AQ147">
        <v>3</v>
      </c>
      <c r="AR147">
        <v>3</v>
      </c>
      <c r="AS147">
        <v>3</v>
      </c>
      <c r="AT147">
        <v>3</v>
      </c>
      <c r="AU147">
        <v>3</v>
      </c>
      <c r="AV147">
        <v>3</v>
      </c>
      <c r="AW147">
        <v>3</v>
      </c>
      <c r="AX147">
        <v>3</v>
      </c>
      <c r="AY147">
        <v>3</v>
      </c>
      <c r="AZ147">
        <v>3</v>
      </c>
      <c r="BA147">
        <v>3</v>
      </c>
      <c r="BB147">
        <v>2</v>
      </c>
      <c r="BC147">
        <v>3</v>
      </c>
      <c r="BD147">
        <v>3</v>
      </c>
      <c r="BE147">
        <v>3</v>
      </c>
      <c r="BF147">
        <v>3</v>
      </c>
      <c r="BG147" t="s">
        <v>51</v>
      </c>
      <c r="BH147" t="s">
        <v>1026</v>
      </c>
      <c r="BU147" t="s">
        <v>534</v>
      </c>
      <c r="BV147" t="s">
        <v>54</v>
      </c>
      <c r="BW147" t="s">
        <v>1027</v>
      </c>
      <c r="BX147" t="s">
        <v>98</v>
      </c>
      <c r="BY147" t="s">
        <v>425</v>
      </c>
      <c r="BZ147" t="s">
        <v>72</v>
      </c>
      <c r="CA147" t="s">
        <v>59</v>
      </c>
      <c r="CB147" t="s">
        <v>60</v>
      </c>
      <c r="CC147" t="s">
        <v>61</v>
      </c>
      <c r="CD147" t="s">
        <v>1028</v>
      </c>
    </row>
    <row r="148" spans="1:82" x14ac:dyDescent="0.2">
      <c r="A148" t="s">
        <v>1030</v>
      </c>
      <c r="B148" t="s">
        <v>51</v>
      </c>
      <c r="C148" t="s">
        <v>639</v>
      </c>
      <c r="D148">
        <v>3</v>
      </c>
      <c r="E148">
        <v>2</v>
      </c>
      <c r="F148">
        <v>1</v>
      </c>
      <c r="G148">
        <v>4</v>
      </c>
      <c r="H148">
        <v>4</v>
      </c>
      <c r="I148">
        <v>7</v>
      </c>
      <c r="J148">
        <v>6</v>
      </c>
      <c r="K148" t="s">
        <v>680</v>
      </c>
      <c r="L148" t="s">
        <v>48</v>
      </c>
      <c r="AF148" t="s">
        <v>716</v>
      </c>
      <c r="AG148" t="s">
        <v>1031</v>
      </c>
      <c r="AH148" t="s">
        <v>674</v>
      </c>
      <c r="AI148" t="s">
        <v>1032</v>
      </c>
      <c r="AJ148" t="s">
        <v>1033</v>
      </c>
      <c r="AK148" t="s">
        <v>165</v>
      </c>
    </row>
    <row r="149" spans="1:82" x14ac:dyDescent="0.2">
      <c r="A149" t="s">
        <v>1034</v>
      </c>
      <c r="B149" t="s">
        <v>51</v>
      </c>
      <c r="C149" t="s">
        <v>1035</v>
      </c>
      <c r="D149">
        <v>1</v>
      </c>
      <c r="E149">
        <v>1</v>
      </c>
      <c r="F149">
        <v>2</v>
      </c>
      <c r="G149">
        <v>4</v>
      </c>
      <c r="H149">
        <v>1</v>
      </c>
      <c r="I149">
        <v>4</v>
      </c>
      <c r="J149">
        <v>3</v>
      </c>
      <c r="K149" t="s">
        <v>601</v>
      </c>
      <c r="L149" t="s">
        <v>48</v>
      </c>
      <c r="AF149" t="s">
        <v>1036</v>
      </c>
      <c r="AG149" t="s">
        <v>928</v>
      </c>
      <c r="AH149" t="s">
        <v>674</v>
      </c>
      <c r="AI149" t="s">
        <v>1037</v>
      </c>
      <c r="AJ149" t="s">
        <v>1038</v>
      </c>
      <c r="AK149" t="s">
        <v>231</v>
      </c>
      <c r="AL149" t="s">
        <v>1039</v>
      </c>
    </row>
    <row r="150" spans="1:82" x14ac:dyDescent="0.2">
      <c r="A150" t="s">
        <v>1040</v>
      </c>
      <c r="B150" t="s">
        <v>51</v>
      </c>
      <c r="C150" t="s">
        <v>1041</v>
      </c>
      <c r="D150">
        <v>1</v>
      </c>
      <c r="E150">
        <v>1</v>
      </c>
      <c r="F150">
        <v>2</v>
      </c>
      <c r="G150">
        <v>1</v>
      </c>
      <c r="H150">
        <v>6</v>
      </c>
      <c r="I150">
        <v>1</v>
      </c>
      <c r="J150">
        <v>2</v>
      </c>
      <c r="K150" t="s">
        <v>640</v>
      </c>
      <c r="L150" t="s">
        <v>51</v>
      </c>
      <c r="M150">
        <v>4</v>
      </c>
      <c r="N150">
        <v>4</v>
      </c>
      <c r="O150">
        <v>5</v>
      </c>
      <c r="P150">
        <v>5</v>
      </c>
      <c r="Q150">
        <v>5</v>
      </c>
      <c r="R150">
        <v>5</v>
      </c>
      <c r="S150">
        <v>4</v>
      </c>
      <c r="T150">
        <v>1</v>
      </c>
      <c r="U150">
        <v>5</v>
      </c>
      <c r="V150">
        <v>5</v>
      </c>
      <c r="W150">
        <v>4</v>
      </c>
      <c r="X150">
        <v>5</v>
      </c>
      <c r="Y150">
        <v>5</v>
      </c>
      <c r="Z150">
        <v>4</v>
      </c>
      <c r="AA150">
        <v>5</v>
      </c>
      <c r="AB150">
        <v>4</v>
      </c>
      <c r="AC150">
        <v>1</v>
      </c>
      <c r="AD150">
        <v>5</v>
      </c>
      <c r="AE150" t="s">
        <v>1042</v>
      </c>
      <c r="AJ150" t="s">
        <v>1043</v>
      </c>
      <c r="AK150" t="s">
        <v>121</v>
      </c>
      <c r="AL150" t="s">
        <v>1044</v>
      </c>
    </row>
    <row r="151" spans="1:82" x14ac:dyDescent="0.2">
      <c r="A151" t="s">
        <v>1045</v>
      </c>
      <c r="B151" t="s">
        <v>48</v>
      </c>
      <c r="AM151" t="s">
        <v>439</v>
      </c>
      <c r="AN151" t="s">
        <v>51</v>
      </c>
      <c r="AO151">
        <v>3</v>
      </c>
      <c r="AP151">
        <v>3</v>
      </c>
      <c r="AQ151">
        <v>4</v>
      </c>
      <c r="AR151">
        <v>4</v>
      </c>
      <c r="AS151">
        <v>4</v>
      </c>
      <c r="AT151">
        <v>4</v>
      </c>
      <c r="AU151">
        <v>5</v>
      </c>
      <c r="AV151">
        <v>5</v>
      </c>
      <c r="AW151">
        <v>5</v>
      </c>
      <c r="AX151">
        <v>4</v>
      </c>
      <c r="AY151">
        <v>4</v>
      </c>
      <c r="AZ151">
        <v>4</v>
      </c>
      <c r="BA151">
        <v>4</v>
      </c>
      <c r="BB151">
        <v>4</v>
      </c>
      <c r="BC151">
        <v>4</v>
      </c>
      <c r="BD151">
        <v>5</v>
      </c>
      <c r="BE151">
        <v>4</v>
      </c>
      <c r="BG151" t="s">
        <v>51</v>
      </c>
      <c r="BH151" t="s">
        <v>1046</v>
      </c>
      <c r="BU151" t="s">
        <v>361</v>
      </c>
      <c r="BV151" t="s">
        <v>79</v>
      </c>
      <c r="BW151" t="s">
        <v>890</v>
      </c>
      <c r="BX151" t="s">
        <v>70</v>
      </c>
      <c r="BY151" t="s">
        <v>399</v>
      </c>
      <c r="BZ151" t="s">
        <v>111</v>
      </c>
      <c r="CA151" t="s">
        <v>112</v>
      </c>
      <c r="CB151" t="s">
        <v>60</v>
      </c>
      <c r="CC151" t="s">
        <v>61</v>
      </c>
      <c r="CD151" t="s">
        <v>1047</v>
      </c>
    </row>
    <row r="152" spans="1:82" x14ac:dyDescent="0.2">
      <c r="A152" t="s">
        <v>1048</v>
      </c>
      <c r="B152" t="s">
        <v>48</v>
      </c>
      <c r="AM152" t="s">
        <v>395</v>
      </c>
      <c r="AN152" t="s">
        <v>51</v>
      </c>
      <c r="AO152">
        <v>5</v>
      </c>
      <c r="AP152">
        <v>5</v>
      </c>
      <c r="AQ152">
        <v>5</v>
      </c>
      <c r="AR152">
        <v>5</v>
      </c>
      <c r="AS152">
        <v>5</v>
      </c>
      <c r="AT152">
        <v>5</v>
      </c>
      <c r="AU152">
        <v>5</v>
      </c>
      <c r="AV152">
        <v>5</v>
      </c>
      <c r="AW152">
        <v>5</v>
      </c>
      <c r="AX152">
        <v>5</v>
      </c>
      <c r="BA152">
        <v>5</v>
      </c>
      <c r="BE152">
        <v>5</v>
      </c>
      <c r="BG152" t="s">
        <v>51</v>
      </c>
      <c r="BH152" t="s">
        <v>1049</v>
      </c>
      <c r="BU152" t="s">
        <v>158</v>
      </c>
      <c r="BV152" t="s">
        <v>121</v>
      </c>
      <c r="BW152" t="s">
        <v>80</v>
      </c>
      <c r="BX152" t="s">
        <v>81</v>
      </c>
      <c r="BY152" t="s">
        <v>399</v>
      </c>
      <c r="BZ152" t="s">
        <v>58</v>
      </c>
      <c r="CA152" t="s">
        <v>112</v>
      </c>
      <c r="CB152" t="s">
        <v>60</v>
      </c>
      <c r="CC152" t="s">
        <v>82</v>
      </c>
      <c r="CD152" t="s">
        <v>1050</v>
      </c>
    </row>
    <row r="153" spans="1:82" x14ac:dyDescent="0.2">
      <c r="A153" t="s">
        <v>1052</v>
      </c>
      <c r="B153" t="s">
        <v>51</v>
      </c>
      <c r="C153" t="s">
        <v>639</v>
      </c>
      <c r="D153">
        <v>2</v>
      </c>
      <c r="E153">
        <v>1</v>
      </c>
      <c r="F153">
        <v>1</v>
      </c>
      <c r="G153">
        <v>2</v>
      </c>
      <c r="H153">
        <v>2</v>
      </c>
      <c r="I153">
        <v>1</v>
      </c>
      <c r="J153">
        <v>1</v>
      </c>
      <c r="K153" t="s">
        <v>632</v>
      </c>
      <c r="L153" t="s">
        <v>48</v>
      </c>
      <c r="AF153" t="s">
        <v>1053</v>
      </c>
      <c r="AG153" t="s">
        <v>752</v>
      </c>
      <c r="AH153" t="s">
        <v>635</v>
      </c>
      <c r="AI153" t="s">
        <v>1054</v>
      </c>
      <c r="AJ153" t="s">
        <v>1011</v>
      </c>
      <c r="AK153" t="s">
        <v>121</v>
      </c>
      <c r="AL153" t="s">
        <v>1055</v>
      </c>
    </row>
    <row r="154" spans="1:82" x14ac:dyDescent="0.2">
      <c r="A154" t="s">
        <v>184</v>
      </c>
      <c r="B154" t="s">
        <v>48</v>
      </c>
      <c r="AM154" t="s">
        <v>395</v>
      </c>
      <c r="AN154" t="s">
        <v>51</v>
      </c>
      <c r="AO154">
        <v>3</v>
      </c>
      <c r="AP154">
        <v>3</v>
      </c>
      <c r="AQ154">
        <v>3</v>
      </c>
      <c r="AR154">
        <v>4</v>
      </c>
      <c r="AS154">
        <v>4</v>
      </c>
      <c r="AT154">
        <v>3</v>
      </c>
      <c r="AU154">
        <v>3</v>
      </c>
      <c r="AV154">
        <v>3</v>
      </c>
      <c r="AW154">
        <v>4</v>
      </c>
      <c r="AX154">
        <v>3</v>
      </c>
      <c r="AY154">
        <v>3</v>
      </c>
      <c r="AZ154">
        <v>3</v>
      </c>
      <c r="BA154">
        <v>4</v>
      </c>
      <c r="BB154">
        <v>4</v>
      </c>
      <c r="BC154">
        <v>3</v>
      </c>
      <c r="BD154">
        <v>3</v>
      </c>
      <c r="BE154">
        <v>3</v>
      </c>
      <c r="BF154">
        <v>3</v>
      </c>
      <c r="BG154" t="s">
        <v>51</v>
      </c>
      <c r="BH154" t="s">
        <v>66</v>
      </c>
      <c r="BU154" t="s">
        <v>185</v>
      </c>
      <c r="BV154" t="s">
        <v>54</v>
      </c>
      <c r="BW154" t="s">
        <v>186</v>
      </c>
      <c r="BX154" t="s">
        <v>70</v>
      </c>
      <c r="BY154" t="s">
        <v>71</v>
      </c>
      <c r="BZ154" t="s">
        <v>72</v>
      </c>
      <c r="CA154" t="s">
        <v>73</v>
      </c>
      <c r="CB154" t="s">
        <v>60</v>
      </c>
      <c r="CC154" t="s">
        <v>61</v>
      </c>
      <c r="CD154" t="s">
        <v>187</v>
      </c>
    </row>
    <row r="155" spans="1:82" x14ac:dyDescent="0.2">
      <c r="A155" t="s">
        <v>480</v>
      </c>
      <c r="B155" t="s">
        <v>48</v>
      </c>
      <c r="AM155" t="s">
        <v>395</v>
      </c>
      <c r="AN155" t="s">
        <v>51</v>
      </c>
      <c r="AO155">
        <v>3</v>
      </c>
      <c r="AP155">
        <v>3</v>
      </c>
      <c r="AQ155">
        <v>4</v>
      </c>
      <c r="AR155">
        <v>3</v>
      </c>
      <c r="AS155">
        <v>4</v>
      </c>
      <c r="AT155">
        <v>5</v>
      </c>
      <c r="AU155">
        <v>3</v>
      </c>
      <c r="AV155">
        <v>3</v>
      </c>
      <c r="AW155">
        <v>2</v>
      </c>
      <c r="AX155">
        <v>4</v>
      </c>
      <c r="AY155">
        <v>3</v>
      </c>
      <c r="AZ155">
        <v>4</v>
      </c>
      <c r="BA155">
        <v>3</v>
      </c>
      <c r="BB155">
        <v>4</v>
      </c>
      <c r="BC155">
        <v>4</v>
      </c>
      <c r="BD155">
        <v>3</v>
      </c>
      <c r="BE155">
        <v>3</v>
      </c>
      <c r="BF155">
        <v>2</v>
      </c>
      <c r="BG155" t="s">
        <v>51</v>
      </c>
      <c r="BH155" t="s">
        <v>481</v>
      </c>
      <c r="BU155" t="s">
        <v>377</v>
      </c>
      <c r="BV155" t="s">
        <v>165</v>
      </c>
      <c r="BW155" t="s">
        <v>482</v>
      </c>
      <c r="BX155" t="s">
        <v>56</v>
      </c>
      <c r="BY155" t="s">
        <v>399</v>
      </c>
      <c r="BZ155" t="s">
        <v>160</v>
      </c>
      <c r="CA155" t="s">
        <v>112</v>
      </c>
      <c r="CB155" t="s">
        <v>60</v>
      </c>
      <c r="CC155" t="s">
        <v>61</v>
      </c>
      <c r="CD155" t="s">
        <v>483</v>
      </c>
    </row>
    <row r="156" spans="1:82" x14ac:dyDescent="0.2">
      <c r="A156" t="s">
        <v>484</v>
      </c>
      <c r="B156" t="s">
        <v>48</v>
      </c>
      <c r="AM156" t="s">
        <v>50</v>
      </c>
      <c r="AN156" t="s">
        <v>51</v>
      </c>
      <c r="AO156">
        <v>3</v>
      </c>
      <c r="AP156">
        <v>4</v>
      </c>
      <c r="AQ156">
        <v>4</v>
      </c>
      <c r="AR156">
        <v>4</v>
      </c>
      <c r="AS156">
        <v>4</v>
      </c>
      <c r="AT156">
        <v>5</v>
      </c>
      <c r="AU156">
        <v>4</v>
      </c>
      <c r="AV156">
        <v>2</v>
      </c>
      <c r="AW156">
        <v>2</v>
      </c>
      <c r="AX156">
        <v>4</v>
      </c>
      <c r="AY156">
        <v>5</v>
      </c>
      <c r="AZ156">
        <v>4</v>
      </c>
      <c r="BA156">
        <v>4</v>
      </c>
      <c r="BB156">
        <v>5</v>
      </c>
      <c r="BC156">
        <v>5</v>
      </c>
      <c r="BD156">
        <v>2</v>
      </c>
      <c r="BE156">
        <v>2</v>
      </c>
      <c r="BF156">
        <v>3</v>
      </c>
      <c r="BG156" t="s">
        <v>51</v>
      </c>
      <c r="BH156" t="s">
        <v>485</v>
      </c>
      <c r="BU156" t="s">
        <v>486</v>
      </c>
      <c r="BV156" t="s">
        <v>165</v>
      </c>
      <c r="BW156" t="s">
        <v>487</v>
      </c>
      <c r="BX156" t="s">
        <v>56</v>
      </c>
      <c r="BY156" t="s">
        <v>399</v>
      </c>
      <c r="BZ156" t="s">
        <v>72</v>
      </c>
      <c r="CA156" t="s">
        <v>59</v>
      </c>
      <c r="CB156" t="s">
        <v>60</v>
      </c>
      <c r="CC156" t="s">
        <v>82</v>
      </c>
      <c r="CD156" t="s">
        <v>488</v>
      </c>
    </row>
    <row r="157" spans="1:82" x14ac:dyDescent="0.2">
      <c r="A157" t="s">
        <v>490</v>
      </c>
      <c r="B157" t="s">
        <v>48</v>
      </c>
      <c r="AM157" t="s">
        <v>491</v>
      </c>
      <c r="AN157" t="s">
        <v>48</v>
      </c>
      <c r="BJ157">
        <v>5</v>
      </c>
      <c r="BK157">
        <v>3</v>
      </c>
      <c r="BL157">
        <v>2</v>
      </c>
      <c r="BM157">
        <v>5</v>
      </c>
      <c r="BN157">
        <v>3</v>
      </c>
      <c r="BO157">
        <v>1</v>
      </c>
      <c r="BP157">
        <v>2</v>
      </c>
      <c r="BQ157">
        <v>4</v>
      </c>
      <c r="BR157">
        <v>2</v>
      </c>
      <c r="BS157" t="s">
        <v>102</v>
      </c>
      <c r="BT157" t="s">
        <v>51</v>
      </c>
      <c r="BU157" t="s">
        <v>492</v>
      </c>
      <c r="BV157" t="s">
        <v>121</v>
      </c>
      <c r="BW157" t="s">
        <v>117</v>
      </c>
      <c r="BX157" t="s">
        <v>56</v>
      </c>
      <c r="BY157" t="s">
        <v>399</v>
      </c>
      <c r="BZ157" t="s">
        <v>160</v>
      </c>
      <c r="CA157" t="s">
        <v>73</v>
      </c>
      <c r="CB157" t="s">
        <v>60</v>
      </c>
      <c r="CC157" t="s">
        <v>82</v>
      </c>
      <c r="CD157" t="s">
        <v>493</v>
      </c>
    </row>
    <row r="158" spans="1:82" x14ac:dyDescent="0.2">
      <c r="A158" t="s">
        <v>1056</v>
      </c>
      <c r="B158" t="s">
        <v>48</v>
      </c>
      <c r="AM158" t="s">
        <v>50</v>
      </c>
      <c r="AN158" t="s">
        <v>51</v>
      </c>
      <c r="AO158">
        <v>4</v>
      </c>
      <c r="AP158">
        <v>3</v>
      </c>
      <c r="AQ158">
        <v>3</v>
      </c>
      <c r="AR158">
        <v>3</v>
      </c>
      <c r="AS158">
        <v>3</v>
      </c>
      <c r="AT158">
        <v>3</v>
      </c>
      <c r="AU158">
        <v>3</v>
      </c>
      <c r="AV158">
        <v>3</v>
      </c>
      <c r="AW158">
        <v>4</v>
      </c>
      <c r="AX158">
        <v>3</v>
      </c>
      <c r="AY158">
        <v>3</v>
      </c>
      <c r="AZ158">
        <v>4</v>
      </c>
      <c r="BA158">
        <v>4</v>
      </c>
      <c r="BB158">
        <v>4</v>
      </c>
      <c r="BC158">
        <v>3</v>
      </c>
      <c r="BD158">
        <v>3</v>
      </c>
      <c r="BE158">
        <v>3</v>
      </c>
      <c r="BF158">
        <v>4</v>
      </c>
      <c r="BG158" t="s">
        <v>51</v>
      </c>
      <c r="BH158" t="s">
        <v>1057</v>
      </c>
      <c r="BU158" t="s">
        <v>1058</v>
      </c>
      <c r="BV158" t="s">
        <v>54</v>
      </c>
      <c r="BW158" t="s">
        <v>1059</v>
      </c>
      <c r="BX158" t="s">
        <v>98</v>
      </c>
      <c r="BY158" t="s">
        <v>425</v>
      </c>
      <c r="BZ158" t="s">
        <v>72</v>
      </c>
      <c r="CA158" t="s">
        <v>73</v>
      </c>
      <c r="CB158" t="s">
        <v>60</v>
      </c>
      <c r="CC158" t="s">
        <v>61</v>
      </c>
      <c r="CD158" t="s">
        <v>1060</v>
      </c>
    </row>
    <row r="159" spans="1:82" x14ac:dyDescent="0.2">
      <c r="A159" t="s">
        <v>189</v>
      </c>
      <c r="B159" t="s">
        <v>48</v>
      </c>
      <c r="AM159" t="s">
        <v>190</v>
      </c>
      <c r="AN159" t="s">
        <v>48</v>
      </c>
      <c r="BJ159">
        <v>5</v>
      </c>
      <c r="BK159">
        <v>5</v>
      </c>
      <c r="BL159">
        <v>5</v>
      </c>
      <c r="BM159">
        <v>5</v>
      </c>
      <c r="BN159">
        <v>5</v>
      </c>
      <c r="BO159">
        <v>5</v>
      </c>
      <c r="BP159">
        <v>5</v>
      </c>
      <c r="BQ159">
        <v>5</v>
      </c>
      <c r="BR159">
        <v>5</v>
      </c>
      <c r="BS159" t="s">
        <v>191</v>
      </c>
      <c r="BT159" t="s">
        <v>51</v>
      </c>
      <c r="BU159" t="s">
        <v>192</v>
      </c>
      <c r="BV159" t="s">
        <v>121</v>
      </c>
      <c r="BW159" t="s">
        <v>193</v>
      </c>
      <c r="BX159" t="s">
        <v>98</v>
      </c>
      <c r="BY159" t="s">
        <v>71</v>
      </c>
      <c r="BZ159" t="s">
        <v>160</v>
      </c>
      <c r="CA159" t="s">
        <v>73</v>
      </c>
      <c r="CB159" t="s">
        <v>60</v>
      </c>
      <c r="CC159" t="s">
        <v>61</v>
      </c>
      <c r="CD159" t="s">
        <v>194</v>
      </c>
    </row>
    <row r="160" spans="1:82" x14ac:dyDescent="0.2">
      <c r="A160" t="s">
        <v>1062</v>
      </c>
      <c r="B160" t="s">
        <v>51</v>
      </c>
      <c r="C160" t="s">
        <v>1063</v>
      </c>
      <c r="D160">
        <v>3</v>
      </c>
      <c r="E160">
        <v>4</v>
      </c>
      <c r="F160">
        <v>2</v>
      </c>
      <c r="G160">
        <v>2</v>
      </c>
      <c r="H160">
        <v>2</v>
      </c>
      <c r="I160">
        <v>2</v>
      </c>
      <c r="J160">
        <v>4</v>
      </c>
      <c r="K160" t="s">
        <v>632</v>
      </c>
      <c r="L160" t="s">
        <v>51</v>
      </c>
      <c r="M160">
        <v>4</v>
      </c>
      <c r="N160">
        <v>3</v>
      </c>
      <c r="O160">
        <v>3</v>
      </c>
      <c r="P160">
        <v>3</v>
      </c>
      <c r="Q160">
        <v>1</v>
      </c>
      <c r="R160">
        <v>3</v>
      </c>
      <c r="S160">
        <v>3</v>
      </c>
      <c r="T160">
        <v>4</v>
      </c>
      <c r="U160">
        <v>4</v>
      </c>
      <c r="V160">
        <v>1</v>
      </c>
      <c r="W160">
        <v>3</v>
      </c>
      <c r="X160">
        <v>3</v>
      </c>
      <c r="Y160">
        <v>3</v>
      </c>
      <c r="Z160">
        <v>1</v>
      </c>
      <c r="AA160">
        <v>1</v>
      </c>
      <c r="AB160">
        <v>4</v>
      </c>
      <c r="AC160">
        <v>4</v>
      </c>
      <c r="AD160">
        <v>4</v>
      </c>
      <c r="AE160" t="s">
        <v>1064</v>
      </c>
      <c r="AJ160" t="s">
        <v>1065</v>
      </c>
      <c r="AK160" t="s">
        <v>54</v>
      </c>
    </row>
    <row r="161" spans="1:82" x14ac:dyDescent="0.2">
      <c r="A161" t="s">
        <v>494</v>
      </c>
      <c r="B161" t="s">
        <v>48</v>
      </c>
      <c r="AM161" t="s">
        <v>50</v>
      </c>
      <c r="AN161" t="s">
        <v>51</v>
      </c>
      <c r="AO161">
        <v>5</v>
      </c>
      <c r="AP161">
        <v>3</v>
      </c>
      <c r="AQ161">
        <v>3</v>
      </c>
      <c r="AR161">
        <v>3</v>
      </c>
      <c r="AS161">
        <v>4</v>
      </c>
      <c r="AT161">
        <v>3</v>
      </c>
      <c r="AU161">
        <v>3</v>
      </c>
      <c r="AV161">
        <v>3</v>
      </c>
      <c r="AW161">
        <v>3</v>
      </c>
      <c r="AX161">
        <v>5</v>
      </c>
      <c r="AY161">
        <v>4</v>
      </c>
      <c r="AZ161">
        <v>4</v>
      </c>
      <c r="BA161">
        <v>4</v>
      </c>
      <c r="BB161">
        <v>4</v>
      </c>
      <c r="BC161">
        <v>3</v>
      </c>
      <c r="BD161">
        <v>3</v>
      </c>
      <c r="BE161">
        <v>3</v>
      </c>
      <c r="BF161">
        <v>3</v>
      </c>
      <c r="BG161" t="s">
        <v>51</v>
      </c>
      <c r="BH161" t="s">
        <v>386</v>
      </c>
      <c r="BU161" t="s">
        <v>243</v>
      </c>
      <c r="BV161" t="s">
        <v>121</v>
      </c>
      <c r="BW161" t="s">
        <v>181</v>
      </c>
      <c r="BX161" t="s">
        <v>110</v>
      </c>
      <c r="BY161" t="s">
        <v>425</v>
      </c>
      <c r="BZ161" t="s">
        <v>72</v>
      </c>
      <c r="CA161" t="s">
        <v>73</v>
      </c>
      <c r="CB161" t="s">
        <v>60</v>
      </c>
      <c r="CC161" t="s">
        <v>82</v>
      </c>
      <c r="CD161" t="s">
        <v>495</v>
      </c>
    </row>
    <row r="162" spans="1:82" x14ac:dyDescent="0.2">
      <c r="A162" t="s">
        <v>1066</v>
      </c>
      <c r="B162" t="s">
        <v>51</v>
      </c>
      <c r="C162" t="s">
        <v>639</v>
      </c>
      <c r="D162">
        <v>5</v>
      </c>
      <c r="E162">
        <v>6</v>
      </c>
      <c r="F162">
        <v>4</v>
      </c>
      <c r="G162">
        <v>7</v>
      </c>
      <c r="H162">
        <v>5</v>
      </c>
      <c r="I162">
        <v>3</v>
      </c>
      <c r="J162">
        <v>5</v>
      </c>
      <c r="K162" t="s">
        <v>680</v>
      </c>
      <c r="L162" t="s">
        <v>51</v>
      </c>
      <c r="M162">
        <v>4</v>
      </c>
      <c r="N162">
        <v>4</v>
      </c>
      <c r="O162">
        <v>4</v>
      </c>
      <c r="P162">
        <v>2</v>
      </c>
      <c r="Q162">
        <v>4</v>
      </c>
      <c r="R162">
        <v>4</v>
      </c>
      <c r="S162">
        <v>4</v>
      </c>
      <c r="T162">
        <v>4</v>
      </c>
      <c r="U162">
        <v>4</v>
      </c>
      <c r="V162">
        <v>4</v>
      </c>
      <c r="W162">
        <v>4</v>
      </c>
      <c r="X162">
        <v>4</v>
      </c>
      <c r="Y162">
        <v>2</v>
      </c>
      <c r="Z162">
        <v>4</v>
      </c>
      <c r="AA162">
        <v>4</v>
      </c>
      <c r="AB162">
        <v>4</v>
      </c>
      <c r="AC162">
        <v>4</v>
      </c>
      <c r="AD162">
        <v>4</v>
      </c>
      <c r="AE162" t="s">
        <v>1067</v>
      </c>
      <c r="AJ162" t="s">
        <v>615</v>
      </c>
      <c r="AK162" t="s">
        <v>79</v>
      </c>
      <c r="AL162" t="s">
        <v>1068</v>
      </c>
    </row>
    <row r="163" spans="1:82" x14ac:dyDescent="0.2">
      <c r="A163" t="s">
        <v>1069</v>
      </c>
      <c r="B163" t="s">
        <v>51</v>
      </c>
      <c r="C163" t="s">
        <v>679</v>
      </c>
      <c r="D163">
        <v>1</v>
      </c>
      <c r="E163">
        <v>2</v>
      </c>
      <c r="F163">
        <v>1</v>
      </c>
      <c r="G163">
        <v>1</v>
      </c>
      <c r="H163">
        <v>2</v>
      </c>
      <c r="I163">
        <v>2</v>
      </c>
      <c r="J163">
        <v>4</v>
      </c>
      <c r="K163" t="s">
        <v>601</v>
      </c>
      <c r="L163" t="s">
        <v>51</v>
      </c>
      <c r="M163">
        <v>3</v>
      </c>
      <c r="N163">
        <v>3</v>
      </c>
      <c r="O163">
        <v>3</v>
      </c>
      <c r="P163">
        <v>2</v>
      </c>
      <c r="Q163">
        <v>3</v>
      </c>
      <c r="R163">
        <v>2</v>
      </c>
      <c r="S163">
        <v>3</v>
      </c>
      <c r="T163">
        <v>3</v>
      </c>
      <c r="U163">
        <v>2</v>
      </c>
      <c r="V163">
        <v>3</v>
      </c>
      <c r="W163">
        <v>3</v>
      </c>
      <c r="X163">
        <v>3</v>
      </c>
      <c r="Y163">
        <v>2</v>
      </c>
      <c r="Z163">
        <v>3</v>
      </c>
      <c r="AA163">
        <v>2</v>
      </c>
      <c r="AB163">
        <v>3</v>
      </c>
      <c r="AC163">
        <v>3</v>
      </c>
      <c r="AD163">
        <v>2</v>
      </c>
      <c r="AE163" t="s">
        <v>1070</v>
      </c>
      <c r="AJ163" t="s">
        <v>1071</v>
      </c>
      <c r="AK163" t="s">
        <v>165</v>
      </c>
      <c r="AL163" t="s">
        <v>1072</v>
      </c>
    </row>
    <row r="164" spans="1:82" x14ac:dyDescent="0.2">
      <c r="A164" t="s">
        <v>195</v>
      </c>
      <c r="B164" t="s">
        <v>48</v>
      </c>
      <c r="AM164" t="s">
        <v>1073</v>
      </c>
      <c r="AN164" t="s">
        <v>51</v>
      </c>
      <c r="AO164">
        <v>3</v>
      </c>
      <c r="AP164">
        <v>4</v>
      </c>
      <c r="AQ164">
        <v>4</v>
      </c>
      <c r="AR164">
        <v>4</v>
      </c>
      <c r="AS164">
        <v>4</v>
      </c>
      <c r="AT164">
        <v>4</v>
      </c>
      <c r="AU164">
        <v>4</v>
      </c>
      <c r="AV164">
        <v>4</v>
      </c>
      <c r="AW164">
        <v>4</v>
      </c>
      <c r="AX164">
        <v>3</v>
      </c>
      <c r="AY164">
        <v>3</v>
      </c>
      <c r="AZ164">
        <v>3</v>
      </c>
      <c r="BA164">
        <v>3</v>
      </c>
      <c r="BB164">
        <v>3</v>
      </c>
      <c r="BC164">
        <v>3</v>
      </c>
      <c r="BD164">
        <v>3</v>
      </c>
      <c r="BE164">
        <v>3</v>
      </c>
      <c r="BF164">
        <v>3</v>
      </c>
      <c r="BG164" t="s">
        <v>51</v>
      </c>
      <c r="BH164" t="s">
        <v>196</v>
      </c>
      <c r="BU164" t="s">
        <v>197</v>
      </c>
      <c r="BV164" t="s">
        <v>198</v>
      </c>
      <c r="BW164" t="s">
        <v>199</v>
      </c>
      <c r="BX164" t="s">
        <v>81</v>
      </c>
      <c r="BY164" t="s">
        <v>57</v>
      </c>
      <c r="BZ164" t="s">
        <v>72</v>
      </c>
      <c r="CA164" t="s">
        <v>73</v>
      </c>
      <c r="CB164" t="s">
        <v>60</v>
      </c>
      <c r="CC164" t="s">
        <v>61</v>
      </c>
      <c r="CD164" t="s">
        <v>200</v>
      </c>
    </row>
    <row r="165" spans="1:82" x14ac:dyDescent="0.2">
      <c r="A165" t="s">
        <v>497</v>
      </c>
      <c r="B165" t="s">
        <v>48</v>
      </c>
      <c r="AM165" t="s">
        <v>395</v>
      </c>
      <c r="AN165" t="s">
        <v>48</v>
      </c>
      <c r="BJ165">
        <v>5</v>
      </c>
      <c r="BK165">
        <v>4</v>
      </c>
      <c r="BL165">
        <v>3</v>
      </c>
      <c r="BM165">
        <v>5</v>
      </c>
      <c r="BN165">
        <v>5</v>
      </c>
      <c r="BO165">
        <v>4</v>
      </c>
      <c r="BP165">
        <v>4</v>
      </c>
      <c r="BQ165">
        <v>5</v>
      </c>
      <c r="BR165">
        <v>5</v>
      </c>
      <c r="BS165" t="s">
        <v>498</v>
      </c>
      <c r="BT165" t="s">
        <v>51</v>
      </c>
      <c r="BU165" t="s">
        <v>243</v>
      </c>
      <c r="BV165" t="s">
        <v>88</v>
      </c>
      <c r="BW165" t="s">
        <v>499</v>
      </c>
      <c r="BX165" t="s">
        <v>56</v>
      </c>
      <c r="BY165" t="s">
        <v>425</v>
      </c>
      <c r="BZ165" t="s">
        <v>160</v>
      </c>
      <c r="CA165" t="s">
        <v>73</v>
      </c>
      <c r="CB165" t="s">
        <v>60</v>
      </c>
      <c r="CC165" t="s">
        <v>82</v>
      </c>
      <c r="CD165" t="s">
        <v>500</v>
      </c>
    </row>
    <row r="166" spans="1:82" x14ac:dyDescent="0.2">
      <c r="A166" t="s">
        <v>1074</v>
      </c>
      <c r="B166" t="s">
        <v>51</v>
      </c>
      <c r="C166" t="s">
        <v>639</v>
      </c>
      <c r="D166">
        <v>4</v>
      </c>
      <c r="E166">
        <v>4</v>
      </c>
      <c r="F166">
        <v>3</v>
      </c>
      <c r="G166">
        <v>3</v>
      </c>
      <c r="H166">
        <v>3</v>
      </c>
      <c r="I166">
        <v>2</v>
      </c>
      <c r="J166">
        <v>2</v>
      </c>
      <c r="K166" t="s">
        <v>680</v>
      </c>
      <c r="L166" t="s">
        <v>48</v>
      </c>
      <c r="AF166" t="s">
        <v>1053</v>
      </c>
      <c r="AG166" t="s">
        <v>855</v>
      </c>
      <c r="AH166" t="s">
        <v>635</v>
      </c>
      <c r="AI166" t="s">
        <v>1075</v>
      </c>
      <c r="AJ166" t="s">
        <v>1076</v>
      </c>
      <c r="AK166" t="s">
        <v>54</v>
      </c>
    </row>
    <row r="167" spans="1:82" x14ac:dyDescent="0.2">
      <c r="A167" t="s">
        <v>202</v>
      </c>
      <c r="B167" t="s">
        <v>48</v>
      </c>
      <c r="AM167" t="s">
        <v>50</v>
      </c>
      <c r="AN167" t="s">
        <v>51</v>
      </c>
      <c r="AO167">
        <v>4</v>
      </c>
      <c r="AP167">
        <v>4</v>
      </c>
      <c r="AQ167">
        <v>4</v>
      </c>
      <c r="AR167">
        <v>4</v>
      </c>
      <c r="AS167">
        <v>4</v>
      </c>
      <c r="AT167">
        <v>4</v>
      </c>
      <c r="AU167">
        <v>4</v>
      </c>
      <c r="AV167">
        <v>4</v>
      </c>
      <c r="AW167">
        <v>4</v>
      </c>
      <c r="AX167">
        <v>4</v>
      </c>
      <c r="AY167">
        <v>4</v>
      </c>
      <c r="AZ167">
        <v>4</v>
      </c>
      <c r="BA167">
        <v>4</v>
      </c>
      <c r="BB167">
        <v>4</v>
      </c>
      <c r="BC167">
        <v>4</v>
      </c>
      <c r="BD167">
        <v>4</v>
      </c>
      <c r="BE167">
        <v>4</v>
      </c>
      <c r="BF167">
        <v>4</v>
      </c>
      <c r="BG167" t="s">
        <v>51</v>
      </c>
      <c r="BH167" t="s">
        <v>66</v>
      </c>
      <c r="BU167" t="s">
        <v>203</v>
      </c>
      <c r="BV167" t="s">
        <v>180</v>
      </c>
      <c r="BW167" t="s">
        <v>204</v>
      </c>
      <c r="BX167" t="s">
        <v>81</v>
      </c>
      <c r="BY167" t="s">
        <v>57</v>
      </c>
      <c r="BZ167" t="s">
        <v>205</v>
      </c>
      <c r="CA167" t="s">
        <v>59</v>
      </c>
      <c r="CB167" t="s">
        <v>60</v>
      </c>
      <c r="CC167" t="s">
        <v>61</v>
      </c>
      <c r="CD167" t="s">
        <v>206</v>
      </c>
    </row>
    <row r="168" spans="1:82" x14ac:dyDescent="0.2">
      <c r="A168" t="s">
        <v>1077</v>
      </c>
      <c r="B168" t="s">
        <v>48</v>
      </c>
      <c r="AM168" t="s">
        <v>50</v>
      </c>
      <c r="AN168" t="s">
        <v>51</v>
      </c>
      <c r="AO168">
        <v>4</v>
      </c>
      <c r="AP168">
        <v>4</v>
      </c>
      <c r="AQ168">
        <v>4</v>
      </c>
      <c r="AR168">
        <v>4</v>
      </c>
      <c r="AS168">
        <v>4</v>
      </c>
      <c r="AT168">
        <v>3</v>
      </c>
      <c r="AU168">
        <v>4</v>
      </c>
      <c r="AV168">
        <v>4</v>
      </c>
      <c r="AW168">
        <v>3</v>
      </c>
      <c r="AX168">
        <v>4</v>
      </c>
      <c r="AY168">
        <v>4</v>
      </c>
      <c r="AZ168">
        <v>4</v>
      </c>
      <c r="BA168">
        <v>4</v>
      </c>
      <c r="BB168">
        <v>4</v>
      </c>
      <c r="BC168">
        <v>3</v>
      </c>
      <c r="BD168">
        <v>4</v>
      </c>
      <c r="BE168">
        <v>4</v>
      </c>
      <c r="BF168">
        <v>4</v>
      </c>
      <c r="BG168" t="s">
        <v>51</v>
      </c>
      <c r="BU168" t="s">
        <v>67</v>
      </c>
      <c r="BV168" t="s">
        <v>54</v>
      </c>
      <c r="BW168" t="s">
        <v>1078</v>
      </c>
      <c r="BX168" t="s">
        <v>98</v>
      </c>
      <c r="BY168" t="s">
        <v>399</v>
      </c>
      <c r="BZ168" t="s">
        <v>72</v>
      </c>
      <c r="CA168" t="s">
        <v>73</v>
      </c>
      <c r="CB168" t="s">
        <v>958</v>
      </c>
      <c r="CC168" t="s">
        <v>82</v>
      </c>
    </row>
    <row r="169" spans="1:82" x14ac:dyDescent="0.2">
      <c r="A169" t="s">
        <v>1080</v>
      </c>
      <c r="B169" t="s">
        <v>51</v>
      </c>
      <c r="C169" t="s">
        <v>1081</v>
      </c>
      <c r="D169">
        <v>6</v>
      </c>
      <c r="E169">
        <v>3</v>
      </c>
      <c r="F169">
        <v>1</v>
      </c>
      <c r="G169">
        <v>5</v>
      </c>
      <c r="H169">
        <v>2</v>
      </c>
      <c r="I169">
        <v>4</v>
      </c>
      <c r="J169">
        <v>7</v>
      </c>
      <c r="K169" t="s">
        <v>601</v>
      </c>
      <c r="L169" t="s">
        <v>51</v>
      </c>
      <c r="M169">
        <v>4</v>
      </c>
      <c r="N169">
        <v>3</v>
      </c>
      <c r="O169">
        <v>3</v>
      </c>
      <c r="P169">
        <v>3</v>
      </c>
      <c r="Q169">
        <v>3</v>
      </c>
      <c r="R169">
        <v>3</v>
      </c>
      <c r="S169">
        <v>3</v>
      </c>
      <c r="T169">
        <v>2</v>
      </c>
      <c r="U169">
        <v>2</v>
      </c>
      <c r="V169">
        <v>4</v>
      </c>
      <c r="W169">
        <v>3</v>
      </c>
      <c r="X169">
        <v>3</v>
      </c>
      <c r="Y169">
        <v>3</v>
      </c>
      <c r="Z169">
        <v>2</v>
      </c>
      <c r="AA169">
        <v>3</v>
      </c>
      <c r="AB169">
        <v>3</v>
      </c>
      <c r="AC169">
        <v>2</v>
      </c>
      <c r="AD169">
        <v>2</v>
      </c>
      <c r="AE169" t="s">
        <v>700</v>
      </c>
      <c r="AJ169" t="s">
        <v>1082</v>
      </c>
      <c r="AK169" t="s">
        <v>1083</v>
      </c>
    </row>
    <row r="170" spans="1:82" x14ac:dyDescent="0.2">
      <c r="A170" t="s">
        <v>207</v>
      </c>
      <c r="B170" t="s">
        <v>48</v>
      </c>
      <c r="AM170" t="s">
        <v>417</v>
      </c>
      <c r="AN170" t="s">
        <v>48</v>
      </c>
      <c r="BJ170">
        <v>4</v>
      </c>
      <c r="BK170">
        <v>3</v>
      </c>
      <c r="BL170">
        <v>3</v>
      </c>
      <c r="BM170">
        <v>4</v>
      </c>
      <c r="BN170">
        <v>4</v>
      </c>
      <c r="BO170">
        <v>3</v>
      </c>
      <c r="BP170">
        <v>3</v>
      </c>
      <c r="BQ170">
        <v>4</v>
      </c>
      <c r="BR170">
        <v>4</v>
      </c>
      <c r="BS170" t="s">
        <v>208</v>
      </c>
      <c r="BT170" t="s">
        <v>51</v>
      </c>
      <c r="BU170" t="s">
        <v>209</v>
      </c>
      <c r="BV170" t="s">
        <v>79</v>
      </c>
      <c r="BW170" t="s">
        <v>210</v>
      </c>
      <c r="BX170" t="s">
        <v>56</v>
      </c>
      <c r="BY170" t="s">
        <v>57</v>
      </c>
      <c r="BZ170" t="s">
        <v>72</v>
      </c>
      <c r="CA170" t="s">
        <v>73</v>
      </c>
      <c r="CB170" t="s">
        <v>60</v>
      </c>
      <c r="CC170" t="s">
        <v>82</v>
      </c>
      <c r="CD170" t="s">
        <v>211</v>
      </c>
    </row>
    <row r="171" spans="1:82" x14ac:dyDescent="0.2">
      <c r="A171" t="s">
        <v>1084</v>
      </c>
      <c r="B171" t="s">
        <v>48</v>
      </c>
      <c r="AM171" t="s">
        <v>50</v>
      </c>
      <c r="AN171" t="s">
        <v>51</v>
      </c>
      <c r="AO171">
        <v>5</v>
      </c>
      <c r="AP171">
        <v>5</v>
      </c>
      <c r="AQ171">
        <v>5</v>
      </c>
      <c r="AR171">
        <v>5</v>
      </c>
      <c r="AS171">
        <v>5</v>
      </c>
      <c r="AT171">
        <v>5</v>
      </c>
      <c r="AU171">
        <v>5</v>
      </c>
      <c r="AV171">
        <v>5</v>
      </c>
      <c r="AW171">
        <v>5</v>
      </c>
      <c r="AX171">
        <v>5</v>
      </c>
      <c r="AY171">
        <v>5</v>
      </c>
      <c r="AZ171">
        <v>5</v>
      </c>
      <c r="BA171">
        <v>5</v>
      </c>
      <c r="BB171">
        <v>5</v>
      </c>
      <c r="BC171">
        <v>5</v>
      </c>
      <c r="BD171">
        <v>5</v>
      </c>
      <c r="BE171">
        <v>5</v>
      </c>
      <c r="BF171">
        <v>5</v>
      </c>
      <c r="BG171" t="s">
        <v>51</v>
      </c>
      <c r="BH171" t="s">
        <v>989</v>
      </c>
      <c r="BU171" t="s">
        <v>134</v>
      </c>
      <c r="BV171" t="s">
        <v>231</v>
      </c>
      <c r="BW171" t="s">
        <v>268</v>
      </c>
      <c r="BX171" t="s">
        <v>70</v>
      </c>
      <c r="BY171" t="s">
        <v>425</v>
      </c>
      <c r="BZ171" t="s">
        <v>160</v>
      </c>
      <c r="CA171" t="s">
        <v>73</v>
      </c>
      <c r="CB171" t="s">
        <v>60</v>
      </c>
      <c r="CC171" t="s">
        <v>82</v>
      </c>
      <c r="CD171" t="s">
        <v>1085</v>
      </c>
    </row>
    <row r="172" spans="1:82" x14ac:dyDescent="0.2">
      <c r="A172" t="s">
        <v>1086</v>
      </c>
      <c r="B172" t="s">
        <v>51</v>
      </c>
      <c r="C172" t="s">
        <v>1087</v>
      </c>
      <c r="D172">
        <v>4</v>
      </c>
      <c r="E172">
        <v>3</v>
      </c>
      <c r="F172">
        <v>6</v>
      </c>
      <c r="G172">
        <v>2</v>
      </c>
      <c r="H172">
        <v>3</v>
      </c>
      <c r="I172">
        <v>6</v>
      </c>
      <c r="J172">
        <v>3</v>
      </c>
      <c r="K172" t="s">
        <v>601</v>
      </c>
      <c r="L172" t="s">
        <v>51</v>
      </c>
      <c r="M172">
        <v>2</v>
      </c>
      <c r="N172">
        <v>2</v>
      </c>
      <c r="O172">
        <v>5</v>
      </c>
      <c r="P172">
        <v>3</v>
      </c>
      <c r="Q172">
        <v>2</v>
      </c>
      <c r="R172">
        <v>1</v>
      </c>
      <c r="S172">
        <v>3</v>
      </c>
      <c r="T172">
        <v>3</v>
      </c>
      <c r="U172">
        <v>3</v>
      </c>
      <c r="V172">
        <v>2</v>
      </c>
      <c r="W172">
        <v>2</v>
      </c>
      <c r="X172">
        <v>5</v>
      </c>
      <c r="Y172">
        <v>3</v>
      </c>
      <c r="Z172">
        <v>3</v>
      </c>
      <c r="AA172">
        <v>2</v>
      </c>
      <c r="AB172">
        <v>2</v>
      </c>
      <c r="AC172">
        <v>3</v>
      </c>
      <c r="AD172">
        <v>3</v>
      </c>
      <c r="AE172" t="s">
        <v>949</v>
      </c>
      <c r="AJ172" t="s">
        <v>1088</v>
      </c>
      <c r="AK172" t="s">
        <v>165</v>
      </c>
      <c r="AL172" t="s">
        <v>1089</v>
      </c>
    </row>
    <row r="173" spans="1:82" x14ac:dyDescent="0.2">
      <c r="A173" t="s">
        <v>1090</v>
      </c>
      <c r="B173" t="s">
        <v>51</v>
      </c>
      <c r="C173" t="s">
        <v>639</v>
      </c>
      <c r="D173">
        <v>1</v>
      </c>
      <c r="E173">
        <v>1</v>
      </c>
      <c r="F173">
        <v>2</v>
      </c>
      <c r="G173">
        <v>1</v>
      </c>
      <c r="H173">
        <v>3</v>
      </c>
      <c r="I173">
        <v>2</v>
      </c>
      <c r="J173">
        <v>3</v>
      </c>
      <c r="K173" t="s">
        <v>640</v>
      </c>
      <c r="L173" t="s">
        <v>51</v>
      </c>
      <c r="M173">
        <v>2</v>
      </c>
      <c r="N173">
        <v>2</v>
      </c>
      <c r="O173">
        <v>1</v>
      </c>
      <c r="P173">
        <v>1</v>
      </c>
      <c r="Q173">
        <v>1</v>
      </c>
      <c r="R173">
        <v>1</v>
      </c>
      <c r="S173">
        <v>1</v>
      </c>
      <c r="T173">
        <v>1</v>
      </c>
      <c r="U173">
        <v>2</v>
      </c>
      <c r="V173">
        <v>2</v>
      </c>
      <c r="W173">
        <v>2</v>
      </c>
      <c r="X173">
        <v>1</v>
      </c>
      <c r="Y173">
        <v>1</v>
      </c>
      <c r="Z173">
        <v>2</v>
      </c>
      <c r="AA173">
        <v>1</v>
      </c>
      <c r="AB173">
        <v>1</v>
      </c>
      <c r="AC173">
        <v>1</v>
      </c>
      <c r="AD173">
        <v>2</v>
      </c>
      <c r="AE173" t="s">
        <v>655</v>
      </c>
      <c r="AJ173" t="s">
        <v>1091</v>
      </c>
      <c r="AK173" t="s">
        <v>54</v>
      </c>
    </row>
    <row r="174" spans="1:82" x14ac:dyDescent="0.2">
      <c r="A174" t="s">
        <v>213</v>
      </c>
      <c r="B174" t="s">
        <v>48</v>
      </c>
      <c r="AM174" t="s">
        <v>395</v>
      </c>
      <c r="AN174" t="s">
        <v>51</v>
      </c>
      <c r="AO174">
        <v>4</v>
      </c>
      <c r="AP174">
        <v>2</v>
      </c>
      <c r="AQ174">
        <v>4</v>
      </c>
      <c r="AR174">
        <v>4</v>
      </c>
      <c r="AS174">
        <v>4</v>
      </c>
      <c r="AT174">
        <v>4</v>
      </c>
      <c r="AU174">
        <v>4</v>
      </c>
      <c r="AV174">
        <v>4</v>
      </c>
      <c r="AW174">
        <v>3</v>
      </c>
      <c r="AX174">
        <v>4</v>
      </c>
      <c r="AY174">
        <v>3</v>
      </c>
      <c r="AZ174">
        <v>4</v>
      </c>
      <c r="BA174">
        <v>4</v>
      </c>
      <c r="BB174">
        <v>4</v>
      </c>
      <c r="BC174">
        <v>4</v>
      </c>
      <c r="BD174">
        <v>4</v>
      </c>
      <c r="BE174">
        <v>4</v>
      </c>
      <c r="BF174">
        <v>4</v>
      </c>
      <c r="BG174" t="s">
        <v>51</v>
      </c>
      <c r="BH174" t="s">
        <v>214</v>
      </c>
      <c r="BU174" t="s">
        <v>215</v>
      </c>
      <c r="BV174" t="s">
        <v>165</v>
      </c>
      <c r="BW174" t="s">
        <v>216</v>
      </c>
      <c r="BX174" t="s">
        <v>70</v>
      </c>
      <c r="BY174" t="s">
        <v>57</v>
      </c>
      <c r="BZ174" t="s">
        <v>111</v>
      </c>
      <c r="CA174" t="s">
        <v>112</v>
      </c>
      <c r="CB174" t="s">
        <v>60</v>
      </c>
      <c r="CC174" t="s">
        <v>82</v>
      </c>
      <c r="CD174" t="s">
        <v>217</v>
      </c>
    </row>
    <row r="175" spans="1:82" x14ac:dyDescent="0.2">
      <c r="A175" t="s">
        <v>1092</v>
      </c>
      <c r="B175" t="s">
        <v>51</v>
      </c>
      <c r="C175" t="s">
        <v>639</v>
      </c>
      <c r="D175">
        <v>6</v>
      </c>
      <c r="E175">
        <v>7</v>
      </c>
      <c r="F175">
        <v>7</v>
      </c>
      <c r="G175">
        <v>5</v>
      </c>
      <c r="H175">
        <v>7</v>
      </c>
      <c r="I175">
        <v>5</v>
      </c>
      <c r="J175">
        <v>6</v>
      </c>
      <c r="K175" t="s">
        <v>601</v>
      </c>
      <c r="L175" t="s">
        <v>51</v>
      </c>
      <c r="M175">
        <v>4</v>
      </c>
      <c r="N175">
        <v>3</v>
      </c>
      <c r="O175">
        <v>3</v>
      </c>
      <c r="P175">
        <v>3</v>
      </c>
      <c r="Q175">
        <v>3</v>
      </c>
      <c r="R175">
        <v>3</v>
      </c>
      <c r="S175">
        <v>3</v>
      </c>
      <c r="T175">
        <v>3</v>
      </c>
      <c r="U175">
        <v>3</v>
      </c>
      <c r="V175">
        <v>3</v>
      </c>
      <c r="W175">
        <v>3</v>
      </c>
      <c r="X175">
        <v>3</v>
      </c>
      <c r="Y175">
        <v>2</v>
      </c>
      <c r="Z175">
        <v>2</v>
      </c>
      <c r="AA175">
        <v>3</v>
      </c>
      <c r="AB175">
        <v>3</v>
      </c>
      <c r="AC175">
        <v>3</v>
      </c>
      <c r="AD175">
        <v>3</v>
      </c>
      <c r="AE175" t="s">
        <v>610</v>
      </c>
      <c r="AJ175" t="s">
        <v>607</v>
      </c>
      <c r="AK175" t="s">
        <v>121</v>
      </c>
      <c r="AL175" t="s">
        <v>643</v>
      </c>
    </row>
    <row r="176" spans="1:82" x14ac:dyDescent="0.2">
      <c r="A176" t="s">
        <v>1093</v>
      </c>
      <c r="B176" t="s">
        <v>51</v>
      </c>
      <c r="C176" t="s">
        <v>679</v>
      </c>
      <c r="D176">
        <v>1</v>
      </c>
      <c r="E176">
        <v>4</v>
      </c>
      <c r="F176">
        <v>5</v>
      </c>
      <c r="G176">
        <v>3</v>
      </c>
      <c r="H176">
        <v>2</v>
      </c>
      <c r="I176">
        <v>7</v>
      </c>
      <c r="J176">
        <v>6</v>
      </c>
      <c r="K176" t="s">
        <v>680</v>
      </c>
      <c r="L176" t="s">
        <v>51</v>
      </c>
      <c r="M176">
        <v>4</v>
      </c>
      <c r="N176">
        <v>3</v>
      </c>
      <c r="O176">
        <v>5</v>
      </c>
      <c r="P176">
        <v>5</v>
      </c>
      <c r="Q176">
        <v>5</v>
      </c>
      <c r="R176">
        <v>1</v>
      </c>
      <c r="S176">
        <v>1</v>
      </c>
      <c r="T176">
        <v>2</v>
      </c>
      <c r="U176">
        <v>2</v>
      </c>
      <c r="V176">
        <v>4</v>
      </c>
      <c r="W176">
        <v>3</v>
      </c>
      <c r="X176">
        <v>5</v>
      </c>
      <c r="Y176">
        <v>5</v>
      </c>
      <c r="Z176">
        <v>5</v>
      </c>
      <c r="AA176">
        <v>1</v>
      </c>
      <c r="AB176">
        <v>1</v>
      </c>
      <c r="AC176">
        <v>2</v>
      </c>
      <c r="AD176">
        <v>2</v>
      </c>
      <c r="AE176" t="s">
        <v>662</v>
      </c>
      <c r="AJ176" t="s">
        <v>918</v>
      </c>
      <c r="AK176" t="s">
        <v>1094</v>
      </c>
      <c r="AL176" t="s">
        <v>1095</v>
      </c>
    </row>
    <row r="177" spans="1:82" x14ac:dyDescent="0.2">
      <c r="A177" t="s">
        <v>1096</v>
      </c>
      <c r="B177" t="s">
        <v>51</v>
      </c>
      <c r="C177" t="s">
        <v>639</v>
      </c>
      <c r="D177">
        <v>2</v>
      </c>
      <c r="E177">
        <v>1</v>
      </c>
      <c r="F177">
        <v>2</v>
      </c>
      <c r="G177">
        <v>2</v>
      </c>
      <c r="H177">
        <v>1</v>
      </c>
      <c r="I177">
        <v>2</v>
      </c>
      <c r="J177">
        <v>2</v>
      </c>
      <c r="K177" t="s">
        <v>632</v>
      </c>
      <c r="L177" t="s">
        <v>51</v>
      </c>
      <c r="M177">
        <v>3</v>
      </c>
      <c r="N177">
        <v>3</v>
      </c>
      <c r="O177">
        <v>3</v>
      </c>
      <c r="P177">
        <v>3</v>
      </c>
      <c r="Q177">
        <v>3</v>
      </c>
      <c r="R177">
        <v>3</v>
      </c>
      <c r="S177">
        <v>1</v>
      </c>
      <c r="T177">
        <v>2</v>
      </c>
      <c r="U177">
        <v>2</v>
      </c>
      <c r="V177">
        <v>3</v>
      </c>
      <c r="W177">
        <v>3</v>
      </c>
      <c r="X177">
        <v>2</v>
      </c>
      <c r="Y177">
        <v>3</v>
      </c>
      <c r="Z177">
        <v>3</v>
      </c>
      <c r="AA177">
        <v>3</v>
      </c>
      <c r="AB177">
        <v>1</v>
      </c>
      <c r="AC177">
        <v>1</v>
      </c>
      <c r="AD177">
        <v>2</v>
      </c>
      <c r="AE177" t="s">
        <v>655</v>
      </c>
      <c r="AJ177" t="s">
        <v>687</v>
      </c>
      <c r="AK177" t="s">
        <v>294</v>
      </c>
    </row>
    <row r="178" spans="1:82" x14ac:dyDescent="0.2">
      <c r="A178" t="s">
        <v>1097</v>
      </c>
      <c r="B178" t="s">
        <v>51</v>
      </c>
      <c r="C178" t="s">
        <v>1098</v>
      </c>
      <c r="D178">
        <v>2</v>
      </c>
      <c r="E178">
        <v>2</v>
      </c>
      <c r="F178">
        <v>3</v>
      </c>
      <c r="G178">
        <v>1</v>
      </c>
      <c r="H178">
        <v>1</v>
      </c>
      <c r="I178">
        <v>1</v>
      </c>
      <c r="J178">
        <v>2</v>
      </c>
      <c r="K178" t="s">
        <v>601</v>
      </c>
      <c r="L178" t="s">
        <v>51</v>
      </c>
      <c r="M178">
        <v>2</v>
      </c>
      <c r="N178">
        <v>2</v>
      </c>
      <c r="O178">
        <v>2</v>
      </c>
      <c r="P178">
        <v>2</v>
      </c>
      <c r="Q178">
        <v>2</v>
      </c>
      <c r="R178">
        <v>2</v>
      </c>
      <c r="S178">
        <v>2</v>
      </c>
      <c r="T178">
        <v>1</v>
      </c>
      <c r="U178">
        <v>2</v>
      </c>
      <c r="V178">
        <v>2</v>
      </c>
      <c r="W178">
        <v>2</v>
      </c>
      <c r="X178">
        <v>2</v>
      </c>
      <c r="Y178">
        <v>2</v>
      </c>
      <c r="Z178">
        <v>2</v>
      </c>
      <c r="AA178">
        <v>2</v>
      </c>
      <c r="AB178">
        <v>2</v>
      </c>
      <c r="AC178">
        <v>2</v>
      </c>
      <c r="AD178">
        <v>2</v>
      </c>
      <c r="AE178" t="s">
        <v>1099</v>
      </c>
      <c r="AJ178" t="s">
        <v>1100</v>
      </c>
      <c r="AK178" t="s">
        <v>180</v>
      </c>
      <c r="AL178" t="s">
        <v>1101</v>
      </c>
    </row>
    <row r="179" spans="1:82" x14ac:dyDescent="0.2">
      <c r="A179" t="s">
        <v>1102</v>
      </c>
      <c r="B179" t="s">
        <v>51</v>
      </c>
      <c r="C179" t="s">
        <v>639</v>
      </c>
      <c r="D179">
        <v>1</v>
      </c>
      <c r="E179">
        <v>3</v>
      </c>
      <c r="F179">
        <v>2</v>
      </c>
      <c r="G179">
        <v>3</v>
      </c>
      <c r="H179">
        <v>6</v>
      </c>
      <c r="I179">
        <v>5</v>
      </c>
      <c r="J179">
        <v>7</v>
      </c>
      <c r="K179" t="s">
        <v>632</v>
      </c>
      <c r="L179" t="s">
        <v>51</v>
      </c>
      <c r="M179">
        <v>3</v>
      </c>
      <c r="N179">
        <v>4</v>
      </c>
      <c r="O179">
        <v>2</v>
      </c>
      <c r="P179">
        <v>3</v>
      </c>
      <c r="Q179">
        <v>3</v>
      </c>
      <c r="R179">
        <v>3</v>
      </c>
      <c r="S179">
        <v>3</v>
      </c>
      <c r="T179">
        <v>2</v>
      </c>
      <c r="U179">
        <v>3</v>
      </c>
      <c r="V179">
        <v>4</v>
      </c>
      <c r="W179">
        <v>4</v>
      </c>
      <c r="X179">
        <v>3</v>
      </c>
      <c r="Y179">
        <v>4</v>
      </c>
      <c r="Z179">
        <v>3</v>
      </c>
      <c r="AA179">
        <v>4</v>
      </c>
      <c r="AB179">
        <v>4</v>
      </c>
      <c r="AC179">
        <v>3</v>
      </c>
      <c r="AD179">
        <v>4</v>
      </c>
      <c r="AE179" t="s">
        <v>700</v>
      </c>
      <c r="AJ179" t="s">
        <v>1103</v>
      </c>
      <c r="AK179" t="s">
        <v>88</v>
      </c>
      <c r="AL179" t="s">
        <v>66</v>
      </c>
    </row>
    <row r="180" spans="1:82" x14ac:dyDescent="0.2">
      <c r="A180" t="s">
        <v>1104</v>
      </c>
      <c r="B180" t="s">
        <v>48</v>
      </c>
      <c r="AM180" t="s">
        <v>1105</v>
      </c>
      <c r="AN180" t="s">
        <v>48</v>
      </c>
      <c r="BJ180">
        <v>3</v>
      </c>
      <c r="BK180">
        <v>3</v>
      </c>
      <c r="BL180">
        <v>5</v>
      </c>
      <c r="BM180">
        <v>5</v>
      </c>
      <c r="BN180">
        <v>2</v>
      </c>
      <c r="BO180">
        <v>3</v>
      </c>
      <c r="BP180">
        <v>3</v>
      </c>
      <c r="BQ180">
        <v>3</v>
      </c>
      <c r="BR180">
        <v>3</v>
      </c>
      <c r="BS180" t="s">
        <v>265</v>
      </c>
      <c r="BT180" t="s">
        <v>51</v>
      </c>
      <c r="BU180" t="s">
        <v>1106</v>
      </c>
      <c r="BV180" t="s">
        <v>96</v>
      </c>
      <c r="BW180" t="s">
        <v>398</v>
      </c>
      <c r="BX180" t="s">
        <v>70</v>
      </c>
      <c r="BY180" t="s">
        <v>425</v>
      </c>
      <c r="BZ180" t="s">
        <v>58</v>
      </c>
      <c r="CA180" t="s">
        <v>112</v>
      </c>
      <c r="CB180" t="s">
        <v>60</v>
      </c>
      <c r="CC180" t="s">
        <v>1107</v>
      </c>
      <c r="CD180" t="s">
        <v>1108</v>
      </c>
    </row>
    <row r="181" spans="1:82" x14ac:dyDescent="0.2">
      <c r="A181" t="s">
        <v>218</v>
      </c>
      <c r="B181" t="s">
        <v>48</v>
      </c>
      <c r="AM181" t="s">
        <v>50</v>
      </c>
      <c r="AN181" t="s">
        <v>51</v>
      </c>
      <c r="AO181">
        <v>2</v>
      </c>
      <c r="AP181">
        <v>1</v>
      </c>
      <c r="AQ181">
        <v>1</v>
      </c>
      <c r="AR181">
        <v>3</v>
      </c>
      <c r="AS181">
        <v>3</v>
      </c>
      <c r="AT181">
        <v>3</v>
      </c>
      <c r="AU181">
        <v>3</v>
      </c>
      <c r="AV181">
        <v>3</v>
      </c>
      <c r="AW181">
        <v>3</v>
      </c>
      <c r="AX181">
        <v>2</v>
      </c>
      <c r="AY181">
        <v>1</v>
      </c>
      <c r="AZ181">
        <v>1</v>
      </c>
      <c r="BA181">
        <v>3</v>
      </c>
      <c r="BB181">
        <v>2</v>
      </c>
      <c r="BC181">
        <v>3</v>
      </c>
      <c r="BD181">
        <v>3</v>
      </c>
      <c r="BE181">
        <v>3</v>
      </c>
      <c r="BF181">
        <v>2</v>
      </c>
      <c r="BG181" t="s">
        <v>51</v>
      </c>
      <c r="BH181" t="s">
        <v>219</v>
      </c>
      <c r="BU181" t="s">
        <v>116</v>
      </c>
      <c r="BV181" t="s">
        <v>96</v>
      </c>
      <c r="BW181" t="s">
        <v>220</v>
      </c>
      <c r="BX181" t="s">
        <v>70</v>
      </c>
      <c r="BY181" t="s">
        <v>57</v>
      </c>
      <c r="BZ181" t="s">
        <v>160</v>
      </c>
      <c r="CA181" t="s">
        <v>73</v>
      </c>
      <c r="CB181" t="s">
        <v>60</v>
      </c>
      <c r="CC181" t="s">
        <v>82</v>
      </c>
      <c r="CD181" t="s">
        <v>221</v>
      </c>
    </row>
    <row r="182" spans="1:82" x14ac:dyDescent="0.2">
      <c r="A182" t="s">
        <v>1110</v>
      </c>
      <c r="B182" t="s">
        <v>51</v>
      </c>
      <c r="C182" t="s">
        <v>1111</v>
      </c>
      <c r="D182">
        <v>1</v>
      </c>
      <c r="E182">
        <v>2</v>
      </c>
      <c r="F182">
        <v>3</v>
      </c>
      <c r="G182">
        <v>4</v>
      </c>
      <c r="H182">
        <v>2</v>
      </c>
      <c r="I182">
        <v>6</v>
      </c>
      <c r="J182">
        <v>7</v>
      </c>
      <c r="K182" t="s">
        <v>601</v>
      </c>
      <c r="L182" t="s">
        <v>48</v>
      </c>
      <c r="AF182" t="s">
        <v>1112</v>
      </c>
      <c r="AG182" t="s">
        <v>1113</v>
      </c>
      <c r="AH182" t="s">
        <v>635</v>
      </c>
      <c r="AI182" t="s">
        <v>822</v>
      </c>
      <c r="AJ182" t="s">
        <v>866</v>
      </c>
      <c r="AK182" t="s">
        <v>79</v>
      </c>
      <c r="AL182" t="s">
        <v>643</v>
      </c>
    </row>
    <row r="183" spans="1:82" x14ac:dyDescent="0.2">
      <c r="A183" t="s">
        <v>1114</v>
      </c>
      <c r="B183" t="s">
        <v>51</v>
      </c>
      <c r="C183" t="s">
        <v>639</v>
      </c>
      <c r="D183">
        <v>3</v>
      </c>
      <c r="E183">
        <v>1</v>
      </c>
      <c r="F183">
        <v>2</v>
      </c>
      <c r="G183">
        <v>5</v>
      </c>
      <c r="H183">
        <v>4</v>
      </c>
      <c r="I183">
        <v>6</v>
      </c>
      <c r="J183">
        <v>7</v>
      </c>
      <c r="K183" t="s">
        <v>632</v>
      </c>
      <c r="L183" t="s">
        <v>48</v>
      </c>
      <c r="AF183" t="s">
        <v>967</v>
      </c>
      <c r="AG183" t="s">
        <v>1115</v>
      </c>
      <c r="AH183" t="s">
        <v>635</v>
      </c>
      <c r="AI183" t="s">
        <v>636</v>
      </c>
      <c r="AJ183" t="s">
        <v>1011</v>
      </c>
      <c r="AK183" t="s">
        <v>54</v>
      </c>
    </row>
    <row r="184" spans="1:82" x14ac:dyDescent="0.2">
      <c r="A184" t="s">
        <v>1116</v>
      </c>
      <c r="B184" t="s">
        <v>48</v>
      </c>
      <c r="AM184" t="s">
        <v>50</v>
      </c>
      <c r="AN184" t="s">
        <v>51</v>
      </c>
      <c r="AO184">
        <v>2</v>
      </c>
      <c r="AP184">
        <v>3</v>
      </c>
      <c r="AQ184">
        <v>3</v>
      </c>
      <c r="AR184">
        <v>2</v>
      </c>
      <c r="AS184">
        <v>2</v>
      </c>
      <c r="AT184">
        <v>2</v>
      </c>
      <c r="AU184">
        <v>2</v>
      </c>
      <c r="AV184">
        <v>2</v>
      </c>
      <c r="AW184">
        <v>2</v>
      </c>
      <c r="AX184">
        <v>2</v>
      </c>
      <c r="AY184">
        <v>2</v>
      </c>
      <c r="AZ184">
        <v>2</v>
      </c>
      <c r="BA184">
        <v>2</v>
      </c>
      <c r="BB184">
        <v>2</v>
      </c>
      <c r="BC184">
        <v>2</v>
      </c>
      <c r="BD184">
        <v>2</v>
      </c>
      <c r="BE184">
        <v>2</v>
      </c>
      <c r="BF184">
        <v>2</v>
      </c>
      <c r="BG184" t="s">
        <v>51</v>
      </c>
      <c r="BH184" t="s">
        <v>1117</v>
      </c>
      <c r="BU184" t="s">
        <v>1118</v>
      </c>
      <c r="BV184" t="s">
        <v>121</v>
      </c>
      <c r="BW184" t="s">
        <v>1119</v>
      </c>
      <c r="BX184" t="s">
        <v>70</v>
      </c>
      <c r="BY184" t="s">
        <v>399</v>
      </c>
      <c r="BZ184" t="s">
        <v>58</v>
      </c>
      <c r="CA184" t="s">
        <v>112</v>
      </c>
      <c r="CB184" t="s">
        <v>74</v>
      </c>
      <c r="CC184" t="s">
        <v>82</v>
      </c>
      <c r="CD184" t="s">
        <v>1120</v>
      </c>
    </row>
    <row r="185" spans="1:82" x14ac:dyDescent="0.2">
      <c r="A185" t="s">
        <v>1122</v>
      </c>
      <c r="B185" t="s">
        <v>51</v>
      </c>
      <c r="C185" t="s">
        <v>679</v>
      </c>
      <c r="D185">
        <v>1</v>
      </c>
      <c r="E185">
        <v>1</v>
      </c>
      <c r="F185">
        <v>1</v>
      </c>
      <c r="G185">
        <v>2</v>
      </c>
      <c r="H185">
        <v>3</v>
      </c>
      <c r="I185">
        <v>2</v>
      </c>
      <c r="J185">
        <v>1</v>
      </c>
      <c r="K185" t="s">
        <v>785</v>
      </c>
      <c r="L185" t="s">
        <v>51</v>
      </c>
      <c r="M185">
        <v>2</v>
      </c>
      <c r="N185">
        <v>2</v>
      </c>
      <c r="O185">
        <v>1</v>
      </c>
      <c r="P185">
        <v>1</v>
      </c>
      <c r="Q185">
        <v>2</v>
      </c>
      <c r="R185">
        <v>2</v>
      </c>
      <c r="S185">
        <v>2</v>
      </c>
      <c r="T185">
        <v>1</v>
      </c>
      <c r="U185">
        <v>2</v>
      </c>
      <c r="V185">
        <v>2</v>
      </c>
      <c r="W185">
        <v>1</v>
      </c>
      <c r="X185">
        <v>1</v>
      </c>
      <c r="Y185">
        <v>2</v>
      </c>
      <c r="Z185">
        <v>2</v>
      </c>
      <c r="AA185">
        <v>2</v>
      </c>
      <c r="AB185">
        <v>2</v>
      </c>
      <c r="AC185">
        <v>1</v>
      </c>
      <c r="AD185">
        <v>1</v>
      </c>
      <c r="AE185" t="s">
        <v>700</v>
      </c>
      <c r="AJ185" t="s">
        <v>815</v>
      </c>
      <c r="AK185" t="s">
        <v>165</v>
      </c>
      <c r="AL185" t="s">
        <v>1123</v>
      </c>
    </row>
    <row r="186" spans="1:82" x14ac:dyDescent="0.2">
      <c r="A186" t="s">
        <v>1124</v>
      </c>
      <c r="B186" t="s">
        <v>48</v>
      </c>
      <c r="AM186" t="s">
        <v>50</v>
      </c>
      <c r="AN186" t="s">
        <v>48</v>
      </c>
      <c r="BJ186">
        <v>3</v>
      </c>
      <c r="BK186">
        <v>3</v>
      </c>
      <c r="BL186">
        <v>2</v>
      </c>
      <c r="BM186">
        <v>2</v>
      </c>
      <c r="BN186">
        <v>2</v>
      </c>
      <c r="BO186">
        <v>2</v>
      </c>
      <c r="BP186">
        <v>2</v>
      </c>
      <c r="BQ186">
        <v>2</v>
      </c>
      <c r="BR186">
        <v>2</v>
      </c>
      <c r="BS186" t="s">
        <v>1125</v>
      </c>
      <c r="BT186" t="s">
        <v>51</v>
      </c>
      <c r="BU186" t="s">
        <v>254</v>
      </c>
      <c r="BV186" t="s">
        <v>96</v>
      </c>
      <c r="BW186" t="s">
        <v>1126</v>
      </c>
      <c r="BX186" t="s">
        <v>98</v>
      </c>
      <c r="BY186" t="s">
        <v>399</v>
      </c>
      <c r="BZ186" t="s">
        <v>72</v>
      </c>
      <c r="CA186" t="s">
        <v>73</v>
      </c>
      <c r="CB186" t="s">
        <v>60</v>
      </c>
      <c r="CC186" t="s">
        <v>82</v>
      </c>
      <c r="CD186" t="s">
        <v>62</v>
      </c>
    </row>
    <row r="187" spans="1:82" x14ac:dyDescent="0.2">
      <c r="A187" t="s">
        <v>1128</v>
      </c>
      <c r="B187" t="s">
        <v>51</v>
      </c>
      <c r="C187" t="s">
        <v>609</v>
      </c>
      <c r="D187">
        <v>2</v>
      </c>
      <c r="E187">
        <v>1</v>
      </c>
      <c r="F187">
        <v>2</v>
      </c>
      <c r="G187">
        <v>4</v>
      </c>
      <c r="H187">
        <v>2</v>
      </c>
      <c r="I187">
        <v>3</v>
      </c>
      <c r="J187">
        <v>3</v>
      </c>
      <c r="K187" t="s">
        <v>680</v>
      </c>
      <c r="L187" t="s">
        <v>51</v>
      </c>
      <c r="M187">
        <v>2</v>
      </c>
      <c r="N187">
        <v>1</v>
      </c>
      <c r="O187">
        <v>1</v>
      </c>
      <c r="P187">
        <v>2</v>
      </c>
      <c r="Q187">
        <v>2</v>
      </c>
      <c r="R187">
        <v>4</v>
      </c>
      <c r="S187">
        <v>2</v>
      </c>
      <c r="T187">
        <v>1</v>
      </c>
      <c r="U187">
        <v>1</v>
      </c>
      <c r="AE187" t="s">
        <v>700</v>
      </c>
      <c r="AJ187" t="s">
        <v>1088</v>
      </c>
      <c r="AK187" t="s">
        <v>231</v>
      </c>
      <c r="AL187" t="s">
        <v>1129</v>
      </c>
    </row>
    <row r="188" spans="1:82" x14ac:dyDescent="0.2">
      <c r="A188" t="s">
        <v>1130</v>
      </c>
      <c r="B188" t="s">
        <v>48</v>
      </c>
      <c r="AM188" t="s">
        <v>64</v>
      </c>
      <c r="AN188" t="s">
        <v>48</v>
      </c>
      <c r="BJ188">
        <v>5</v>
      </c>
      <c r="BK188">
        <v>3</v>
      </c>
      <c r="BL188">
        <v>3</v>
      </c>
      <c r="BM188">
        <v>5</v>
      </c>
      <c r="BN188">
        <v>3</v>
      </c>
      <c r="BO188">
        <v>3</v>
      </c>
      <c r="BP188">
        <v>4</v>
      </c>
      <c r="BQ188">
        <v>4</v>
      </c>
      <c r="BR188">
        <v>4</v>
      </c>
      <c r="BS188" t="s">
        <v>223</v>
      </c>
      <c r="BT188" t="s">
        <v>51</v>
      </c>
      <c r="BU188" t="s">
        <v>134</v>
      </c>
      <c r="BV188" t="s">
        <v>79</v>
      </c>
      <c r="BW188" t="s">
        <v>772</v>
      </c>
      <c r="BX188" t="s">
        <v>70</v>
      </c>
      <c r="BY188" t="s">
        <v>425</v>
      </c>
      <c r="BZ188" t="s">
        <v>58</v>
      </c>
      <c r="CA188" t="s">
        <v>112</v>
      </c>
      <c r="CB188" t="s">
        <v>60</v>
      </c>
      <c r="CC188" t="s">
        <v>61</v>
      </c>
      <c r="CD188" t="s">
        <v>1131</v>
      </c>
    </row>
    <row r="189" spans="1:82" x14ac:dyDescent="0.2">
      <c r="A189" t="s">
        <v>1133</v>
      </c>
      <c r="B189" t="s">
        <v>51</v>
      </c>
      <c r="C189" t="s">
        <v>639</v>
      </c>
      <c r="D189">
        <v>2</v>
      </c>
      <c r="E189">
        <v>4</v>
      </c>
      <c r="F189">
        <v>2</v>
      </c>
      <c r="G189">
        <v>2</v>
      </c>
      <c r="H189">
        <v>1</v>
      </c>
      <c r="I189">
        <v>6</v>
      </c>
      <c r="J189">
        <v>5</v>
      </c>
      <c r="K189" t="s">
        <v>680</v>
      </c>
      <c r="L189" t="s">
        <v>48</v>
      </c>
      <c r="AF189" t="s">
        <v>1134</v>
      </c>
      <c r="AG189" t="s">
        <v>855</v>
      </c>
      <c r="AH189" t="s">
        <v>674</v>
      </c>
      <c r="AI189" t="s">
        <v>822</v>
      </c>
      <c r="AJ189" t="s">
        <v>796</v>
      </c>
      <c r="AK189" t="s">
        <v>54</v>
      </c>
      <c r="AL189" t="s">
        <v>1135</v>
      </c>
    </row>
    <row r="190" spans="1:82" x14ac:dyDescent="0.2">
      <c r="A190" t="s">
        <v>1136</v>
      </c>
      <c r="B190" t="s">
        <v>51</v>
      </c>
      <c r="C190" t="s">
        <v>966</v>
      </c>
      <c r="D190">
        <v>1</v>
      </c>
      <c r="E190">
        <v>1</v>
      </c>
      <c r="F190">
        <v>2</v>
      </c>
      <c r="G190">
        <v>1</v>
      </c>
      <c r="H190">
        <v>2</v>
      </c>
      <c r="I190">
        <v>2</v>
      </c>
      <c r="J190">
        <v>4</v>
      </c>
      <c r="K190" t="s">
        <v>680</v>
      </c>
      <c r="L190" t="s">
        <v>48</v>
      </c>
      <c r="AF190" t="s">
        <v>716</v>
      </c>
      <c r="AG190" t="s">
        <v>634</v>
      </c>
      <c r="AH190" t="s">
        <v>635</v>
      </c>
      <c r="AI190" t="s">
        <v>1137</v>
      </c>
      <c r="AJ190" t="s">
        <v>701</v>
      </c>
      <c r="AK190" t="s">
        <v>808</v>
      </c>
      <c r="AL190" t="s">
        <v>1138</v>
      </c>
    </row>
    <row r="191" spans="1:82" x14ac:dyDescent="0.2">
      <c r="A191" t="s">
        <v>1139</v>
      </c>
      <c r="B191" t="s">
        <v>51</v>
      </c>
      <c r="C191" t="s">
        <v>1140</v>
      </c>
      <c r="D191">
        <v>6</v>
      </c>
      <c r="E191">
        <v>7</v>
      </c>
      <c r="F191">
        <v>5</v>
      </c>
      <c r="G191">
        <v>3</v>
      </c>
      <c r="H191">
        <v>3</v>
      </c>
      <c r="I191">
        <v>3</v>
      </c>
      <c r="J191">
        <v>4</v>
      </c>
      <c r="K191" t="s">
        <v>640</v>
      </c>
      <c r="L191" t="s">
        <v>51</v>
      </c>
      <c r="M191">
        <v>4</v>
      </c>
      <c r="N191">
        <v>5</v>
      </c>
      <c r="O191">
        <v>5</v>
      </c>
      <c r="P191">
        <v>5</v>
      </c>
      <c r="Q191">
        <v>3</v>
      </c>
      <c r="R191">
        <v>4</v>
      </c>
      <c r="S191">
        <v>3</v>
      </c>
      <c r="T191">
        <v>3</v>
      </c>
      <c r="U191">
        <v>4</v>
      </c>
      <c r="V191">
        <v>4</v>
      </c>
      <c r="W191">
        <v>5</v>
      </c>
      <c r="X191">
        <v>5</v>
      </c>
      <c r="Y191">
        <v>5</v>
      </c>
      <c r="Z191">
        <v>4</v>
      </c>
      <c r="AA191">
        <v>4</v>
      </c>
      <c r="AB191">
        <v>3</v>
      </c>
      <c r="AC191">
        <v>3</v>
      </c>
      <c r="AD191">
        <v>4</v>
      </c>
      <c r="AE191" t="s">
        <v>1141</v>
      </c>
      <c r="AJ191" t="s">
        <v>615</v>
      </c>
      <c r="AK191" t="s">
        <v>1142</v>
      </c>
      <c r="AL191" t="s">
        <v>1143</v>
      </c>
    </row>
    <row r="192" spans="1:82" x14ac:dyDescent="0.2">
      <c r="A192" t="s">
        <v>501</v>
      </c>
      <c r="B192" t="s">
        <v>48</v>
      </c>
      <c r="AM192" t="s">
        <v>502</v>
      </c>
      <c r="AN192" t="s">
        <v>48</v>
      </c>
      <c r="BJ192">
        <v>5</v>
      </c>
      <c r="BK192">
        <v>4</v>
      </c>
      <c r="BL192">
        <v>4</v>
      </c>
      <c r="BM192">
        <v>4</v>
      </c>
      <c r="BN192">
        <v>3</v>
      </c>
      <c r="BO192">
        <v>4</v>
      </c>
      <c r="BP192">
        <v>5</v>
      </c>
      <c r="BQ192">
        <v>5</v>
      </c>
      <c r="BR192">
        <v>5</v>
      </c>
      <c r="BS192" t="s">
        <v>476</v>
      </c>
      <c r="BT192" t="s">
        <v>51</v>
      </c>
      <c r="BU192" t="s">
        <v>503</v>
      </c>
      <c r="BV192" t="s">
        <v>121</v>
      </c>
      <c r="BW192" t="s">
        <v>504</v>
      </c>
      <c r="BX192" t="s">
        <v>56</v>
      </c>
      <c r="BY192" t="s">
        <v>399</v>
      </c>
      <c r="BZ192" t="s">
        <v>72</v>
      </c>
      <c r="CA192" t="s">
        <v>59</v>
      </c>
      <c r="CB192" t="s">
        <v>60</v>
      </c>
      <c r="CC192" t="s">
        <v>82</v>
      </c>
      <c r="CD192" t="s">
        <v>505</v>
      </c>
    </row>
    <row r="193" spans="1:82" x14ac:dyDescent="0.2">
      <c r="A193" t="s">
        <v>1144</v>
      </c>
      <c r="B193" t="s">
        <v>51</v>
      </c>
      <c r="C193" t="s">
        <v>1145</v>
      </c>
      <c r="D193">
        <v>3</v>
      </c>
      <c r="E193">
        <v>3</v>
      </c>
      <c r="F193">
        <v>3</v>
      </c>
      <c r="G193">
        <v>3</v>
      </c>
      <c r="H193">
        <v>3</v>
      </c>
      <c r="I193">
        <v>3</v>
      </c>
      <c r="J193">
        <v>3</v>
      </c>
      <c r="K193" t="s">
        <v>680</v>
      </c>
      <c r="L193" t="s">
        <v>51</v>
      </c>
      <c r="M193">
        <v>3</v>
      </c>
      <c r="N193">
        <v>3</v>
      </c>
      <c r="O193">
        <v>3</v>
      </c>
      <c r="P193">
        <v>1</v>
      </c>
      <c r="Q193">
        <v>3</v>
      </c>
      <c r="R193">
        <v>3</v>
      </c>
      <c r="S193">
        <v>1</v>
      </c>
      <c r="T193">
        <v>2</v>
      </c>
      <c r="U193">
        <v>1</v>
      </c>
      <c r="V193">
        <v>3</v>
      </c>
      <c r="W193">
        <v>3</v>
      </c>
      <c r="X193">
        <v>3</v>
      </c>
      <c r="Y193">
        <v>1</v>
      </c>
      <c r="Z193">
        <v>3</v>
      </c>
      <c r="AA193">
        <v>3</v>
      </c>
      <c r="AB193">
        <v>1</v>
      </c>
      <c r="AC193">
        <v>3</v>
      </c>
      <c r="AD193">
        <v>1</v>
      </c>
      <c r="AE193" t="s">
        <v>1146</v>
      </c>
      <c r="AJ193" t="s">
        <v>748</v>
      </c>
      <c r="AK193" t="s">
        <v>79</v>
      </c>
      <c r="AL193" t="s">
        <v>1147</v>
      </c>
    </row>
    <row r="194" spans="1:82" x14ac:dyDescent="0.2">
      <c r="A194" t="s">
        <v>1148</v>
      </c>
      <c r="B194" t="s">
        <v>48</v>
      </c>
      <c r="AM194" t="s">
        <v>571</v>
      </c>
      <c r="AN194" t="s">
        <v>48</v>
      </c>
      <c r="BJ194">
        <v>5</v>
      </c>
      <c r="BK194">
        <v>1</v>
      </c>
      <c r="BL194">
        <v>3</v>
      </c>
      <c r="BM194">
        <v>3</v>
      </c>
      <c r="BN194">
        <v>2</v>
      </c>
      <c r="BO194">
        <v>1</v>
      </c>
      <c r="BP194">
        <v>3</v>
      </c>
      <c r="BQ194">
        <v>5</v>
      </c>
      <c r="BR194">
        <v>5</v>
      </c>
      <c r="BS194" t="s">
        <v>1149</v>
      </c>
      <c r="BT194" t="s">
        <v>51</v>
      </c>
      <c r="BU194" t="s">
        <v>1150</v>
      </c>
      <c r="BV194" t="s">
        <v>180</v>
      </c>
      <c r="BW194" t="s">
        <v>1151</v>
      </c>
      <c r="BX194" t="s">
        <v>81</v>
      </c>
      <c r="BY194" t="s">
        <v>399</v>
      </c>
      <c r="BZ194" t="s">
        <v>1152</v>
      </c>
      <c r="CA194" t="s">
        <v>59</v>
      </c>
      <c r="CB194" t="s">
        <v>60</v>
      </c>
      <c r="CC194" t="s">
        <v>82</v>
      </c>
      <c r="CD194" t="s">
        <v>1153</v>
      </c>
    </row>
    <row r="195" spans="1:82" x14ac:dyDescent="0.2">
      <c r="A195" t="s">
        <v>1154</v>
      </c>
      <c r="B195" t="s">
        <v>51</v>
      </c>
      <c r="C195" t="s">
        <v>639</v>
      </c>
      <c r="D195">
        <v>2</v>
      </c>
      <c r="E195">
        <v>2</v>
      </c>
      <c r="F195">
        <v>2</v>
      </c>
      <c r="G195">
        <v>1</v>
      </c>
      <c r="H195">
        <v>3</v>
      </c>
      <c r="I195">
        <v>3</v>
      </c>
      <c r="J195">
        <v>2</v>
      </c>
      <c r="K195" t="s">
        <v>680</v>
      </c>
      <c r="L195" t="s">
        <v>48</v>
      </c>
      <c r="AF195" t="s">
        <v>1155</v>
      </c>
      <c r="AG195" t="s">
        <v>647</v>
      </c>
      <c r="AH195" t="s">
        <v>635</v>
      </c>
      <c r="AI195" t="s">
        <v>1156</v>
      </c>
      <c r="AJ195" t="s">
        <v>1157</v>
      </c>
      <c r="AK195" t="s">
        <v>54</v>
      </c>
    </row>
    <row r="196" spans="1:82" x14ac:dyDescent="0.2">
      <c r="A196" t="s">
        <v>1158</v>
      </c>
      <c r="B196" t="s">
        <v>51</v>
      </c>
      <c r="C196" t="s">
        <v>639</v>
      </c>
      <c r="D196">
        <v>5</v>
      </c>
      <c r="E196">
        <v>5</v>
      </c>
      <c r="F196">
        <v>6</v>
      </c>
      <c r="G196">
        <v>3</v>
      </c>
      <c r="H196">
        <v>4</v>
      </c>
      <c r="I196">
        <v>4</v>
      </c>
      <c r="J196">
        <v>4</v>
      </c>
      <c r="K196" t="s">
        <v>632</v>
      </c>
      <c r="L196" t="s">
        <v>48</v>
      </c>
      <c r="AF196" t="s">
        <v>1159</v>
      </c>
      <c r="AG196" t="s">
        <v>647</v>
      </c>
      <c r="AH196" t="s">
        <v>674</v>
      </c>
      <c r="AI196" t="s">
        <v>1160</v>
      </c>
      <c r="AJ196" t="s">
        <v>1100</v>
      </c>
      <c r="AK196" t="s">
        <v>165</v>
      </c>
    </row>
    <row r="197" spans="1:82" x14ac:dyDescent="0.2">
      <c r="A197" t="s">
        <v>1161</v>
      </c>
      <c r="B197" t="s">
        <v>51</v>
      </c>
      <c r="C197" t="s">
        <v>639</v>
      </c>
      <c r="D197">
        <v>2</v>
      </c>
      <c r="E197">
        <v>1</v>
      </c>
      <c r="F197">
        <v>2</v>
      </c>
      <c r="G197">
        <v>5</v>
      </c>
      <c r="H197">
        <v>4</v>
      </c>
      <c r="I197">
        <v>5</v>
      </c>
      <c r="J197">
        <v>2</v>
      </c>
      <c r="K197" t="s">
        <v>601</v>
      </c>
      <c r="L197" t="s">
        <v>51</v>
      </c>
      <c r="M197">
        <v>5</v>
      </c>
      <c r="N197">
        <v>5</v>
      </c>
      <c r="O197">
        <v>5</v>
      </c>
      <c r="P197">
        <v>5</v>
      </c>
      <c r="Q197">
        <v>5</v>
      </c>
      <c r="R197">
        <v>5</v>
      </c>
      <c r="S197">
        <v>4</v>
      </c>
      <c r="T197">
        <v>5</v>
      </c>
      <c r="U197">
        <v>5</v>
      </c>
      <c r="V197">
        <v>4</v>
      </c>
      <c r="W197">
        <v>5</v>
      </c>
      <c r="X197">
        <v>5</v>
      </c>
      <c r="Y197">
        <v>5</v>
      </c>
      <c r="Z197">
        <v>5</v>
      </c>
      <c r="AA197">
        <v>5</v>
      </c>
      <c r="AB197">
        <v>4</v>
      </c>
      <c r="AC197">
        <v>5</v>
      </c>
      <c r="AD197">
        <v>5</v>
      </c>
      <c r="AE197" t="s">
        <v>1162</v>
      </c>
      <c r="AJ197" t="s">
        <v>925</v>
      </c>
      <c r="AK197" t="s">
        <v>96</v>
      </c>
      <c r="AL197" t="s">
        <v>1163</v>
      </c>
    </row>
    <row r="198" spans="1:82" x14ac:dyDescent="0.2">
      <c r="A198" t="s">
        <v>1164</v>
      </c>
      <c r="B198" t="s">
        <v>51</v>
      </c>
      <c r="C198" t="s">
        <v>1140</v>
      </c>
      <c r="D198">
        <v>1</v>
      </c>
      <c r="E198">
        <v>2</v>
      </c>
      <c r="F198">
        <v>3</v>
      </c>
      <c r="G198">
        <v>3</v>
      </c>
      <c r="H198">
        <v>4</v>
      </c>
      <c r="I198">
        <v>5</v>
      </c>
      <c r="J198">
        <v>4</v>
      </c>
      <c r="K198" t="s">
        <v>632</v>
      </c>
      <c r="L198" t="s">
        <v>51</v>
      </c>
      <c r="M198">
        <v>4</v>
      </c>
      <c r="N198">
        <v>4</v>
      </c>
      <c r="O198">
        <v>4</v>
      </c>
      <c r="P198">
        <v>3</v>
      </c>
      <c r="Q198">
        <v>4</v>
      </c>
      <c r="R198">
        <v>4</v>
      </c>
      <c r="S198">
        <v>3</v>
      </c>
      <c r="T198">
        <v>2</v>
      </c>
      <c r="U198">
        <v>3</v>
      </c>
      <c r="V198">
        <v>3</v>
      </c>
      <c r="W198">
        <v>4</v>
      </c>
      <c r="X198">
        <v>4</v>
      </c>
      <c r="Y198">
        <v>3</v>
      </c>
      <c r="Z198">
        <v>3</v>
      </c>
      <c r="AA198">
        <v>4</v>
      </c>
      <c r="AB198">
        <v>3</v>
      </c>
      <c r="AC198">
        <v>2</v>
      </c>
      <c r="AD198">
        <v>3</v>
      </c>
      <c r="AE198" t="s">
        <v>700</v>
      </c>
      <c r="AJ198" t="s">
        <v>1165</v>
      </c>
      <c r="AK198" t="s">
        <v>231</v>
      </c>
      <c r="AL198" t="s">
        <v>1166</v>
      </c>
    </row>
    <row r="199" spans="1:82" x14ac:dyDescent="0.2">
      <c r="A199" t="s">
        <v>1167</v>
      </c>
      <c r="B199" t="s">
        <v>51</v>
      </c>
      <c r="C199" t="s">
        <v>1168</v>
      </c>
      <c r="D199">
        <v>4</v>
      </c>
      <c r="E199">
        <v>3</v>
      </c>
      <c r="F199">
        <v>2</v>
      </c>
      <c r="G199">
        <v>7</v>
      </c>
      <c r="H199">
        <v>5</v>
      </c>
      <c r="I199">
        <v>5</v>
      </c>
      <c r="J199">
        <v>2</v>
      </c>
      <c r="K199" t="s">
        <v>601</v>
      </c>
      <c r="L199" t="s">
        <v>51</v>
      </c>
      <c r="M199">
        <v>3</v>
      </c>
      <c r="N199">
        <v>3</v>
      </c>
      <c r="O199">
        <v>3</v>
      </c>
      <c r="P199">
        <v>1</v>
      </c>
      <c r="Q199">
        <v>4</v>
      </c>
      <c r="R199">
        <v>2</v>
      </c>
      <c r="S199">
        <v>2</v>
      </c>
      <c r="T199">
        <v>2</v>
      </c>
      <c r="U199">
        <v>2</v>
      </c>
      <c r="AE199" t="s">
        <v>1169</v>
      </c>
      <c r="AJ199" t="s">
        <v>676</v>
      </c>
      <c r="AK199" t="s">
        <v>79</v>
      </c>
      <c r="AL199" t="s">
        <v>1170</v>
      </c>
    </row>
    <row r="200" spans="1:82" x14ac:dyDescent="0.2">
      <c r="A200" t="s">
        <v>222</v>
      </c>
      <c r="B200" t="s">
        <v>48</v>
      </c>
      <c r="AM200" t="s">
        <v>395</v>
      </c>
      <c r="AN200" t="s">
        <v>48</v>
      </c>
      <c r="BJ200">
        <v>5</v>
      </c>
      <c r="BK200">
        <v>4</v>
      </c>
      <c r="BL200">
        <v>4</v>
      </c>
      <c r="BM200">
        <v>5</v>
      </c>
      <c r="BN200">
        <v>4</v>
      </c>
      <c r="BO200">
        <v>3</v>
      </c>
      <c r="BP200">
        <v>4</v>
      </c>
      <c r="BQ200">
        <v>5</v>
      </c>
      <c r="BR200">
        <v>4</v>
      </c>
      <c r="BS200" t="s">
        <v>223</v>
      </c>
      <c r="BT200" t="s">
        <v>48</v>
      </c>
      <c r="BU200" t="s">
        <v>224</v>
      </c>
      <c r="BV200" t="s">
        <v>54</v>
      </c>
      <c r="BW200" t="s">
        <v>225</v>
      </c>
      <c r="BX200" t="s">
        <v>70</v>
      </c>
      <c r="BY200" t="s">
        <v>71</v>
      </c>
      <c r="BZ200" t="s">
        <v>58</v>
      </c>
      <c r="CA200" t="s">
        <v>73</v>
      </c>
      <c r="CB200" t="s">
        <v>60</v>
      </c>
      <c r="CC200" t="s">
        <v>82</v>
      </c>
      <c r="CD200" t="s">
        <v>226</v>
      </c>
    </row>
    <row r="201" spans="1:82" x14ac:dyDescent="0.2">
      <c r="A201" t="s">
        <v>1171</v>
      </c>
      <c r="B201" t="s">
        <v>48</v>
      </c>
      <c r="AM201" t="s">
        <v>50</v>
      </c>
      <c r="AN201" t="s">
        <v>51</v>
      </c>
      <c r="AO201">
        <v>3</v>
      </c>
      <c r="AP201">
        <v>2</v>
      </c>
      <c r="AQ201">
        <v>2</v>
      </c>
      <c r="AR201">
        <v>3</v>
      </c>
      <c r="AS201">
        <v>3</v>
      </c>
      <c r="AT201">
        <v>3</v>
      </c>
      <c r="AU201">
        <v>3</v>
      </c>
      <c r="AV201">
        <v>3</v>
      </c>
      <c r="AW201">
        <v>3</v>
      </c>
      <c r="BG201" t="s">
        <v>51</v>
      </c>
      <c r="BH201" t="s">
        <v>1172</v>
      </c>
      <c r="BU201" t="s">
        <v>103</v>
      </c>
      <c r="BV201" t="s">
        <v>79</v>
      </c>
      <c r="BW201" t="s">
        <v>1173</v>
      </c>
      <c r="BX201" t="s">
        <v>70</v>
      </c>
      <c r="BY201" t="s">
        <v>399</v>
      </c>
      <c r="BZ201" t="s">
        <v>72</v>
      </c>
      <c r="CA201" t="s">
        <v>73</v>
      </c>
      <c r="CB201" t="s">
        <v>60</v>
      </c>
      <c r="CC201" t="s">
        <v>82</v>
      </c>
      <c r="CD201" t="s">
        <v>1174</v>
      </c>
    </row>
    <row r="202" spans="1:82" x14ac:dyDescent="0.2">
      <c r="A202" t="s">
        <v>1176</v>
      </c>
      <c r="B202" t="s">
        <v>48</v>
      </c>
      <c r="AM202" t="s">
        <v>1177</v>
      </c>
      <c r="AN202" t="s">
        <v>51</v>
      </c>
      <c r="AO202">
        <v>3</v>
      </c>
      <c r="AP202">
        <v>5</v>
      </c>
      <c r="AQ202">
        <v>4</v>
      </c>
      <c r="AR202">
        <v>5</v>
      </c>
      <c r="AS202">
        <v>4</v>
      </c>
      <c r="AT202">
        <v>4</v>
      </c>
      <c r="AU202">
        <v>4</v>
      </c>
      <c r="AV202">
        <v>4</v>
      </c>
      <c r="AW202">
        <v>4</v>
      </c>
      <c r="AX202">
        <v>4</v>
      </c>
      <c r="AY202">
        <v>4</v>
      </c>
      <c r="AZ202">
        <v>4</v>
      </c>
      <c r="BA202">
        <v>4</v>
      </c>
      <c r="BB202">
        <v>4</v>
      </c>
      <c r="BC202">
        <v>4</v>
      </c>
      <c r="BD202">
        <v>4</v>
      </c>
      <c r="BE202">
        <v>4</v>
      </c>
      <c r="BF202">
        <v>4</v>
      </c>
      <c r="BG202" t="s">
        <v>48</v>
      </c>
      <c r="BI202" t="s">
        <v>1178</v>
      </c>
      <c r="BU202" t="s">
        <v>1150</v>
      </c>
      <c r="BV202" t="s">
        <v>54</v>
      </c>
      <c r="BW202" t="s">
        <v>1179</v>
      </c>
      <c r="BX202" t="s">
        <v>70</v>
      </c>
      <c r="BY202" t="s">
        <v>425</v>
      </c>
      <c r="BZ202" t="s">
        <v>160</v>
      </c>
      <c r="CA202" t="s">
        <v>112</v>
      </c>
      <c r="CB202" t="s">
        <v>60</v>
      </c>
      <c r="CC202" t="s">
        <v>82</v>
      </c>
    </row>
    <row r="203" spans="1:82" x14ac:dyDescent="0.2">
      <c r="A203" t="s">
        <v>1180</v>
      </c>
      <c r="B203" t="s">
        <v>48</v>
      </c>
      <c r="AM203" t="s">
        <v>623</v>
      </c>
      <c r="AN203" t="s">
        <v>51</v>
      </c>
      <c r="AO203">
        <v>1</v>
      </c>
      <c r="AP203">
        <v>1</v>
      </c>
      <c r="AQ203">
        <v>3</v>
      </c>
      <c r="AR203">
        <v>3</v>
      </c>
      <c r="AS203">
        <v>1</v>
      </c>
      <c r="AT203">
        <v>4</v>
      </c>
      <c r="AU203">
        <v>4</v>
      </c>
      <c r="AV203">
        <v>4</v>
      </c>
      <c r="AW203">
        <v>3</v>
      </c>
      <c r="BG203" t="s">
        <v>48</v>
      </c>
      <c r="BI203" t="s">
        <v>66</v>
      </c>
      <c r="BU203" t="s">
        <v>209</v>
      </c>
      <c r="BV203" t="s">
        <v>1181</v>
      </c>
      <c r="BW203" t="s">
        <v>890</v>
      </c>
      <c r="BX203" t="s">
        <v>70</v>
      </c>
      <c r="BY203" t="s">
        <v>425</v>
      </c>
      <c r="BZ203" t="s">
        <v>72</v>
      </c>
      <c r="CA203" t="s">
        <v>73</v>
      </c>
      <c r="CB203" t="s">
        <v>60</v>
      </c>
      <c r="CC203" t="s">
        <v>82</v>
      </c>
      <c r="CD203" t="s">
        <v>1182</v>
      </c>
    </row>
    <row r="204" spans="1:82" x14ac:dyDescent="0.2">
      <c r="A204" t="s">
        <v>507</v>
      </c>
      <c r="B204" t="s">
        <v>48</v>
      </c>
      <c r="AM204" t="s">
        <v>49</v>
      </c>
      <c r="AN204" t="s">
        <v>48</v>
      </c>
      <c r="BJ204">
        <v>5</v>
      </c>
      <c r="BK204">
        <v>5</v>
      </c>
      <c r="BL204">
        <v>5</v>
      </c>
      <c r="BM204">
        <v>5</v>
      </c>
      <c r="BN204">
        <v>3</v>
      </c>
      <c r="BO204">
        <v>2</v>
      </c>
      <c r="BP204">
        <v>4</v>
      </c>
      <c r="BQ204">
        <v>5</v>
      </c>
      <c r="BR204">
        <v>5</v>
      </c>
      <c r="BS204" t="s">
        <v>508</v>
      </c>
      <c r="BT204" t="s">
        <v>51</v>
      </c>
      <c r="BU204" t="s">
        <v>447</v>
      </c>
      <c r="BV204" t="s">
        <v>54</v>
      </c>
      <c r="BW204" t="s">
        <v>509</v>
      </c>
      <c r="BX204" t="s">
        <v>110</v>
      </c>
      <c r="BY204" t="s">
        <v>399</v>
      </c>
      <c r="BZ204" t="s">
        <v>160</v>
      </c>
      <c r="CA204" t="s">
        <v>73</v>
      </c>
      <c r="CB204" t="s">
        <v>60</v>
      </c>
      <c r="CC204" t="s">
        <v>61</v>
      </c>
      <c r="CD204" t="s">
        <v>510</v>
      </c>
    </row>
    <row r="205" spans="1:82" x14ac:dyDescent="0.2">
      <c r="A205" t="s">
        <v>1184</v>
      </c>
      <c r="B205" t="s">
        <v>51</v>
      </c>
      <c r="C205" t="s">
        <v>600</v>
      </c>
      <c r="D205">
        <v>3</v>
      </c>
      <c r="E205">
        <v>1</v>
      </c>
      <c r="F205">
        <v>2</v>
      </c>
      <c r="G205">
        <v>6</v>
      </c>
      <c r="H205">
        <v>4</v>
      </c>
      <c r="I205">
        <v>7</v>
      </c>
      <c r="J205">
        <v>5</v>
      </c>
      <c r="K205" t="s">
        <v>601</v>
      </c>
      <c r="L205" t="s">
        <v>51</v>
      </c>
      <c r="M205">
        <v>5</v>
      </c>
      <c r="N205">
        <v>5</v>
      </c>
      <c r="O205">
        <v>5</v>
      </c>
      <c r="P205">
        <v>5</v>
      </c>
      <c r="Q205">
        <v>5</v>
      </c>
      <c r="R205">
        <v>3</v>
      </c>
      <c r="S205">
        <v>3</v>
      </c>
      <c r="T205">
        <v>3</v>
      </c>
      <c r="U205">
        <v>3</v>
      </c>
      <c r="AE205" t="s">
        <v>606</v>
      </c>
      <c r="AJ205" t="s">
        <v>1185</v>
      </c>
      <c r="AK205" t="s">
        <v>140</v>
      </c>
    </row>
    <row r="206" spans="1:82" x14ac:dyDescent="0.2">
      <c r="A206" t="s">
        <v>1186</v>
      </c>
      <c r="B206" t="s">
        <v>51</v>
      </c>
      <c r="C206" t="s">
        <v>639</v>
      </c>
      <c r="D206">
        <v>2</v>
      </c>
      <c r="E206">
        <v>1</v>
      </c>
      <c r="F206">
        <v>3</v>
      </c>
      <c r="G206">
        <v>4</v>
      </c>
      <c r="H206">
        <v>6</v>
      </c>
      <c r="I206">
        <v>7</v>
      </c>
      <c r="J206">
        <v>5</v>
      </c>
      <c r="K206" t="s">
        <v>680</v>
      </c>
      <c r="L206" t="s">
        <v>51</v>
      </c>
      <c r="M206">
        <v>3</v>
      </c>
      <c r="N206">
        <v>2</v>
      </c>
      <c r="O206">
        <v>1</v>
      </c>
      <c r="P206">
        <v>5</v>
      </c>
      <c r="Q206">
        <v>4</v>
      </c>
      <c r="R206">
        <v>4</v>
      </c>
      <c r="S206">
        <v>4</v>
      </c>
      <c r="T206">
        <v>3</v>
      </c>
      <c r="U206">
        <v>4</v>
      </c>
      <c r="V206">
        <v>3</v>
      </c>
      <c r="W206">
        <v>1</v>
      </c>
      <c r="X206">
        <v>1</v>
      </c>
      <c r="Y206">
        <v>5</v>
      </c>
      <c r="Z206">
        <v>3</v>
      </c>
      <c r="AA206">
        <v>3</v>
      </c>
      <c r="AB206">
        <v>3</v>
      </c>
      <c r="AC206">
        <v>3</v>
      </c>
      <c r="AD206">
        <v>4</v>
      </c>
      <c r="AE206" t="s">
        <v>1187</v>
      </c>
      <c r="AJ206" t="s">
        <v>1118</v>
      </c>
      <c r="AK206" t="s">
        <v>1188</v>
      </c>
      <c r="AL206" t="s">
        <v>704</v>
      </c>
    </row>
    <row r="207" spans="1:82" x14ac:dyDescent="0.2">
      <c r="A207" t="s">
        <v>1189</v>
      </c>
      <c r="B207" t="s">
        <v>51</v>
      </c>
      <c r="C207" t="s">
        <v>639</v>
      </c>
      <c r="D207">
        <v>1</v>
      </c>
      <c r="E207">
        <v>1</v>
      </c>
      <c r="F207">
        <v>2</v>
      </c>
      <c r="G207">
        <v>1</v>
      </c>
      <c r="H207">
        <v>1</v>
      </c>
      <c r="I207">
        <v>3</v>
      </c>
      <c r="J207">
        <v>2</v>
      </c>
      <c r="K207" t="s">
        <v>632</v>
      </c>
      <c r="L207" t="s">
        <v>48</v>
      </c>
      <c r="AF207" t="s">
        <v>1112</v>
      </c>
      <c r="AG207" t="s">
        <v>673</v>
      </c>
      <c r="AH207" t="s">
        <v>674</v>
      </c>
      <c r="AI207" t="s">
        <v>1037</v>
      </c>
      <c r="AJ207" t="s">
        <v>607</v>
      </c>
      <c r="AK207" t="s">
        <v>165</v>
      </c>
      <c r="AL207" t="s">
        <v>1190</v>
      </c>
    </row>
    <row r="208" spans="1:82" x14ac:dyDescent="0.2">
      <c r="A208" t="s">
        <v>1191</v>
      </c>
      <c r="B208" t="s">
        <v>48</v>
      </c>
      <c r="AM208" t="s">
        <v>395</v>
      </c>
      <c r="AN208" t="s">
        <v>51</v>
      </c>
      <c r="AO208">
        <v>3</v>
      </c>
      <c r="AP208">
        <v>3</v>
      </c>
      <c r="AQ208">
        <v>3</v>
      </c>
      <c r="AR208">
        <v>4</v>
      </c>
      <c r="AS208">
        <v>4</v>
      </c>
      <c r="AT208">
        <v>5</v>
      </c>
      <c r="AU208">
        <v>3</v>
      </c>
      <c r="AV208">
        <v>3</v>
      </c>
      <c r="AW208">
        <v>4</v>
      </c>
      <c r="AX208">
        <v>3</v>
      </c>
      <c r="AY208">
        <v>3</v>
      </c>
      <c r="AZ208">
        <v>3</v>
      </c>
      <c r="BA208">
        <v>4</v>
      </c>
      <c r="BB208">
        <v>3</v>
      </c>
      <c r="BC208">
        <v>3</v>
      </c>
      <c r="BD208">
        <v>4</v>
      </c>
      <c r="BE208">
        <v>3</v>
      </c>
      <c r="BF208">
        <v>4</v>
      </c>
      <c r="BG208" t="s">
        <v>48</v>
      </c>
      <c r="BI208" t="s">
        <v>1192</v>
      </c>
      <c r="BU208" t="s">
        <v>67</v>
      </c>
      <c r="BV208" t="s">
        <v>79</v>
      </c>
      <c r="BW208" t="s">
        <v>1193</v>
      </c>
      <c r="BX208" t="s">
        <v>70</v>
      </c>
      <c r="BY208" t="s">
        <v>399</v>
      </c>
      <c r="BZ208" t="s">
        <v>160</v>
      </c>
      <c r="CA208" t="s">
        <v>73</v>
      </c>
      <c r="CB208" t="s">
        <v>60</v>
      </c>
      <c r="CC208" t="s">
        <v>82</v>
      </c>
      <c r="CD208" t="s">
        <v>1194</v>
      </c>
    </row>
    <row r="209" spans="1:82" x14ac:dyDescent="0.2">
      <c r="A209" t="s">
        <v>1195</v>
      </c>
      <c r="B209" t="s">
        <v>51</v>
      </c>
      <c r="C209" t="s">
        <v>679</v>
      </c>
      <c r="D209">
        <v>2</v>
      </c>
      <c r="E209">
        <v>1</v>
      </c>
      <c r="F209">
        <v>2</v>
      </c>
      <c r="G209">
        <v>1</v>
      </c>
      <c r="H209">
        <v>1</v>
      </c>
      <c r="I209">
        <v>3</v>
      </c>
      <c r="J209">
        <v>2</v>
      </c>
      <c r="K209" t="s">
        <v>601</v>
      </c>
      <c r="L209" t="s">
        <v>48</v>
      </c>
      <c r="AF209" t="s">
        <v>1196</v>
      </c>
      <c r="AG209" t="s">
        <v>1113</v>
      </c>
      <c r="AH209" t="s">
        <v>674</v>
      </c>
      <c r="AI209" t="s">
        <v>1197</v>
      </c>
      <c r="AJ209" t="s">
        <v>1198</v>
      </c>
      <c r="AK209" t="s">
        <v>180</v>
      </c>
      <c r="AL209" t="s">
        <v>1199</v>
      </c>
    </row>
    <row r="210" spans="1:82" x14ac:dyDescent="0.2">
      <c r="A210" t="s">
        <v>1200</v>
      </c>
      <c r="B210" t="s">
        <v>51</v>
      </c>
      <c r="C210" t="s">
        <v>1201</v>
      </c>
      <c r="D210">
        <v>4</v>
      </c>
      <c r="E210">
        <v>1</v>
      </c>
      <c r="F210">
        <v>2</v>
      </c>
      <c r="G210">
        <v>5</v>
      </c>
      <c r="H210">
        <v>3</v>
      </c>
      <c r="I210">
        <v>7</v>
      </c>
      <c r="J210">
        <v>6</v>
      </c>
      <c r="K210" t="s">
        <v>640</v>
      </c>
      <c r="L210" t="s">
        <v>51</v>
      </c>
      <c r="M210">
        <v>4</v>
      </c>
      <c r="N210">
        <v>3</v>
      </c>
      <c r="O210">
        <v>4</v>
      </c>
      <c r="P210">
        <v>4</v>
      </c>
      <c r="Q210">
        <v>3</v>
      </c>
      <c r="R210">
        <v>3</v>
      </c>
      <c r="S210">
        <v>3</v>
      </c>
      <c r="T210">
        <v>4</v>
      </c>
      <c r="U210">
        <v>4</v>
      </c>
      <c r="V210">
        <v>4</v>
      </c>
      <c r="W210">
        <v>4</v>
      </c>
      <c r="X210">
        <v>4</v>
      </c>
      <c r="Y210">
        <v>4</v>
      </c>
      <c r="Z210">
        <v>4</v>
      </c>
      <c r="AA210">
        <v>4</v>
      </c>
      <c r="AB210">
        <v>4</v>
      </c>
      <c r="AC210">
        <v>4</v>
      </c>
      <c r="AD210">
        <v>4</v>
      </c>
      <c r="AE210" t="s">
        <v>700</v>
      </c>
      <c r="AJ210" t="s">
        <v>1185</v>
      </c>
      <c r="AK210" t="s">
        <v>180</v>
      </c>
      <c r="AL210" t="s">
        <v>1202</v>
      </c>
    </row>
    <row r="211" spans="1:82" x14ac:dyDescent="0.2">
      <c r="A211" t="s">
        <v>1203</v>
      </c>
      <c r="B211" t="s">
        <v>51</v>
      </c>
      <c r="C211" t="s">
        <v>639</v>
      </c>
      <c r="D211">
        <v>2</v>
      </c>
      <c r="E211">
        <v>2</v>
      </c>
      <c r="F211">
        <v>1</v>
      </c>
      <c r="G211">
        <v>3</v>
      </c>
      <c r="H211">
        <v>3</v>
      </c>
      <c r="I211">
        <v>2</v>
      </c>
      <c r="J211">
        <v>2</v>
      </c>
      <c r="K211" t="s">
        <v>680</v>
      </c>
      <c r="L211" t="s">
        <v>48</v>
      </c>
      <c r="AF211" t="s">
        <v>1053</v>
      </c>
      <c r="AG211" t="s">
        <v>647</v>
      </c>
      <c r="AH211" t="s">
        <v>674</v>
      </c>
      <c r="AI211" t="s">
        <v>1204</v>
      </c>
      <c r="AJ211" t="s">
        <v>1150</v>
      </c>
      <c r="AK211" t="s">
        <v>88</v>
      </c>
      <c r="AL211" t="s">
        <v>1205</v>
      </c>
    </row>
    <row r="212" spans="1:82" x14ac:dyDescent="0.2">
      <c r="A212" t="s">
        <v>1206</v>
      </c>
      <c r="B212" t="s">
        <v>51</v>
      </c>
      <c r="C212" t="s">
        <v>639</v>
      </c>
      <c r="D212">
        <v>2</v>
      </c>
      <c r="E212">
        <v>2</v>
      </c>
      <c r="F212">
        <v>3</v>
      </c>
      <c r="G212">
        <v>2</v>
      </c>
      <c r="H212">
        <v>2</v>
      </c>
      <c r="I212">
        <v>5</v>
      </c>
      <c r="J212">
        <v>4</v>
      </c>
      <c r="K212" t="s">
        <v>601</v>
      </c>
      <c r="L212" t="s">
        <v>51</v>
      </c>
      <c r="M212">
        <v>4</v>
      </c>
      <c r="N212">
        <v>4</v>
      </c>
      <c r="O212">
        <v>2</v>
      </c>
      <c r="P212">
        <v>3</v>
      </c>
      <c r="Q212">
        <v>3</v>
      </c>
      <c r="R212">
        <v>3</v>
      </c>
      <c r="S212">
        <v>3</v>
      </c>
      <c r="T212">
        <v>2</v>
      </c>
      <c r="U212">
        <v>2</v>
      </c>
      <c r="V212">
        <v>4</v>
      </c>
      <c r="W212">
        <v>4</v>
      </c>
      <c r="X212">
        <v>3</v>
      </c>
      <c r="Y212">
        <v>3</v>
      </c>
      <c r="Z212">
        <v>3</v>
      </c>
      <c r="AA212">
        <v>3</v>
      </c>
      <c r="AB212">
        <v>3</v>
      </c>
      <c r="AC212">
        <v>3</v>
      </c>
      <c r="AD212">
        <v>3</v>
      </c>
      <c r="AE212" t="s">
        <v>818</v>
      </c>
      <c r="AJ212" t="s">
        <v>1207</v>
      </c>
      <c r="AK212" t="s">
        <v>165</v>
      </c>
    </row>
    <row r="213" spans="1:82" x14ac:dyDescent="0.2">
      <c r="A213" t="s">
        <v>511</v>
      </c>
      <c r="B213" t="s">
        <v>48</v>
      </c>
      <c r="AM213" t="s">
        <v>395</v>
      </c>
      <c r="AN213" t="s">
        <v>51</v>
      </c>
      <c r="AO213">
        <v>3</v>
      </c>
      <c r="AP213">
        <v>4</v>
      </c>
      <c r="AQ213">
        <v>4</v>
      </c>
      <c r="AR213">
        <v>3</v>
      </c>
      <c r="AS213">
        <v>2</v>
      </c>
      <c r="AT213">
        <v>2</v>
      </c>
      <c r="AU213">
        <v>3</v>
      </c>
      <c r="AV213">
        <v>2</v>
      </c>
      <c r="AW213">
        <v>2</v>
      </c>
      <c r="AX213">
        <v>3</v>
      </c>
      <c r="AY213">
        <v>3</v>
      </c>
      <c r="AZ213">
        <v>3</v>
      </c>
      <c r="BA213">
        <v>3</v>
      </c>
      <c r="BB213">
        <v>2</v>
      </c>
      <c r="BC213">
        <v>1</v>
      </c>
      <c r="BD213">
        <v>3</v>
      </c>
      <c r="BE213">
        <v>2</v>
      </c>
      <c r="BF213">
        <v>3</v>
      </c>
      <c r="BG213" t="s">
        <v>51</v>
      </c>
      <c r="BH213" t="s">
        <v>512</v>
      </c>
      <c r="BU213" t="s">
        <v>513</v>
      </c>
      <c r="BV213" t="s">
        <v>165</v>
      </c>
      <c r="BW213" t="s">
        <v>514</v>
      </c>
      <c r="BX213" t="s">
        <v>56</v>
      </c>
      <c r="BY213" t="s">
        <v>399</v>
      </c>
      <c r="BZ213" t="s">
        <v>72</v>
      </c>
      <c r="CA213" t="s">
        <v>112</v>
      </c>
      <c r="CB213" t="s">
        <v>74</v>
      </c>
      <c r="CC213" t="s">
        <v>61</v>
      </c>
      <c r="CD213" t="s">
        <v>515</v>
      </c>
    </row>
    <row r="214" spans="1:82" x14ac:dyDescent="0.2">
      <c r="A214" t="s">
        <v>1208</v>
      </c>
      <c r="B214" t="s">
        <v>48</v>
      </c>
      <c r="AM214" t="s">
        <v>439</v>
      </c>
      <c r="AN214" t="s">
        <v>51</v>
      </c>
      <c r="AO214">
        <v>5</v>
      </c>
      <c r="AP214">
        <v>5</v>
      </c>
      <c r="AQ214">
        <v>5</v>
      </c>
      <c r="AR214">
        <v>5</v>
      </c>
      <c r="AS214">
        <v>5</v>
      </c>
      <c r="AT214">
        <v>5</v>
      </c>
      <c r="AU214">
        <v>5</v>
      </c>
      <c r="AV214">
        <v>5</v>
      </c>
      <c r="AW214">
        <v>5</v>
      </c>
      <c r="AX214">
        <v>5</v>
      </c>
      <c r="AY214">
        <v>5</v>
      </c>
      <c r="AZ214">
        <v>5</v>
      </c>
      <c r="BA214">
        <v>5</v>
      </c>
      <c r="BB214">
        <v>5</v>
      </c>
      <c r="BC214">
        <v>5</v>
      </c>
      <c r="BD214">
        <v>5</v>
      </c>
      <c r="BE214">
        <v>5</v>
      </c>
      <c r="BF214">
        <v>5</v>
      </c>
      <c r="BG214" t="s">
        <v>51</v>
      </c>
      <c r="BH214" t="s">
        <v>1209</v>
      </c>
      <c r="BU214" t="s">
        <v>139</v>
      </c>
      <c r="BV214" t="s">
        <v>165</v>
      </c>
      <c r="BW214" t="s">
        <v>1210</v>
      </c>
      <c r="BX214" t="s">
        <v>98</v>
      </c>
      <c r="BY214" t="s">
        <v>399</v>
      </c>
      <c r="BZ214" t="s">
        <v>58</v>
      </c>
      <c r="CA214" t="s">
        <v>112</v>
      </c>
      <c r="CB214" t="s">
        <v>1211</v>
      </c>
      <c r="CC214" t="s">
        <v>61</v>
      </c>
      <c r="CD214" t="s">
        <v>1212</v>
      </c>
    </row>
    <row r="215" spans="1:82" x14ac:dyDescent="0.2">
      <c r="A215" t="s">
        <v>1214</v>
      </c>
      <c r="B215" t="s">
        <v>51</v>
      </c>
      <c r="C215" t="s">
        <v>679</v>
      </c>
      <c r="D215">
        <v>1</v>
      </c>
      <c r="E215">
        <v>1</v>
      </c>
      <c r="F215">
        <v>1</v>
      </c>
      <c r="G215">
        <v>4</v>
      </c>
      <c r="H215">
        <v>3</v>
      </c>
      <c r="I215">
        <v>5</v>
      </c>
      <c r="J215">
        <v>3</v>
      </c>
      <c r="K215" t="s">
        <v>680</v>
      </c>
      <c r="L215" t="s">
        <v>51</v>
      </c>
      <c r="M215">
        <v>2</v>
      </c>
      <c r="N215">
        <v>3</v>
      </c>
      <c r="O215">
        <v>2</v>
      </c>
      <c r="P215">
        <v>1</v>
      </c>
      <c r="Q215">
        <v>2</v>
      </c>
      <c r="R215">
        <v>2</v>
      </c>
      <c r="S215">
        <v>3</v>
      </c>
      <c r="T215">
        <v>2</v>
      </c>
      <c r="U215">
        <v>2</v>
      </c>
      <c r="AE215" t="s">
        <v>1215</v>
      </c>
      <c r="AJ215" t="s">
        <v>766</v>
      </c>
      <c r="AK215" t="s">
        <v>88</v>
      </c>
    </row>
    <row r="216" spans="1:82" x14ac:dyDescent="0.2">
      <c r="A216" t="s">
        <v>1216</v>
      </c>
      <c r="B216" t="s">
        <v>51</v>
      </c>
      <c r="C216" t="s">
        <v>639</v>
      </c>
      <c r="D216">
        <v>3</v>
      </c>
      <c r="E216">
        <v>5</v>
      </c>
      <c r="F216">
        <v>6</v>
      </c>
      <c r="G216">
        <v>2</v>
      </c>
      <c r="H216">
        <v>6</v>
      </c>
      <c r="I216">
        <v>3</v>
      </c>
      <c r="J216">
        <v>5</v>
      </c>
      <c r="K216" t="s">
        <v>601</v>
      </c>
      <c r="L216" t="s">
        <v>48</v>
      </c>
      <c r="AF216" t="s">
        <v>799</v>
      </c>
      <c r="AG216" t="s">
        <v>752</v>
      </c>
      <c r="AH216" t="s">
        <v>674</v>
      </c>
      <c r="AI216" t="s">
        <v>1217</v>
      </c>
      <c r="AJ216" t="s">
        <v>676</v>
      </c>
      <c r="AK216" t="s">
        <v>68</v>
      </c>
      <c r="AL216" t="s">
        <v>1218</v>
      </c>
    </row>
    <row r="217" spans="1:82" x14ac:dyDescent="0.2">
      <c r="A217" t="s">
        <v>1219</v>
      </c>
      <c r="B217" t="s">
        <v>48</v>
      </c>
      <c r="AM217" t="s">
        <v>50</v>
      </c>
      <c r="AN217" t="s">
        <v>51</v>
      </c>
      <c r="AO217">
        <v>4</v>
      </c>
      <c r="AP217">
        <v>3</v>
      </c>
      <c r="AQ217">
        <v>3</v>
      </c>
      <c r="AR217">
        <v>3</v>
      </c>
      <c r="AS217">
        <v>3</v>
      </c>
      <c r="AT217">
        <v>3</v>
      </c>
      <c r="AU217">
        <v>4</v>
      </c>
      <c r="AV217">
        <v>4</v>
      </c>
      <c r="AW217">
        <v>3</v>
      </c>
      <c r="AX217">
        <v>4</v>
      </c>
      <c r="AY217">
        <v>4</v>
      </c>
      <c r="AZ217">
        <v>4</v>
      </c>
      <c r="BA217">
        <v>4</v>
      </c>
      <c r="BB217">
        <v>4</v>
      </c>
      <c r="BC217">
        <v>4</v>
      </c>
      <c r="BD217">
        <v>4</v>
      </c>
      <c r="BE217">
        <v>4</v>
      </c>
      <c r="BF217">
        <v>4</v>
      </c>
      <c r="BG217" t="s">
        <v>51</v>
      </c>
      <c r="BH217" t="s">
        <v>1220</v>
      </c>
      <c r="BU217" t="s">
        <v>1221</v>
      </c>
      <c r="BV217" t="s">
        <v>79</v>
      </c>
      <c r="BW217" t="s">
        <v>514</v>
      </c>
      <c r="BX217" t="s">
        <v>70</v>
      </c>
      <c r="BY217" t="s">
        <v>399</v>
      </c>
      <c r="BZ217" t="s">
        <v>72</v>
      </c>
      <c r="CA217" t="s">
        <v>73</v>
      </c>
      <c r="CB217" t="s">
        <v>60</v>
      </c>
      <c r="CC217" t="s">
        <v>61</v>
      </c>
      <c r="CD217" t="s">
        <v>1222</v>
      </c>
    </row>
    <row r="218" spans="1:82" x14ac:dyDescent="0.2">
      <c r="A218" t="s">
        <v>1224</v>
      </c>
      <c r="B218" t="s">
        <v>51</v>
      </c>
      <c r="C218" t="s">
        <v>639</v>
      </c>
      <c r="D218">
        <v>2</v>
      </c>
      <c r="E218">
        <v>2</v>
      </c>
      <c r="F218">
        <v>1</v>
      </c>
      <c r="G218">
        <v>2</v>
      </c>
      <c r="H218">
        <v>1</v>
      </c>
      <c r="I218">
        <v>4</v>
      </c>
      <c r="J218">
        <v>3</v>
      </c>
      <c r="K218" t="s">
        <v>601</v>
      </c>
      <c r="L218" t="s">
        <v>51</v>
      </c>
      <c r="M218">
        <v>3</v>
      </c>
      <c r="N218">
        <v>3</v>
      </c>
      <c r="O218">
        <v>4</v>
      </c>
      <c r="P218">
        <v>2</v>
      </c>
      <c r="Q218">
        <v>3</v>
      </c>
      <c r="R218">
        <v>2</v>
      </c>
      <c r="S218">
        <v>3</v>
      </c>
      <c r="T218">
        <v>3</v>
      </c>
      <c r="U218">
        <v>1</v>
      </c>
      <c r="V218">
        <v>3</v>
      </c>
      <c r="W218">
        <v>3</v>
      </c>
      <c r="X218">
        <v>3</v>
      </c>
      <c r="Y218">
        <v>2</v>
      </c>
      <c r="Z218">
        <v>3</v>
      </c>
      <c r="AA218">
        <v>2</v>
      </c>
      <c r="AB218">
        <v>3</v>
      </c>
      <c r="AC218">
        <v>3</v>
      </c>
      <c r="AD218">
        <v>2</v>
      </c>
      <c r="AE218" t="s">
        <v>655</v>
      </c>
      <c r="AJ218" t="s">
        <v>925</v>
      </c>
      <c r="AK218" t="s">
        <v>165</v>
      </c>
      <c r="AL218" t="s">
        <v>970</v>
      </c>
    </row>
    <row r="219" spans="1:82" x14ac:dyDescent="0.2">
      <c r="A219" t="s">
        <v>1225</v>
      </c>
      <c r="B219" t="s">
        <v>51</v>
      </c>
      <c r="C219" t="s">
        <v>639</v>
      </c>
      <c r="D219">
        <v>1</v>
      </c>
      <c r="E219">
        <v>5</v>
      </c>
      <c r="F219">
        <v>2</v>
      </c>
      <c r="G219">
        <v>4</v>
      </c>
      <c r="H219">
        <v>3</v>
      </c>
      <c r="I219">
        <v>7</v>
      </c>
      <c r="J219">
        <v>6</v>
      </c>
      <c r="K219" t="s">
        <v>632</v>
      </c>
      <c r="L219" t="s">
        <v>51</v>
      </c>
      <c r="M219">
        <v>3</v>
      </c>
      <c r="N219">
        <v>2</v>
      </c>
      <c r="O219">
        <v>3</v>
      </c>
      <c r="P219">
        <v>2</v>
      </c>
      <c r="Q219">
        <v>1</v>
      </c>
      <c r="R219">
        <v>1</v>
      </c>
      <c r="S219">
        <v>1</v>
      </c>
      <c r="T219">
        <v>1</v>
      </c>
      <c r="U219">
        <v>3</v>
      </c>
      <c r="V219">
        <v>3</v>
      </c>
      <c r="W219">
        <v>2</v>
      </c>
      <c r="X219">
        <v>2</v>
      </c>
      <c r="Y219">
        <v>3</v>
      </c>
      <c r="Z219">
        <v>1</v>
      </c>
      <c r="AA219">
        <v>1</v>
      </c>
      <c r="AB219">
        <v>1</v>
      </c>
      <c r="AC219">
        <v>1</v>
      </c>
      <c r="AD219">
        <v>3</v>
      </c>
      <c r="AE219" t="s">
        <v>700</v>
      </c>
      <c r="AJ219" t="s">
        <v>1226</v>
      </c>
      <c r="AK219" t="s">
        <v>79</v>
      </c>
      <c r="AL219" t="s">
        <v>1227</v>
      </c>
    </row>
    <row r="220" spans="1:82" x14ac:dyDescent="0.2">
      <c r="A220" t="s">
        <v>1228</v>
      </c>
      <c r="B220" t="s">
        <v>48</v>
      </c>
      <c r="AM220" t="s">
        <v>50</v>
      </c>
      <c r="AN220" t="s">
        <v>48</v>
      </c>
      <c r="BJ220">
        <v>5</v>
      </c>
      <c r="BK220">
        <v>4</v>
      </c>
      <c r="BL220">
        <v>4</v>
      </c>
      <c r="BM220">
        <v>5</v>
      </c>
      <c r="BN220">
        <v>4</v>
      </c>
      <c r="BO220">
        <v>3</v>
      </c>
      <c r="BP220">
        <v>5</v>
      </c>
      <c r="BQ220">
        <v>5</v>
      </c>
      <c r="BR220">
        <v>5</v>
      </c>
      <c r="BS220" t="s">
        <v>265</v>
      </c>
      <c r="BT220" t="s">
        <v>51</v>
      </c>
      <c r="BU220" t="s">
        <v>1118</v>
      </c>
      <c r="BV220" t="s">
        <v>88</v>
      </c>
      <c r="BW220" t="s">
        <v>1229</v>
      </c>
      <c r="BX220" t="s">
        <v>70</v>
      </c>
      <c r="BY220" t="s">
        <v>399</v>
      </c>
      <c r="BZ220" t="s">
        <v>72</v>
      </c>
      <c r="CA220" t="s">
        <v>112</v>
      </c>
      <c r="CB220" t="s">
        <v>60</v>
      </c>
      <c r="CC220" t="s">
        <v>82</v>
      </c>
    </row>
    <row r="221" spans="1:82" x14ac:dyDescent="0.2">
      <c r="A221" t="s">
        <v>1231</v>
      </c>
      <c r="B221" t="s">
        <v>51</v>
      </c>
      <c r="C221" t="s">
        <v>1232</v>
      </c>
      <c r="D221">
        <v>7</v>
      </c>
      <c r="E221">
        <v>7</v>
      </c>
      <c r="F221">
        <v>5</v>
      </c>
      <c r="G221">
        <v>6</v>
      </c>
      <c r="H221">
        <v>5</v>
      </c>
      <c r="I221">
        <v>3</v>
      </c>
      <c r="J221">
        <v>5</v>
      </c>
      <c r="K221" t="s">
        <v>632</v>
      </c>
      <c r="L221" t="s">
        <v>48</v>
      </c>
      <c r="AF221" t="s">
        <v>942</v>
      </c>
      <c r="AG221" t="s">
        <v>1031</v>
      </c>
      <c r="AH221" t="s">
        <v>635</v>
      </c>
      <c r="AI221" t="s">
        <v>1233</v>
      </c>
      <c r="AJ221" t="s">
        <v>687</v>
      </c>
      <c r="AK221" t="s">
        <v>294</v>
      </c>
    </row>
    <row r="222" spans="1:82" x14ac:dyDescent="0.2">
      <c r="A222" t="s">
        <v>1234</v>
      </c>
      <c r="B222" t="s">
        <v>51</v>
      </c>
      <c r="C222" t="s">
        <v>1235</v>
      </c>
      <c r="D222">
        <v>7</v>
      </c>
      <c r="E222">
        <v>7</v>
      </c>
      <c r="F222">
        <v>7</v>
      </c>
      <c r="G222">
        <v>7</v>
      </c>
      <c r="H222">
        <v>7</v>
      </c>
      <c r="I222">
        <v>4</v>
      </c>
      <c r="J222">
        <v>7</v>
      </c>
      <c r="K222" t="s">
        <v>640</v>
      </c>
      <c r="L222" t="s">
        <v>51</v>
      </c>
      <c r="M222">
        <v>5</v>
      </c>
      <c r="N222">
        <v>5</v>
      </c>
      <c r="O222">
        <v>5</v>
      </c>
      <c r="P222">
        <v>5</v>
      </c>
      <c r="Q222">
        <v>5</v>
      </c>
      <c r="R222">
        <v>5</v>
      </c>
      <c r="S222">
        <v>5</v>
      </c>
      <c r="T222">
        <v>5</v>
      </c>
      <c r="U222">
        <v>5</v>
      </c>
      <c r="V222">
        <v>5</v>
      </c>
      <c r="W222">
        <v>5</v>
      </c>
      <c r="X222">
        <v>5</v>
      </c>
      <c r="Y222">
        <v>5</v>
      </c>
      <c r="Z222">
        <v>5</v>
      </c>
      <c r="AA222">
        <v>5</v>
      </c>
      <c r="AB222">
        <v>5</v>
      </c>
      <c r="AC222">
        <v>5</v>
      </c>
      <c r="AD222">
        <v>5</v>
      </c>
      <c r="AE222" t="s">
        <v>614</v>
      </c>
      <c r="AJ222" t="s">
        <v>701</v>
      </c>
      <c r="AK222" t="s">
        <v>294</v>
      </c>
    </row>
    <row r="223" spans="1:82" x14ac:dyDescent="0.2">
      <c r="A223" t="s">
        <v>1236</v>
      </c>
      <c r="B223" t="s">
        <v>51</v>
      </c>
      <c r="C223" t="s">
        <v>639</v>
      </c>
      <c r="D223">
        <v>7</v>
      </c>
      <c r="E223">
        <v>7</v>
      </c>
      <c r="F223">
        <v>7</v>
      </c>
      <c r="G223">
        <v>7</v>
      </c>
      <c r="H223">
        <v>6</v>
      </c>
      <c r="I223">
        <v>7</v>
      </c>
      <c r="J223">
        <v>6</v>
      </c>
      <c r="K223" t="s">
        <v>601</v>
      </c>
      <c r="L223" t="s">
        <v>51</v>
      </c>
      <c r="M223">
        <v>5</v>
      </c>
      <c r="N223">
        <v>4</v>
      </c>
      <c r="O223">
        <v>5</v>
      </c>
      <c r="P223">
        <v>4</v>
      </c>
      <c r="Q223">
        <v>5</v>
      </c>
      <c r="R223">
        <v>5</v>
      </c>
      <c r="S223">
        <v>5</v>
      </c>
      <c r="T223">
        <v>3</v>
      </c>
      <c r="U223">
        <v>3</v>
      </c>
      <c r="V223">
        <v>4</v>
      </c>
      <c r="W223">
        <v>4</v>
      </c>
      <c r="X223">
        <v>4</v>
      </c>
      <c r="Y223">
        <v>4</v>
      </c>
      <c r="Z223">
        <v>4</v>
      </c>
      <c r="AA223">
        <v>5</v>
      </c>
      <c r="AB223">
        <v>4</v>
      </c>
      <c r="AC223">
        <v>4</v>
      </c>
      <c r="AD223">
        <v>4</v>
      </c>
      <c r="AE223" t="s">
        <v>1237</v>
      </c>
      <c r="AJ223" t="s">
        <v>1238</v>
      </c>
      <c r="AK223" t="s">
        <v>79</v>
      </c>
      <c r="AL223" t="s">
        <v>1239</v>
      </c>
    </row>
    <row r="224" spans="1:82" x14ac:dyDescent="0.2">
      <c r="A224" t="s">
        <v>228</v>
      </c>
      <c r="B224" t="s">
        <v>48</v>
      </c>
      <c r="AM224" t="s">
        <v>1240</v>
      </c>
      <c r="AN224" t="s">
        <v>51</v>
      </c>
      <c r="AO224">
        <v>2</v>
      </c>
      <c r="AP224">
        <v>2</v>
      </c>
      <c r="AQ224">
        <v>2</v>
      </c>
      <c r="AR224">
        <v>2</v>
      </c>
      <c r="AS224">
        <v>2</v>
      </c>
      <c r="AT224">
        <v>2</v>
      </c>
      <c r="AU224">
        <v>2</v>
      </c>
      <c r="AV224">
        <v>2</v>
      </c>
      <c r="AW224">
        <v>2</v>
      </c>
      <c r="AX224">
        <v>3</v>
      </c>
      <c r="AY224">
        <v>3</v>
      </c>
      <c r="AZ224">
        <v>3</v>
      </c>
      <c r="BA224">
        <v>2</v>
      </c>
      <c r="BB224">
        <v>3</v>
      </c>
      <c r="BC224">
        <v>2</v>
      </c>
      <c r="BD224">
        <v>2</v>
      </c>
      <c r="BE224">
        <v>2</v>
      </c>
      <c r="BF224">
        <v>2</v>
      </c>
      <c r="BG224" t="s">
        <v>51</v>
      </c>
      <c r="BH224" t="s">
        <v>230</v>
      </c>
      <c r="BU224" t="s">
        <v>67</v>
      </c>
      <c r="BV224" t="s">
        <v>231</v>
      </c>
      <c r="BW224" t="s">
        <v>232</v>
      </c>
      <c r="BX224" t="s">
        <v>70</v>
      </c>
      <c r="BY224" t="s">
        <v>71</v>
      </c>
      <c r="BZ224" t="s">
        <v>72</v>
      </c>
      <c r="CA224" t="s">
        <v>73</v>
      </c>
      <c r="CB224" t="s">
        <v>60</v>
      </c>
      <c r="CC224" t="s">
        <v>61</v>
      </c>
      <c r="CD224" t="s">
        <v>233</v>
      </c>
    </row>
    <row r="225" spans="1:82" x14ac:dyDescent="0.2">
      <c r="A225" t="s">
        <v>1241</v>
      </c>
      <c r="B225" t="s">
        <v>48</v>
      </c>
      <c r="AM225" t="s">
        <v>1242</v>
      </c>
      <c r="AN225" t="s">
        <v>48</v>
      </c>
      <c r="BJ225">
        <v>5</v>
      </c>
      <c r="BK225">
        <v>4</v>
      </c>
      <c r="BL225">
        <v>4</v>
      </c>
      <c r="BM225">
        <v>5</v>
      </c>
      <c r="BN225">
        <v>1</v>
      </c>
      <c r="BO225">
        <v>1</v>
      </c>
      <c r="BP225">
        <v>5</v>
      </c>
      <c r="BQ225">
        <v>5</v>
      </c>
      <c r="BR225">
        <v>5</v>
      </c>
      <c r="BS225" t="s">
        <v>273</v>
      </c>
      <c r="BT225" t="s">
        <v>48</v>
      </c>
      <c r="BU225" t="s">
        <v>447</v>
      </c>
      <c r="BV225" t="s">
        <v>1243</v>
      </c>
      <c r="BW225" t="s">
        <v>890</v>
      </c>
      <c r="BX225" t="s">
        <v>70</v>
      </c>
      <c r="BY225" t="s">
        <v>399</v>
      </c>
      <c r="BZ225" t="s">
        <v>72</v>
      </c>
      <c r="CA225" t="s">
        <v>112</v>
      </c>
      <c r="CB225" t="s">
        <v>60</v>
      </c>
      <c r="CC225" t="s">
        <v>82</v>
      </c>
      <c r="CD225" t="s">
        <v>1244</v>
      </c>
    </row>
    <row r="226" spans="1:82" x14ac:dyDescent="0.2">
      <c r="A226" t="s">
        <v>1246</v>
      </c>
      <c r="B226" t="s">
        <v>51</v>
      </c>
      <c r="C226" t="s">
        <v>639</v>
      </c>
      <c r="D226">
        <v>2</v>
      </c>
      <c r="E226">
        <v>3</v>
      </c>
      <c r="F226">
        <v>2</v>
      </c>
      <c r="G226">
        <v>1</v>
      </c>
      <c r="H226">
        <v>4</v>
      </c>
      <c r="I226">
        <v>4</v>
      </c>
      <c r="J226">
        <v>2</v>
      </c>
      <c r="K226" t="s">
        <v>601</v>
      </c>
      <c r="L226" t="s">
        <v>51</v>
      </c>
      <c r="M226">
        <v>5</v>
      </c>
      <c r="N226">
        <v>5</v>
      </c>
      <c r="O226">
        <v>3</v>
      </c>
      <c r="P226">
        <v>5</v>
      </c>
      <c r="Q226">
        <v>5</v>
      </c>
      <c r="R226">
        <v>5</v>
      </c>
      <c r="S226">
        <v>5</v>
      </c>
      <c r="T226">
        <v>2</v>
      </c>
      <c r="U226">
        <v>1</v>
      </c>
      <c r="V226">
        <v>4</v>
      </c>
      <c r="W226">
        <v>5</v>
      </c>
      <c r="X226">
        <v>4</v>
      </c>
      <c r="Y226">
        <v>5</v>
      </c>
      <c r="Z226">
        <v>4</v>
      </c>
      <c r="AA226">
        <v>4</v>
      </c>
      <c r="AB226">
        <v>5</v>
      </c>
      <c r="AC226">
        <v>4</v>
      </c>
      <c r="AD226">
        <v>1</v>
      </c>
      <c r="AE226" t="s">
        <v>1247</v>
      </c>
      <c r="AJ226" t="s">
        <v>492</v>
      </c>
      <c r="AK226" t="s">
        <v>1181</v>
      </c>
      <c r="AL226" t="s">
        <v>1248</v>
      </c>
    </row>
    <row r="227" spans="1:82" x14ac:dyDescent="0.2">
      <c r="A227" t="s">
        <v>517</v>
      </c>
      <c r="B227" t="s">
        <v>48</v>
      </c>
      <c r="AM227" t="s">
        <v>502</v>
      </c>
      <c r="AN227" t="s">
        <v>51</v>
      </c>
      <c r="AO227">
        <v>4</v>
      </c>
      <c r="AP227">
        <v>4</v>
      </c>
      <c r="AQ227">
        <v>5</v>
      </c>
      <c r="AR227">
        <v>5</v>
      </c>
      <c r="AS227">
        <v>5</v>
      </c>
      <c r="AT227">
        <v>5</v>
      </c>
      <c r="AU227">
        <v>4</v>
      </c>
      <c r="AV227">
        <v>4</v>
      </c>
      <c r="AW227">
        <v>4</v>
      </c>
      <c r="AX227">
        <v>5</v>
      </c>
      <c r="AY227">
        <v>5</v>
      </c>
      <c r="AZ227">
        <v>5</v>
      </c>
      <c r="BA227">
        <v>5</v>
      </c>
      <c r="BB227">
        <v>5</v>
      </c>
      <c r="BC227">
        <v>5</v>
      </c>
      <c r="BD227">
        <v>4</v>
      </c>
      <c r="BE227">
        <v>4</v>
      </c>
      <c r="BF227">
        <v>4</v>
      </c>
      <c r="BG227" t="s">
        <v>51</v>
      </c>
      <c r="BH227" t="s">
        <v>518</v>
      </c>
      <c r="BU227" t="s">
        <v>519</v>
      </c>
      <c r="BV227" t="s">
        <v>520</v>
      </c>
      <c r="BW227" t="s">
        <v>521</v>
      </c>
      <c r="BX227" t="s">
        <v>56</v>
      </c>
      <c r="BY227" t="s">
        <v>399</v>
      </c>
      <c r="BZ227" t="s">
        <v>160</v>
      </c>
      <c r="CA227" t="s">
        <v>112</v>
      </c>
      <c r="CB227" t="s">
        <v>60</v>
      </c>
      <c r="CC227" t="s">
        <v>82</v>
      </c>
      <c r="CD227" t="s">
        <v>522</v>
      </c>
    </row>
    <row r="228" spans="1:82" x14ac:dyDescent="0.2">
      <c r="A228" t="s">
        <v>235</v>
      </c>
      <c r="B228" t="s">
        <v>48</v>
      </c>
      <c r="AM228" t="s">
        <v>571</v>
      </c>
      <c r="AN228" t="s">
        <v>48</v>
      </c>
      <c r="BJ228">
        <v>5</v>
      </c>
      <c r="BK228">
        <v>2</v>
      </c>
      <c r="BL228">
        <v>3</v>
      </c>
      <c r="BM228">
        <v>4</v>
      </c>
      <c r="BN228">
        <v>4</v>
      </c>
      <c r="BO228">
        <v>2</v>
      </c>
      <c r="BP228">
        <v>4</v>
      </c>
      <c r="BQ228">
        <v>5</v>
      </c>
      <c r="BR228">
        <v>5</v>
      </c>
      <c r="BS228" t="s">
        <v>236</v>
      </c>
      <c r="BT228" t="s">
        <v>51</v>
      </c>
      <c r="BU228" t="s">
        <v>237</v>
      </c>
      <c r="BV228" t="s">
        <v>180</v>
      </c>
      <c r="BW228" t="s">
        <v>238</v>
      </c>
      <c r="BX228" t="s">
        <v>70</v>
      </c>
      <c r="BY228" t="s">
        <v>71</v>
      </c>
      <c r="BZ228" t="s">
        <v>111</v>
      </c>
      <c r="CA228" t="s">
        <v>59</v>
      </c>
      <c r="CB228" t="s">
        <v>60</v>
      </c>
      <c r="CC228" t="s">
        <v>239</v>
      </c>
      <c r="CD228" t="s">
        <v>240</v>
      </c>
    </row>
    <row r="229" spans="1:82" x14ac:dyDescent="0.2">
      <c r="A229" t="s">
        <v>1249</v>
      </c>
      <c r="B229" t="s">
        <v>51</v>
      </c>
      <c r="C229" t="s">
        <v>1235</v>
      </c>
      <c r="D229">
        <v>3</v>
      </c>
      <c r="E229">
        <v>4</v>
      </c>
      <c r="F229">
        <v>4</v>
      </c>
      <c r="G229">
        <v>1</v>
      </c>
      <c r="H229">
        <v>1</v>
      </c>
      <c r="I229">
        <v>1</v>
      </c>
      <c r="J229">
        <v>1</v>
      </c>
      <c r="K229" t="s">
        <v>632</v>
      </c>
      <c r="L229" t="s">
        <v>48</v>
      </c>
      <c r="AF229" t="s">
        <v>1250</v>
      </c>
      <c r="AG229" t="s">
        <v>752</v>
      </c>
      <c r="AH229" t="s">
        <v>674</v>
      </c>
      <c r="AI229" t="s">
        <v>1251</v>
      </c>
      <c r="AJ229" t="s">
        <v>1150</v>
      </c>
      <c r="AK229" t="s">
        <v>121</v>
      </c>
      <c r="AL229" t="s">
        <v>1049</v>
      </c>
    </row>
    <row r="230" spans="1:82" x14ac:dyDescent="0.2">
      <c r="A230" t="s">
        <v>1252</v>
      </c>
      <c r="B230" t="s">
        <v>48</v>
      </c>
      <c r="AM230" t="s">
        <v>419</v>
      </c>
      <c r="AN230" t="s">
        <v>51</v>
      </c>
      <c r="AO230">
        <v>4</v>
      </c>
      <c r="AP230">
        <v>3</v>
      </c>
      <c r="AQ230">
        <v>3</v>
      </c>
      <c r="AR230">
        <v>5</v>
      </c>
      <c r="AS230">
        <v>4</v>
      </c>
      <c r="AT230">
        <v>5</v>
      </c>
      <c r="AU230">
        <v>3</v>
      </c>
      <c r="AV230">
        <v>5</v>
      </c>
      <c r="AW230">
        <v>5</v>
      </c>
      <c r="AX230">
        <v>5</v>
      </c>
      <c r="AY230">
        <v>5</v>
      </c>
      <c r="AZ230">
        <v>3</v>
      </c>
      <c r="BA230">
        <v>5</v>
      </c>
      <c r="BB230">
        <v>5</v>
      </c>
      <c r="BC230">
        <v>5</v>
      </c>
      <c r="BD230">
        <v>3</v>
      </c>
      <c r="BE230">
        <v>5</v>
      </c>
      <c r="BF230">
        <v>5</v>
      </c>
      <c r="BG230" t="s">
        <v>51</v>
      </c>
      <c r="BH230" t="s">
        <v>1253</v>
      </c>
      <c r="BU230" t="s">
        <v>103</v>
      </c>
      <c r="BV230" t="s">
        <v>54</v>
      </c>
      <c r="BW230" t="s">
        <v>1254</v>
      </c>
      <c r="BX230" t="s">
        <v>70</v>
      </c>
      <c r="BY230" t="s">
        <v>399</v>
      </c>
      <c r="BZ230" t="s">
        <v>160</v>
      </c>
      <c r="CA230" t="s">
        <v>73</v>
      </c>
      <c r="CB230" t="s">
        <v>60</v>
      </c>
      <c r="CC230" t="s">
        <v>82</v>
      </c>
      <c r="CD230" t="s">
        <v>1255</v>
      </c>
    </row>
    <row r="231" spans="1:82" x14ac:dyDescent="0.2">
      <c r="A231" t="s">
        <v>523</v>
      </c>
      <c r="B231" t="s">
        <v>48</v>
      </c>
      <c r="AM231" t="s">
        <v>64</v>
      </c>
      <c r="AN231" t="s">
        <v>51</v>
      </c>
      <c r="AO231">
        <v>2</v>
      </c>
      <c r="AP231">
        <v>3</v>
      </c>
      <c r="AQ231">
        <v>2</v>
      </c>
      <c r="AR231">
        <v>3</v>
      </c>
      <c r="AS231">
        <v>3</v>
      </c>
      <c r="AT231">
        <v>2</v>
      </c>
      <c r="AU231">
        <v>2</v>
      </c>
      <c r="AV231">
        <v>2</v>
      </c>
      <c r="AW231">
        <v>2</v>
      </c>
      <c r="AX231">
        <v>3</v>
      </c>
      <c r="AY231">
        <v>2</v>
      </c>
      <c r="AZ231">
        <v>2</v>
      </c>
      <c r="BA231">
        <v>3</v>
      </c>
      <c r="BB231">
        <v>3</v>
      </c>
      <c r="BC231">
        <v>2</v>
      </c>
      <c r="BD231">
        <v>2</v>
      </c>
      <c r="BE231">
        <v>2</v>
      </c>
      <c r="BF231">
        <v>2</v>
      </c>
      <c r="BG231" t="s">
        <v>48</v>
      </c>
      <c r="BI231" t="s">
        <v>524</v>
      </c>
      <c r="BU231" t="s">
        <v>525</v>
      </c>
      <c r="BV231" t="s">
        <v>165</v>
      </c>
      <c r="BW231" t="s">
        <v>526</v>
      </c>
      <c r="BX231" t="s">
        <v>56</v>
      </c>
      <c r="BY231" t="s">
        <v>399</v>
      </c>
      <c r="BZ231" t="s">
        <v>160</v>
      </c>
      <c r="CA231" t="s">
        <v>112</v>
      </c>
      <c r="CB231" t="s">
        <v>60</v>
      </c>
      <c r="CC231" t="s">
        <v>61</v>
      </c>
      <c r="CD231" t="s">
        <v>527</v>
      </c>
    </row>
    <row r="232" spans="1:82" x14ac:dyDescent="0.2">
      <c r="A232" t="s">
        <v>1256</v>
      </c>
      <c r="B232" t="s">
        <v>51</v>
      </c>
      <c r="C232" t="s">
        <v>1257</v>
      </c>
      <c r="D232">
        <v>3</v>
      </c>
      <c r="E232">
        <v>5</v>
      </c>
      <c r="F232">
        <v>2</v>
      </c>
      <c r="G232">
        <v>4</v>
      </c>
      <c r="H232">
        <v>4</v>
      </c>
      <c r="I232">
        <v>6</v>
      </c>
      <c r="J232">
        <v>2</v>
      </c>
      <c r="K232" t="s">
        <v>680</v>
      </c>
      <c r="L232" t="s">
        <v>51</v>
      </c>
      <c r="M232">
        <v>4</v>
      </c>
      <c r="N232">
        <v>4</v>
      </c>
      <c r="O232">
        <v>5</v>
      </c>
      <c r="P232">
        <v>5</v>
      </c>
      <c r="Q232">
        <v>4</v>
      </c>
      <c r="R232">
        <v>4</v>
      </c>
      <c r="S232">
        <v>2</v>
      </c>
      <c r="T232">
        <v>5</v>
      </c>
      <c r="U232">
        <v>4</v>
      </c>
      <c r="V232">
        <v>3</v>
      </c>
      <c r="W232">
        <v>3</v>
      </c>
      <c r="X232">
        <v>3</v>
      </c>
      <c r="Z232">
        <v>2</v>
      </c>
      <c r="AA232">
        <v>3</v>
      </c>
      <c r="AB232">
        <v>2</v>
      </c>
      <c r="AC232">
        <v>4</v>
      </c>
      <c r="AD232">
        <v>3</v>
      </c>
      <c r="AE232" t="s">
        <v>662</v>
      </c>
      <c r="AJ232" t="s">
        <v>1258</v>
      </c>
      <c r="AK232" t="s">
        <v>165</v>
      </c>
      <c r="AL232" t="s">
        <v>1259</v>
      </c>
    </row>
    <row r="233" spans="1:82" x14ac:dyDescent="0.2">
      <c r="A233" t="s">
        <v>241</v>
      </c>
      <c r="B233" t="s">
        <v>48</v>
      </c>
      <c r="AM233" t="s">
        <v>50</v>
      </c>
      <c r="AN233" t="s">
        <v>51</v>
      </c>
      <c r="AO233">
        <v>3</v>
      </c>
      <c r="AP233">
        <v>2</v>
      </c>
      <c r="AQ233">
        <v>2</v>
      </c>
      <c r="AR233">
        <v>2</v>
      </c>
      <c r="AS233">
        <v>2</v>
      </c>
      <c r="AT233">
        <v>2</v>
      </c>
      <c r="AU233">
        <v>1</v>
      </c>
      <c r="AV233">
        <v>2</v>
      </c>
      <c r="AW233">
        <v>2</v>
      </c>
      <c r="AX233">
        <v>2</v>
      </c>
      <c r="AY233">
        <v>1</v>
      </c>
      <c r="AZ233">
        <v>2</v>
      </c>
      <c r="BA233">
        <v>2</v>
      </c>
      <c r="BB233">
        <v>2</v>
      </c>
      <c r="BC233">
        <v>2</v>
      </c>
      <c r="BD233">
        <v>1</v>
      </c>
      <c r="BE233">
        <v>2</v>
      </c>
      <c r="BF233">
        <v>2</v>
      </c>
      <c r="BG233" t="s">
        <v>51</v>
      </c>
      <c r="BH233" t="s">
        <v>242</v>
      </c>
      <c r="BU233" t="s">
        <v>243</v>
      </c>
      <c r="BV233" t="s">
        <v>54</v>
      </c>
      <c r="BW233" t="s">
        <v>244</v>
      </c>
      <c r="BX233" t="s">
        <v>98</v>
      </c>
      <c r="BY233" t="s">
        <v>57</v>
      </c>
      <c r="BZ233" t="s">
        <v>58</v>
      </c>
      <c r="CA233" t="s">
        <v>73</v>
      </c>
      <c r="CB233" t="s">
        <v>60</v>
      </c>
      <c r="CC233" t="s">
        <v>61</v>
      </c>
      <c r="CD233" t="s">
        <v>245</v>
      </c>
    </row>
    <row r="234" spans="1:82" x14ac:dyDescent="0.2">
      <c r="A234" t="s">
        <v>1260</v>
      </c>
      <c r="B234" t="s">
        <v>51</v>
      </c>
      <c r="C234" t="s">
        <v>1261</v>
      </c>
      <c r="D234">
        <v>4</v>
      </c>
      <c r="E234">
        <v>7</v>
      </c>
      <c r="F234">
        <v>5</v>
      </c>
      <c r="G234">
        <v>3</v>
      </c>
      <c r="H234">
        <v>1</v>
      </c>
      <c r="I234">
        <v>2</v>
      </c>
      <c r="J234">
        <v>6</v>
      </c>
      <c r="K234" t="s">
        <v>632</v>
      </c>
      <c r="L234" t="s">
        <v>51</v>
      </c>
      <c r="M234">
        <v>5</v>
      </c>
      <c r="N234">
        <v>4</v>
      </c>
      <c r="O234">
        <v>4</v>
      </c>
      <c r="P234">
        <v>2</v>
      </c>
      <c r="Q234">
        <v>3</v>
      </c>
      <c r="R234">
        <v>4</v>
      </c>
      <c r="S234">
        <v>1</v>
      </c>
      <c r="T234">
        <v>2</v>
      </c>
      <c r="U234">
        <v>3</v>
      </c>
      <c r="V234">
        <v>3</v>
      </c>
      <c r="W234">
        <v>3</v>
      </c>
      <c r="X234">
        <v>2</v>
      </c>
      <c r="Y234">
        <v>2</v>
      </c>
      <c r="Z234">
        <v>2</v>
      </c>
      <c r="AA234">
        <v>3</v>
      </c>
      <c r="AB234">
        <v>1</v>
      </c>
      <c r="AC234">
        <v>3</v>
      </c>
      <c r="AD234">
        <v>3</v>
      </c>
      <c r="AE234" t="s">
        <v>818</v>
      </c>
      <c r="AJ234" t="s">
        <v>793</v>
      </c>
      <c r="AK234" t="s">
        <v>54</v>
      </c>
      <c r="AL234" t="s">
        <v>1262</v>
      </c>
    </row>
    <row r="235" spans="1:82" x14ac:dyDescent="0.2">
      <c r="A235" t="s">
        <v>1263</v>
      </c>
      <c r="B235" t="s">
        <v>51</v>
      </c>
      <c r="C235" t="s">
        <v>679</v>
      </c>
      <c r="D235">
        <v>6</v>
      </c>
      <c r="E235">
        <v>6</v>
      </c>
      <c r="F235">
        <v>3</v>
      </c>
      <c r="G235">
        <v>3</v>
      </c>
      <c r="H235">
        <v>6</v>
      </c>
      <c r="I235">
        <v>6</v>
      </c>
      <c r="J235">
        <v>6</v>
      </c>
      <c r="K235" t="s">
        <v>632</v>
      </c>
      <c r="L235" t="s">
        <v>51</v>
      </c>
      <c r="M235">
        <v>3</v>
      </c>
      <c r="N235">
        <v>3</v>
      </c>
      <c r="O235">
        <v>5</v>
      </c>
      <c r="P235">
        <v>2</v>
      </c>
      <c r="Q235">
        <v>4</v>
      </c>
      <c r="R235">
        <v>4</v>
      </c>
      <c r="S235">
        <v>4</v>
      </c>
      <c r="T235">
        <v>2</v>
      </c>
      <c r="U235">
        <v>2</v>
      </c>
      <c r="V235">
        <v>3</v>
      </c>
      <c r="W235">
        <v>3</v>
      </c>
      <c r="X235">
        <v>5</v>
      </c>
      <c r="Y235">
        <v>2</v>
      </c>
      <c r="Z235">
        <v>4</v>
      </c>
      <c r="AA235">
        <v>4</v>
      </c>
      <c r="AB235">
        <v>4</v>
      </c>
      <c r="AC235">
        <v>2</v>
      </c>
      <c r="AD235">
        <v>2</v>
      </c>
      <c r="AE235" t="s">
        <v>700</v>
      </c>
      <c r="AJ235" t="s">
        <v>1011</v>
      </c>
      <c r="AK235" t="s">
        <v>79</v>
      </c>
      <c r="AL235" t="s">
        <v>1264</v>
      </c>
    </row>
    <row r="236" spans="1:82" x14ac:dyDescent="0.2">
      <c r="A236" t="s">
        <v>1265</v>
      </c>
      <c r="B236" t="s">
        <v>51</v>
      </c>
      <c r="C236" t="s">
        <v>639</v>
      </c>
      <c r="D236">
        <v>1</v>
      </c>
      <c r="E236">
        <v>1</v>
      </c>
      <c r="F236">
        <v>1</v>
      </c>
      <c r="G236">
        <v>1</v>
      </c>
      <c r="H236">
        <v>2</v>
      </c>
      <c r="I236">
        <v>3</v>
      </c>
      <c r="J236">
        <v>1</v>
      </c>
      <c r="K236" t="s">
        <v>601</v>
      </c>
      <c r="L236" t="s">
        <v>51</v>
      </c>
      <c r="M236">
        <v>5</v>
      </c>
      <c r="N236">
        <v>5</v>
      </c>
      <c r="O236">
        <v>5</v>
      </c>
      <c r="P236">
        <v>5</v>
      </c>
      <c r="Q236">
        <v>5</v>
      </c>
      <c r="R236">
        <v>3</v>
      </c>
      <c r="S236">
        <v>3</v>
      </c>
      <c r="T236">
        <v>5</v>
      </c>
      <c r="U236">
        <v>5</v>
      </c>
      <c r="V236">
        <v>5</v>
      </c>
      <c r="W236">
        <v>5</v>
      </c>
      <c r="X236">
        <v>5</v>
      </c>
      <c r="Y236">
        <v>5</v>
      </c>
      <c r="Z236">
        <v>5</v>
      </c>
      <c r="AA236">
        <v>4</v>
      </c>
      <c r="AB236">
        <v>3</v>
      </c>
      <c r="AC236">
        <v>5</v>
      </c>
      <c r="AD236">
        <v>5</v>
      </c>
      <c r="AE236" t="s">
        <v>662</v>
      </c>
      <c r="AJ236" t="s">
        <v>706</v>
      </c>
      <c r="AK236" t="s">
        <v>54</v>
      </c>
    </row>
    <row r="237" spans="1:82" x14ac:dyDescent="0.2">
      <c r="A237" t="s">
        <v>1266</v>
      </c>
      <c r="B237" t="s">
        <v>51</v>
      </c>
      <c r="C237" t="s">
        <v>639</v>
      </c>
      <c r="D237">
        <v>3</v>
      </c>
      <c r="E237">
        <v>1</v>
      </c>
      <c r="F237">
        <v>3</v>
      </c>
      <c r="G237">
        <v>3</v>
      </c>
      <c r="H237">
        <v>3</v>
      </c>
      <c r="I237">
        <v>4</v>
      </c>
      <c r="J237">
        <v>2</v>
      </c>
      <c r="K237" t="s">
        <v>632</v>
      </c>
      <c r="L237" t="s">
        <v>51</v>
      </c>
      <c r="M237">
        <v>4</v>
      </c>
      <c r="N237">
        <v>4</v>
      </c>
      <c r="O237">
        <v>4</v>
      </c>
      <c r="P237">
        <v>4</v>
      </c>
      <c r="Q237">
        <v>3</v>
      </c>
      <c r="R237">
        <v>3</v>
      </c>
      <c r="S237">
        <v>3</v>
      </c>
      <c r="T237">
        <v>2</v>
      </c>
      <c r="U237">
        <v>3</v>
      </c>
      <c r="AE237" t="s">
        <v>614</v>
      </c>
      <c r="AJ237" t="s">
        <v>815</v>
      </c>
      <c r="AK237" t="s">
        <v>140</v>
      </c>
    </row>
    <row r="238" spans="1:82" x14ac:dyDescent="0.2">
      <c r="A238" t="s">
        <v>247</v>
      </c>
      <c r="B238" t="s">
        <v>48</v>
      </c>
      <c r="AM238" t="s">
        <v>395</v>
      </c>
      <c r="AN238" t="s">
        <v>51</v>
      </c>
      <c r="AO238">
        <v>3</v>
      </c>
      <c r="AP238">
        <v>2</v>
      </c>
      <c r="AQ238">
        <v>3</v>
      </c>
      <c r="AR238">
        <v>3</v>
      </c>
      <c r="AS238">
        <v>2</v>
      </c>
      <c r="AT238">
        <v>2</v>
      </c>
      <c r="AU238">
        <v>2</v>
      </c>
      <c r="AV238">
        <v>2</v>
      </c>
      <c r="AW238">
        <v>3</v>
      </c>
      <c r="AX238">
        <v>3</v>
      </c>
      <c r="AY238">
        <v>2</v>
      </c>
      <c r="AZ238">
        <v>3</v>
      </c>
      <c r="BA238">
        <v>3</v>
      </c>
      <c r="BB238">
        <v>2</v>
      </c>
      <c r="BC238">
        <v>2</v>
      </c>
      <c r="BD238">
        <v>2</v>
      </c>
      <c r="BE238">
        <v>3</v>
      </c>
      <c r="BF238">
        <v>3</v>
      </c>
      <c r="BG238" t="s">
        <v>51</v>
      </c>
      <c r="BH238" t="s">
        <v>248</v>
      </c>
      <c r="BU238" t="s">
        <v>249</v>
      </c>
      <c r="BV238" t="s">
        <v>79</v>
      </c>
      <c r="BW238" t="s">
        <v>250</v>
      </c>
      <c r="BX238" t="s">
        <v>98</v>
      </c>
      <c r="BY238" t="s">
        <v>71</v>
      </c>
      <c r="BZ238" t="s">
        <v>72</v>
      </c>
      <c r="CA238" t="s">
        <v>73</v>
      </c>
      <c r="CB238" t="s">
        <v>60</v>
      </c>
      <c r="CC238" t="s">
        <v>82</v>
      </c>
      <c r="CD238" t="s">
        <v>251</v>
      </c>
    </row>
    <row r="239" spans="1:82" x14ac:dyDescent="0.2">
      <c r="A239" t="s">
        <v>253</v>
      </c>
      <c r="B239" t="s">
        <v>48</v>
      </c>
      <c r="AM239" t="s">
        <v>395</v>
      </c>
      <c r="AN239" t="s">
        <v>51</v>
      </c>
      <c r="AO239">
        <v>4</v>
      </c>
      <c r="AP239">
        <v>3</v>
      </c>
      <c r="AQ239">
        <v>4</v>
      </c>
      <c r="AR239">
        <v>3</v>
      </c>
      <c r="AS239">
        <v>3</v>
      </c>
      <c r="AT239">
        <v>4</v>
      </c>
      <c r="AU239">
        <v>3</v>
      </c>
      <c r="AV239">
        <v>2</v>
      </c>
      <c r="AW239">
        <v>2</v>
      </c>
      <c r="AX239">
        <v>4</v>
      </c>
      <c r="AY239">
        <v>3</v>
      </c>
      <c r="AZ239">
        <v>4</v>
      </c>
      <c r="BA239">
        <v>3</v>
      </c>
      <c r="BB239">
        <v>3</v>
      </c>
      <c r="BC239">
        <v>4</v>
      </c>
      <c r="BD239">
        <v>2</v>
      </c>
      <c r="BE239">
        <v>2</v>
      </c>
      <c r="BF239">
        <v>2</v>
      </c>
      <c r="BG239" t="s">
        <v>51</v>
      </c>
      <c r="BH239" t="s">
        <v>66</v>
      </c>
      <c r="BU239" t="s">
        <v>254</v>
      </c>
      <c r="BV239" t="s">
        <v>165</v>
      </c>
      <c r="BW239" t="s">
        <v>255</v>
      </c>
      <c r="BX239" t="s">
        <v>70</v>
      </c>
      <c r="BY239" t="s">
        <v>71</v>
      </c>
      <c r="BZ239" t="s">
        <v>58</v>
      </c>
      <c r="CA239" t="s">
        <v>59</v>
      </c>
      <c r="CB239" t="s">
        <v>60</v>
      </c>
      <c r="CC239" t="s">
        <v>82</v>
      </c>
      <c r="CD239" t="s">
        <v>256</v>
      </c>
    </row>
    <row r="240" spans="1:82" x14ac:dyDescent="0.2">
      <c r="A240" t="s">
        <v>258</v>
      </c>
      <c r="B240" t="s">
        <v>48</v>
      </c>
      <c r="AM240" t="s">
        <v>64</v>
      </c>
      <c r="AN240" t="s">
        <v>48</v>
      </c>
      <c r="BJ240">
        <v>5</v>
      </c>
      <c r="BK240">
        <v>3</v>
      </c>
      <c r="BL240">
        <v>3</v>
      </c>
      <c r="BM240">
        <v>5</v>
      </c>
      <c r="BN240">
        <v>5</v>
      </c>
      <c r="BO240">
        <v>3</v>
      </c>
      <c r="BP240">
        <v>5</v>
      </c>
      <c r="BQ240">
        <v>5</v>
      </c>
      <c r="BR240">
        <v>5</v>
      </c>
      <c r="BS240" t="s">
        <v>259</v>
      </c>
      <c r="BT240" t="s">
        <v>51</v>
      </c>
      <c r="BU240" t="s">
        <v>260</v>
      </c>
      <c r="BV240" t="s">
        <v>165</v>
      </c>
      <c r="BW240" t="s">
        <v>261</v>
      </c>
      <c r="BX240" t="s">
        <v>81</v>
      </c>
      <c r="BY240" t="s">
        <v>71</v>
      </c>
      <c r="BZ240" t="s">
        <v>72</v>
      </c>
      <c r="CA240" t="s">
        <v>59</v>
      </c>
      <c r="CB240" t="s">
        <v>74</v>
      </c>
      <c r="CC240" t="s">
        <v>82</v>
      </c>
      <c r="CD240" t="s">
        <v>262</v>
      </c>
    </row>
    <row r="241" spans="1:82" x14ac:dyDescent="0.2">
      <c r="A241" t="s">
        <v>1267</v>
      </c>
      <c r="B241" t="s">
        <v>51</v>
      </c>
      <c r="C241" t="s">
        <v>1268</v>
      </c>
      <c r="D241">
        <v>5</v>
      </c>
      <c r="E241">
        <v>6</v>
      </c>
      <c r="F241">
        <v>5</v>
      </c>
      <c r="G241">
        <v>5</v>
      </c>
      <c r="H241">
        <v>6</v>
      </c>
      <c r="I241">
        <v>3</v>
      </c>
      <c r="J241">
        <v>3</v>
      </c>
      <c r="K241" t="s">
        <v>680</v>
      </c>
      <c r="L241" t="s">
        <v>51</v>
      </c>
      <c r="M241">
        <v>4</v>
      </c>
      <c r="N241">
        <v>3</v>
      </c>
      <c r="O241">
        <v>3</v>
      </c>
      <c r="P241">
        <v>3</v>
      </c>
      <c r="Q241">
        <v>3</v>
      </c>
      <c r="R241">
        <v>3</v>
      </c>
      <c r="S241">
        <v>2</v>
      </c>
      <c r="T241">
        <v>3</v>
      </c>
      <c r="U241">
        <v>3</v>
      </c>
      <c r="V241">
        <v>4</v>
      </c>
      <c r="W241">
        <v>3</v>
      </c>
      <c r="X241">
        <v>3</v>
      </c>
      <c r="Y241">
        <v>3</v>
      </c>
      <c r="Z241">
        <v>3</v>
      </c>
      <c r="AA241">
        <v>3</v>
      </c>
      <c r="AB241">
        <v>2</v>
      </c>
      <c r="AC241">
        <v>3</v>
      </c>
      <c r="AD241">
        <v>3</v>
      </c>
      <c r="AE241" t="s">
        <v>700</v>
      </c>
      <c r="AJ241" t="s">
        <v>564</v>
      </c>
      <c r="AK241" t="s">
        <v>96</v>
      </c>
      <c r="AL241" t="s">
        <v>989</v>
      </c>
    </row>
    <row r="242" spans="1:82" x14ac:dyDescent="0.2">
      <c r="A242" t="s">
        <v>528</v>
      </c>
      <c r="B242" t="s">
        <v>48</v>
      </c>
      <c r="AM242" t="s">
        <v>49</v>
      </c>
      <c r="AN242" t="s">
        <v>48</v>
      </c>
      <c r="BJ242">
        <v>4</v>
      </c>
      <c r="BK242">
        <v>4</v>
      </c>
      <c r="BL242">
        <v>3</v>
      </c>
      <c r="BM242">
        <v>4</v>
      </c>
      <c r="BN242">
        <v>4</v>
      </c>
      <c r="BO242">
        <v>1</v>
      </c>
      <c r="BP242">
        <v>4</v>
      </c>
      <c r="BQ242">
        <v>4</v>
      </c>
      <c r="BR242">
        <v>4</v>
      </c>
      <c r="BS242" t="s">
        <v>102</v>
      </c>
      <c r="BT242" t="s">
        <v>51</v>
      </c>
      <c r="BU242" t="s">
        <v>139</v>
      </c>
      <c r="BV242" t="s">
        <v>79</v>
      </c>
      <c r="BW242" t="s">
        <v>529</v>
      </c>
      <c r="BX242" t="s">
        <v>56</v>
      </c>
      <c r="BY242" t="s">
        <v>399</v>
      </c>
      <c r="BZ242" t="s">
        <v>72</v>
      </c>
      <c r="CA242" t="s">
        <v>73</v>
      </c>
      <c r="CB242" t="s">
        <v>60</v>
      </c>
      <c r="CC242" t="s">
        <v>82</v>
      </c>
      <c r="CD242" t="s">
        <v>530</v>
      </c>
    </row>
    <row r="243" spans="1:82" x14ac:dyDescent="0.2">
      <c r="A243" t="s">
        <v>264</v>
      </c>
      <c r="B243" t="s">
        <v>48</v>
      </c>
      <c r="AM243" t="s">
        <v>439</v>
      </c>
      <c r="AN243" t="s">
        <v>48</v>
      </c>
      <c r="BJ243">
        <v>5</v>
      </c>
      <c r="BK243">
        <v>4</v>
      </c>
      <c r="BL243">
        <v>4</v>
      </c>
      <c r="BM243">
        <v>5</v>
      </c>
      <c r="BN243">
        <v>5</v>
      </c>
      <c r="BO243">
        <v>4</v>
      </c>
      <c r="BP243">
        <v>5</v>
      </c>
      <c r="BQ243">
        <v>5</v>
      </c>
      <c r="BR243">
        <v>5</v>
      </c>
      <c r="BS243" t="s">
        <v>265</v>
      </c>
      <c r="BT243" t="s">
        <v>48</v>
      </c>
      <c r="BU243" t="s">
        <v>266</v>
      </c>
      <c r="BV243" t="s">
        <v>267</v>
      </c>
      <c r="BW243" t="s">
        <v>268</v>
      </c>
      <c r="BX243" t="s">
        <v>70</v>
      </c>
      <c r="BY243" t="s">
        <v>71</v>
      </c>
      <c r="BZ243" t="s">
        <v>58</v>
      </c>
      <c r="CA243" t="s">
        <v>59</v>
      </c>
      <c r="CB243" t="s">
        <v>60</v>
      </c>
      <c r="CC243" t="s">
        <v>61</v>
      </c>
      <c r="CD243" t="s">
        <v>269</v>
      </c>
    </row>
    <row r="244" spans="1:82" x14ac:dyDescent="0.2">
      <c r="A244" t="s">
        <v>1269</v>
      </c>
      <c r="B244" t="s">
        <v>48</v>
      </c>
      <c r="AM244" t="s">
        <v>571</v>
      </c>
      <c r="AN244" t="s">
        <v>48</v>
      </c>
      <c r="BJ244">
        <v>5</v>
      </c>
      <c r="BK244">
        <v>4</v>
      </c>
      <c r="BL244">
        <v>4</v>
      </c>
      <c r="BM244">
        <v>5</v>
      </c>
      <c r="BN244">
        <v>4</v>
      </c>
      <c r="BO244">
        <v>5</v>
      </c>
      <c r="BP244">
        <v>5</v>
      </c>
      <c r="BQ244">
        <v>5</v>
      </c>
      <c r="BR244">
        <v>5</v>
      </c>
      <c r="BS244" t="s">
        <v>1270</v>
      </c>
      <c r="BT244" t="s">
        <v>51</v>
      </c>
      <c r="BU244" t="s">
        <v>1271</v>
      </c>
      <c r="BV244" t="s">
        <v>121</v>
      </c>
      <c r="BW244" t="s">
        <v>1272</v>
      </c>
      <c r="BX244" t="s">
        <v>70</v>
      </c>
      <c r="BY244" t="s">
        <v>425</v>
      </c>
      <c r="BZ244" t="s">
        <v>58</v>
      </c>
      <c r="CA244" t="s">
        <v>73</v>
      </c>
      <c r="CB244" t="s">
        <v>60</v>
      </c>
      <c r="CC244" t="s">
        <v>61</v>
      </c>
    </row>
    <row r="245" spans="1:82" x14ac:dyDescent="0.2">
      <c r="A245" t="s">
        <v>1273</v>
      </c>
      <c r="B245" t="s">
        <v>48</v>
      </c>
      <c r="AM245" t="s">
        <v>417</v>
      </c>
      <c r="AN245" t="s">
        <v>48</v>
      </c>
      <c r="BJ245">
        <v>2</v>
      </c>
      <c r="BK245">
        <v>1</v>
      </c>
      <c r="BL245">
        <v>2</v>
      </c>
      <c r="BM245">
        <v>3</v>
      </c>
      <c r="BN245">
        <v>2</v>
      </c>
      <c r="BO245">
        <v>1</v>
      </c>
      <c r="BP245">
        <v>2</v>
      </c>
      <c r="BQ245">
        <v>3</v>
      </c>
      <c r="BR245">
        <v>3</v>
      </c>
      <c r="BS245" t="s">
        <v>538</v>
      </c>
      <c r="BT245" t="s">
        <v>48</v>
      </c>
      <c r="BU245" t="s">
        <v>866</v>
      </c>
      <c r="BV245" t="s">
        <v>165</v>
      </c>
      <c r="BW245" t="s">
        <v>1274</v>
      </c>
      <c r="BX245" t="s">
        <v>98</v>
      </c>
      <c r="BY245" t="s">
        <v>399</v>
      </c>
      <c r="BZ245" t="s">
        <v>72</v>
      </c>
      <c r="CA245" t="s">
        <v>73</v>
      </c>
      <c r="CB245" t="s">
        <v>74</v>
      </c>
      <c r="CC245" t="s">
        <v>82</v>
      </c>
    </row>
    <row r="246" spans="1:82" x14ac:dyDescent="0.2">
      <c r="A246" t="s">
        <v>1276</v>
      </c>
      <c r="B246" t="s">
        <v>51</v>
      </c>
      <c r="C246" t="s">
        <v>639</v>
      </c>
      <c r="D246">
        <v>5</v>
      </c>
      <c r="E246">
        <v>7</v>
      </c>
      <c r="F246">
        <v>5</v>
      </c>
      <c r="G246">
        <v>5</v>
      </c>
      <c r="H246">
        <v>3</v>
      </c>
      <c r="I246">
        <v>4</v>
      </c>
      <c r="J246">
        <v>3</v>
      </c>
      <c r="K246" t="s">
        <v>601</v>
      </c>
      <c r="L246" t="s">
        <v>51</v>
      </c>
      <c r="M246">
        <v>4</v>
      </c>
      <c r="N246">
        <v>3</v>
      </c>
      <c r="O246">
        <v>2</v>
      </c>
      <c r="P246">
        <v>2</v>
      </c>
      <c r="Q246">
        <v>3</v>
      </c>
      <c r="R246">
        <v>3</v>
      </c>
      <c r="S246">
        <v>3</v>
      </c>
      <c r="T246">
        <v>3</v>
      </c>
      <c r="U246">
        <v>3</v>
      </c>
      <c r="V246">
        <v>4</v>
      </c>
      <c r="W246">
        <v>4</v>
      </c>
      <c r="X246">
        <v>3</v>
      </c>
      <c r="Y246">
        <v>3</v>
      </c>
      <c r="Z246">
        <v>3</v>
      </c>
      <c r="AA246">
        <v>3</v>
      </c>
      <c r="AB246">
        <v>3</v>
      </c>
      <c r="AC246">
        <v>4</v>
      </c>
      <c r="AD246">
        <v>3</v>
      </c>
      <c r="AE246" t="s">
        <v>628</v>
      </c>
      <c r="AJ246" t="s">
        <v>1071</v>
      </c>
      <c r="AK246" t="s">
        <v>88</v>
      </c>
      <c r="AL246" t="s">
        <v>1277</v>
      </c>
    </row>
    <row r="247" spans="1:82" x14ac:dyDescent="0.2">
      <c r="A247" t="s">
        <v>1278</v>
      </c>
      <c r="B247" t="s">
        <v>48</v>
      </c>
      <c r="AM247" t="s">
        <v>1279</v>
      </c>
      <c r="AN247" t="s">
        <v>48</v>
      </c>
      <c r="BJ247">
        <v>3</v>
      </c>
      <c r="BK247">
        <v>1</v>
      </c>
      <c r="BL247">
        <v>2</v>
      </c>
      <c r="BM247">
        <v>4</v>
      </c>
      <c r="BN247">
        <v>4</v>
      </c>
      <c r="BO247">
        <v>1</v>
      </c>
      <c r="BP247">
        <v>4</v>
      </c>
      <c r="BQ247">
        <v>4</v>
      </c>
      <c r="BR247">
        <v>4</v>
      </c>
      <c r="BS247" t="s">
        <v>265</v>
      </c>
      <c r="BT247" t="s">
        <v>51</v>
      </c>
      <c r="BU247" t="s">
        <v>1118</v>
      </c>
      <c r="BV247" t="s">
        <v>121</v>
      </c>
      <c r="BW247" t="s">
        <v>250</v>
      </c>
      <c r="BX247" t="s">
        <v>81</v>
      </c>
      <c r="BY247" t="s">
        <v>399</v>
      </c>
      <c r="BZ247" t="s">
        <v>72</v>
      </c>
      <c r="CA247" t="s">
        <v>112</v>
      </c>
      <c r="CB247" t="s">
        <v>74</v>
      </c>
      <c r="CC247" t="s">
        <v>82</v>
      </c>
      <c r="CD247" t="s">
        <v>1280</v>
      </c>
    </row>
    <row r="248" spans="1:82" x14ac:dyDescent="0.2">
      <c r="A248" t="s">
        <v>1282</v>
      </c>
      <c r="B248" t="s">
        <v>51</v>
      </c>
      <c r="C248" t="s">
        <v>679</v>
      </c>
      <c r="D248">
        <v>2</v>
      </c>
      <c r="E248">
        <v>1</v>
      </c>
      <c r="F248">
        <v>3</v>
      </c>
      <c r="G248">
        <v>4</v>
      </c>
      <c r="H248">
        <v>5</v>
      </c>
      <c r="I248">
        <v>6</v>
      </c>
      <c r="J248">
        <v>7</v>
      </c>
      <c r="K248" t="s">
        <v>785</v>
      </c>
      <c r="L248" t="s">
        <v>48</v>
      </c>
      <c r="AF248" t="s">
        <v>1283</v>
      </c>
      <c r="AG248" t="s">
        <v>752</v>
      </c>
      <c r="AH248" t="s">
        <v>674</v>
      </c>
      <c r="AI248" t="s">
        <v>822</v>
      </c>
      <c r="AJ248" t="s">
        <v>1065</v>
      </c>
      <c r="AK248" t="s">
        <v>121</v>
      </c>
    </row>
    <row r="249" spans="1:82" x14ac:dyDescent="0.2">
      <c r="A249" t="s">
        <v>1284</v>
      </c>
      <c r="B249" t="s">
        <v>48</v>
      </c>
      <c r="AM249" t="s">
        <v>1285</v>
      </c>
      <c r="AN249" t="s">
        <v>51</v>
      </c>
      <c r="AO249">
        <v>3</v>
      </c>
      <c r="AP249">
        <v>3</v>
      </c>
      <c r="AQ249">
        <v>3</v>
      </c>
      <c r="AR249">
        <v>3</v>
      </c>
      <c r="AS249">
        <v>3</v>
      </c>
      <c r="AT249">
        <v>3</v>
      </c>
      <c r="AU249">
        <v>2</v>
      </c>
      <c r="AV249">
        <v>3</v>
      </c>
      <c r="AW249">
        <v>3</v>
      </c>
      <c r="AX249">
        <v>4</v>
      </c>
      <c r="AY249">
        <v>4</v>
      </c>
      <c r="AZ249">
        <v>4</v>
      </c>
      <c r="BA249">
        <v>4</v>
      </c>
      <c r="BB249">
        <v>4</v>
      </c>
      <c r="BC249">
        <v>4</v>
      </c>
      <c r="BD249">
        <v>2</v>
      </c>
      <c r="BE249">
        <v>4</v>
      </c>
      <c r="BF249">
        <v>4</v>
      </c>
      <c r="BG249" t="s">
        <v>51</v>
      </c>
      <c r="BH249" t="s">
        <v>1286</v>
      </c>
      <c r="BU249" t="s">
        <v>134</v>
      </c>
      <c r="BV249" t="s">
        <v>1287</v>
      </c>
      <c r="BW249" t="s">
        <v>1288</v>
      </c>
      <c r="BX249" t="s">
        <v>98</v>
      </c>
      <c r="BY249" t="s">
        <v>399</v>
      </c>
      <c r="BZ249" t="s">
        <v>160</v>
      </c>
      <c r="CA249" t="s">
        <v>112</v>
      </c>
      <c r="CB249" t="s">
        <v>432</v>
      </c>
      <c r="CC249" t="s">
        <v>82</v>
      </c>
      <c r="CD249" t="s">
        <v>1289</v>
      </c>
    </row>
    <row r="250" spans="1:82" x14ac:dyDescent="0.2">
      <c r="A250" t="s">
        <v>1290</v>
      </c>
      <c r="B250" t="s">
        <v>51</v>
      </c>
      <c r="C250" t="s">
        <v>639</v>
      </c>
      <c r="D250">
        <v>1</v>
      </c>
      <c r="E250">
        <v>1</v>
      </c>
      <c r="F250">
        <v>1</v>
      </c>
      <c r="G250">
        <v>1</v>
      </c>
      <c r="H250">
        <v>2</v>
      </c>
      <c r="I250">
        <v>3</v>
      </c>
      <c r="J250">
        <v>2</v>
      </c>
      <c r="K250" t="s">
        <v>785</v>
      </c>
      <c r="L250" t="s">
        <v>51</v>
      </c>
      <c r="M250">
        <v>5</v>
      </c>
      <c r="N250">
        <v>4</v>
      </c>
      <c r="O250">
        <v>5</v>
      </c>
      <c r="P250">
        <v>2</v>
      </c>
      <c r="Q250">
        <v>5</v>
      </c>
      <c r="R250">
        <v>1</v>
      </c>
      <c r="S250">
        <v>4</v>
      </c>
      <c r="T250">
        <v>4</v>
      </c>
      <c r="U250">
        <v>2</v>
      </c>
      <c r="AE250" t="s">
        <v>1291</v>
      </c>
      <c r="AJ250" t="s">
        <v>741</v>
      </c>
      <c r="AK250" t="s">
        <v>121</v>
      </c>
    </row>
    <row r="251" spans="1:82" x14ac:dyDescent="0.2">
      <c r="A251" t="s">
        <v>1292</v>
      </c>
      <c r="B251" t="s">
        <v>51</v>
      </c>
      <c r="C251" t="s">
        <v>966</v>
      </c>
      <c r="D251">
        <v>4</v>
      </c>
      <c r="E251">
        <v>4</v>
      </c>
      <c r="F251">
        <v>4</v>
      </c>
      <c r="G251">
        <v>2</v>
      </c>
      <c r="H251">
        <v>2</v>
      </c>
      <c r="I251">
        <v>3</v>
      </c>
      <c r="J251">
        <v>2</v>
      </c>
      <c r="K251" t="s">
        <v>632</v>
      </c>
      <c r="L251" t="s">
        <v>48</v>
      </c>
      <c r="AF251" t="s">
        <v>672</v>
      </c>
      <c r="AG251" t="s">
        <v>1031</v>
      </c>
      <c r="AH251" t="s">
        <v>674</v>
      </c>
      <c r="AI251" t="s">
        <v>1293</v>
      </c>
      <c r="AJ251" t="s">
        <v>918</v>
      </c>
      <c r="AK251" t="s">
        <v>54</v>
      </c>
      <c r="AL251" t="s">
        <v>704</v>
      </c>
    </row>
    <row r="252" spans="1:82" x14ac:dyDescent="0.2">
      <c r="A252" t="s">
        <v>532</v>
      </c>
      <c r="B252" t="s">
        <v>48</v>
      </c>
      <c r="AM252" t="s">
        <v>50</v>
      </c>
      <c r="AN252" t="s">
        <v>51</v>
      </c>
      <c r="AO252">
        <v>4</v>
      </c>
      <c r="AP252">
        <v>4</v>
      </c>
      <c r="AQ252">
        <v>4</v>
      </c>
      <c r="AR252">
        <v>3</v>
      </c>
      <c r="AS252">
        <v>3</v>
      </c>
      <c r="AT252">
        <v>2</v>
      </c>
      <c r="AU252">
        <v>3</v>
      </c>
      <c r="AV252">
        <v>3</v>
      </c>
      <c r="AW252">
        <v>3</v>
      </c>
      <c r="AX252">
        <v>4</v>
      </c>
      <c r="AY252">
        <v>4</v>
      </c>
      <c r="AZ252">
        <v>3</v>
      </c>
      <c r="BA252">
        <v>3</v>
      </c>
      <c r="BB252">
        <v>3</v>
      </c>
      <c r="BC252">
        <v>2</v>
      </c>
      <c r="BD252">
        <v>3</v>
      </c>
      <c r="BE252">
        <v>3</v>
      </c>
      <c r="BF252">
        <v>3</v>
      </c>
      <c r="BG252" t="s">
        <v>51</v>
      </c>
      <c r="BH252" t="s">
        <v>533</v>
      </c>
      <c r="BU252" t="s">
        <v>534</v>
      </c>
      <c r="BV252" t="s">
        <v>79</v>
      </c>
      <c r="BW252" t="s">
        <v>535</v>
      </c>
      <c r="BX252" t="s">
        <v>56</v>
      </c>
      <c r="BY252" t="s">
        <v>399</v>
      </c>
      <c r="BZ252" t="s">
        <v>160</v>
      </c>
      <c r="CA252" t="s">
        <v>112</v>
      </c>
      <c r="CB252" t="s">
        <v>60</v>
      </c>
      <c r="CC252" t="s">
        <v>61</v>
      </c>
      <c r="CD252" t="s">
        <v>536</v>
      </c>
    </row>
    <row r="253" spans="1:82" x14ac:dyDescent="0.2">
      <c r="A253" t="s">
        <v>1294</v>
      </c>
      <c r="B253" t="s">
        <v>51</v>
      </c>
      <c r="C253" t="s">
        <v>639</v>
      </c>
      <c r="D253">
        <v>1</v>
      </c>
      <c r="E253">
        <v>2</v>
      </c>
      <c r="F253">
        <v>3</v>
      </c>
      <c r="G253">
        <v>4</v>
      </c>
      <c r="H253">
        <v>1</v>
      </c>
      <c r="I253">
        <v>7</v>
      </c>
      <c r="J253">
        <v>5</v>
      </c>
      <c r="K253" t="s">
        <v>680</v>
      </c>
      <c r="L253" t="s">
        <v>51</v>
      </c>
      <c r="M253">
        <v>3</v>
      </c>
      <c r="N253">
        <v>2</v>
      </c>
      <c r="O253">
        <v>1</v>
      </c>
      <c r="P253">
        <v>5</v>
      </c>
      <c r="Q253">
        <v>2</v>
      </c>
      <c r="R253">
        <v>1</v>
      </c>
      <c r="S253">
        <v>1</v>
      </c>
      <c r="T253">
        <v>3</v>
      </c>
      <c r="U253">
        <v>4</v>
      </c>
      <c r="V253">
        <v>2</v>
      </c>
      <c r="W253">
        <v>2</v>
      </c>
      <c r="X253">
        <v>1</v>
      </c>
      <c r="Y253">
        <v>4</v>
      </c>
      <c r="Z253">
        <v>2</v>
      </c>
      <c r="AA253">
        <v>1</v>
      </c>
      <c r="AB253">
        <v>1</v>
      </c>
      <c r="AC253">
        <v>3</v>
      </c>
      <c r="AD253">
        <v>3</v>
      </c>
      <c r="AE253" t="s">
        <v>610</v>
      </c>
      <c r="AJ253" t="s">
        <v>741</v>
      </c>
      <c r="AK253" t="s">
        <v>1295</v>
      </c>
      <c r="AL253" t="s">
        <v>1296</v>
      </c>
    </row>
    <row r="254" spans="1:82" x14ac:dyDescent="0.2">
      <c r="A254" t="s">
        <v>1297</v>
      </c>
      <c r="B254" t="s">
        <v>48</v>
      </c>
      <c r="AM254" t="s">
        <v>50</v>
      </c>
      <c r="AN254" t="s">
        <v>51</v>
      </c>
      <c r="AO254">
        <v>4</v>
      </c>
      <c r="AP254">
        <v>3</v>
      </c>
      <c r="AQ254">
        <v>3</v>
      </c>
      <c r="AR254">
        <v>4</v>
      </c>
      <c r="AS254">
        <v>4</v>
      </c>
      <c r="AT254">
        <v>4</v>
      </c>
      <c r="AU254">
        <v>3</v>
      </c>
      <c r="AV254">
        <v>4</v>
      </c>
      <c r="AW254">
        <v>4</v>
      </c>
      <c r="BG254" t="s">
        <v>51</v>
      </c>
      <c r="BH254" t="s">
        <v>1298</v>
      </c>
      <c r="BU254" t="s">
        <v>67</v>
      </c>
      <c r="BV254" t="s">
        <v>88</v>
      </c>
      <c r="BW254" t="s">
        <v>772</v>
      </c>
      <c r="BX254" t="s">
        <v>70</v>
      </c>
      <c r="BY254" t="s">
        <v>425</v>
      </c>
      <c r="BZ254" t="s">
        <v>160</v>
      </c>
      <c r="CA254" t="s">
        <v>112</v>
      </c>
      <c r="CB254" t="s">
        <v>60</v>
      </c>
      <c r="CC254" t="s">
        <v>82</v>
      </c>
    </row>
    <row r="255" spans="1:82" x14ac:dyDescent="0.2">
      <c r="A255" t="s">
        <v>1299</v>
      </c>
      <c r="B255" t="s">
        <v>48</v>
      </c>
      <c r="AM255" t="s">
        <v>50</v>
      </c>
      <c r="AN255" t="s">
        <v>48</v>
      </c>
      <c r="BJ255">
        <v>2</v>
      </c>
      <c r="BK255">
        <v>2</v>
      </c>
      <c r="BL255">
        <v>2</v>
      </c>
      <c r="BM255">
        <v>3</v>
      </c>
      <c r="BN255">
        <v>3</v>
      </c>
      <c r="BO255">
        <v>3</v>
      </c>
      <c r="BP255">
        <v>3</v>
      </c>
      <c r="BQ255">
        <v>3</v>
      </c>
      <c r="BR255">
        <v>3</v>
      </c>
      <c r="BS255" t="s">
        <v>102</v>
      </c>
      <c r="BT255" t="s">
        <v>51</v>
      </c>
      <c r="BU255" t="s">
        <v>116</v>
      </c>
      <c r="BV255" t="s">
        <v>366</v>
      </c>
      <c r="BW255" t="s">
        <v>1300</v>
      </c>
      <c r="BX255" t="s">
        <v>70</v>
      </c>
      <c r="BY255" t="s">
        <v>425</v>
      </c>
      <c r="BZ255" t="s">
        <v>160</v>
      </c>
      <c r="CA255" t="s">
        <v>112</v>
      </c>
      <c r="CB255" t="s">
        <v>60</v>
      </c>
      <c r="CC255" t="s">
        <v>82</v>
      </c>
      <c r="CD255" t="s">
        <v>1301</v>
      </c>
    </row>
    <row r="256" spans="1:82" x14ac:dyDescent="0.2">
      <c r="A256" t="s">
        <v>1302</v>
      </c>
      <c r="B256" t="s">
        <v>51</v>
      </c>
      <c r="C256" t="s">
        <v>1140</v>
      </c>
      <c r="D256">
        <v>1</v>
      </c>
      <c r="E256">
        <v>1</v>
      </c>
      <c r="F256">
        <v>1</v>
      </c>
      <c r="G256">
        <v>1</v>
      </c>
      <c r="H256">
        <v>2</v>
      </c>
      <c r="I256">
        <v>3</v>
      </c>
      <c r="J256">
        <v>3</v>
      </c>
      <c r="K256" t="s">
        <v>640</v>
      </c>
      <c r="L256" t="s">
        <v>48</v>
      </c>
      <c r="AF256" t="s">
        <v>672</v>
      </c>
      <c r="AG256" t="s">
        <v>1303</v>
      </c>
      <c r="AH256" t="s">
        <v>635</v>
      </c>
      <c r="AI256" t="s">
        <v>1293</v>
      </c>
      <c r="AJ256" t="s">
        <v>1091</v>
      </c>
      <c r="AK256" t="s">
        <v>180</v>
      </c>
      <c r="AL256" t="s">
        <v>1304</v>
      </c>
    </row>
    <row r="257" spans="1:82" x14ac:dyDescent="0.2">
      <c r="A257" t="s">
        <v>1305</v>
      </c>
      <c r="B257" t="s">
        <v>48</v>
      </c>
      <c r="AM257" t="s">
        <v>50</v>
      </c>
      <c r="AN257" t="s">
        <v>51</v>
      </c>
      <c r="AO257">
        <v>2</v>
      </c>
      <c r="AP257">
        <v>3</v>
      </c>
      <c r="AQ257">
        <v>3</v>
      </c>
      <c r="AR257">
        <v>3</v>
      </c>
      <c r="AS257">
        <v>3</v>
      </c>
      <c r="AT257">
        <v>1</v>
      </c>
      <c r="AU257">
        <v>2</v>
      </c>
      <c r="AV257">
        <v>1</v>
      </c>
      <c r="AW257">
        <v>1</v>
      </c>
      <c r="AX257">
        <v>2</v>
      </c>
      <c r="AY257">
        <v>3</v>
      </c>
      <c r="AZ257">
        <v>3</v>
      </c>
      <c r="BA257">
        <v>3</v>
      </c>
      <c r="BB257">
        <v>3</v>
      </c>
      <c r="BC257">
        <v>1</v>
      </c>
      <c r="BD257">
        <v>1</v>
      </c>
      <c r="BE257">
        <v>1</v>
      </c>
      <c r="BF257">
        <v>1</v>
      </c>
      <c r="BG257" t="s">
        <v>51</v>
      </c>
      <c r="BH257" t="s">
        <v>1306</v>
      </c>
      <c r="BU257" t="s">
        <v>209</v>
      </c>
      <c r="BV257" t="s">
        <v>231</v>
      </c>
      <c r="BW257" t="s">
        <v>1307</v>
      </c>
      <c r="BX257" t="s">
        <v>98</v>
      </c>
      <c r="BY257" t="s">
        <v>399</v>
      </c>
      <c r="BZ257" t="s">
        <v>72</v>
      </c>
      <c r="CA257" t="s">
        <v>59</v>
      </c>
      <c r="CB257" t="s">
        <v>60</v>
      </c>
      <c r="CC257" t="s">
        <v>82</v>
      </c>
    </row>
    <row r="258" spans="1:82" x14ac:dyDescent="0.2">
      <c r="A258" t="s">
        <v>537</v>
      </c>
      <c r="B258" t="s">
        <v>48</v>
      </c>
      <c r="AM258" t="s">
        <v>64</v>
      </c>
      <c r="AN258" t="s">
        <v>48</v>
      </c>
      <c r="BJ258">
        <v>5</v>
      </c>
      <c r="BK258">
        <v>5</v>
      </c>
      <c r="BL258">
        <v>3</v>
      </c>
      <c r="BM258">
        <v>5</v>
      </c>
      <c r="BN258">
        <v>5</v>
      </c>
      <c r="BO258">
        <v>3</v>
      </c>
      <c r="BP258">
        <v>4</v>
      </c>
      <c r="BQ258">
        <v>5</v>
      </c>
      <c r="BR258">
        <v>5</v>
      </c>
      <c r="BS258" t="s">
        <v>538</v>
      </c>
      <c r="BT258" t="s">
        <v>51</v>
      </c>
      <c r="BU258" t="s">
        <v>116</v>
      </c>
      <c r="BV258" t="s">
        <v>79</v>
      </c>
      <c r="BW258" t="s">
        <v>539</v>
      </c>
      <c r="BX258" t="s">
        <v>56</v>
      </c>
      <c r="BY258" t="s">
        <v>399</v>
      </c>
      <c r="BZ258" t="s">
        <v>160</v>
      </c>
      <c r="CA258" t="s">
        <v>73</v>
      </c>
      <c r="CB258" t="s">
        <v>74</v>
      </c>
      <c r="CC258" t="s">
        <v>82</v>
      </c>
      <c r="CD258" t="s">
        <v>540</v>
      </c>
    </row>
    <row r="259" spans="1:82" x14ac:dyDescent="0.2">
      <c r="A259" t="s">
        <v>1309</v>
      </c>
      <c r="B259" t="s">
        <v>51</v>
      </c>
      <c r="C259" t="s">
        <v>639</v>
      </c>
      <c r="D259">
        <v>1</v>
      </c>
      <c r="E259">
        <v>2</v>
      </c>
      <c r="F259">
        <v>6</v>
      </c>
      <c r="G259">
        <v>5</v>
      </c>
      <c r="H259">
        <v>2</v>
      </c>
      <c r="I259">
        <v>7</v>
      </c>
      <c r="J259">
        <v>3</v>
      </c>
      <c r="K259" t="s">
        <v>601</v>
      </c>
      <c r="L259" t="s">
        <v>48</v>
      </c>
      <c r="AF259" t="s">
        <v>751</v>
      </c>
      <c r="AG259" t="s">
        <v>864</v>
      </c>
      <c r="AH259" t="s">
        <v>674</v>
      </c>
      <c r="AI259" t="s">
        <v>822</v>
      </c>
      <c r="AJ259" t="s">
        <v>1310</v>
      </c>
      <c r="AK259" t="s">
        <v>79</v>
      </c>
      <c r="AL259" t="s">
        <v>1311</v>
      </c>
    </row>
    <row r="260" spans="1:82" x14ac:dyDescent="0.2">
      <c r="A260" t="s">
        <v>1312</v>
      </c>
      <c r="B260" t="s">
        <v>48</v>
      </c>
      <c r="AM260" t="s">
        <v>1313</v>
      </c>
      <c r="AN260" t="s">
        <v>48</v>
      </c>
      <c r="BJ260">
        <v>5</v>
      </c>
      <c r="BK260">
        <v>2</v>
      </c>
      <c r="BL260">
        <v>1</v>
      </c>
      <c r="BM260">
        <v>5</v>
      </c>
      <c r="BN260">
        <v>3</v>
      </c>
      <c r="BO260">
        <v>3</v>
      </c>
      <c r="BP260">
        <v>5</v>
      </c>
      <c r="BQ260">
        <v>4</v>
      </c>
      <c r="BR260">
        <v>5</v>
      </c>
      <c r="BS260" t="s">
        <v>265</v>
      </c>
      <c r="BT260" t="s">
        <v>48</v>
      </c>
      <c r="BU260" t="s">
        <v>158</v>
      </c>
      <c r="BV260" t="s">
        <v>79</v>
      </c>
      <c r="BW260" t="s">
        <v>1314</v>
      </c>
      <c r="BX260" t="s">
        <v>70</v>
      </c>
      <c r="BY260" t="s">
        <v>399</v>
      </c>
      <c r="BZ260" t="s">
        <v>72</v>
      </c>
      <c r="CA260" t="s">
        <v>112</v>
      </c>
      <c r="CB260" t="s">
        <v>60</v>
      </c>
      <c r="CC260" t="s">
        <v>61</v>
      </c>
      <c r="CD260" t="s">
        <v>1315</v>
      </c>
    </row>
    <row r="261" spans="1:82" x14ac:dyDescent="0.2">
      <c r="A261" t="s">
        <v>1316</v>
      </c>
      <c r="B261" t="s">
        <v>48</v>
      </c>
      <c r="AM261" t="s">
        <v>1317</v>
      </c>
      <c r="AN261" t="s">
        <v>48</v>
      </c>
      <c r="BJ261">
        <v>3</v>
      </c>
      <c r="BK261">
        <v>2</v>
      </c>
      <c r="BL261">
        <v>2</v>
      </c>
      <c r="BM261">
        <v>3</v>
      </c>
      <c r="BN261">
        <v>2</v>
      </c>
      <c r="BO261">
        <v>2</v>
      </c>
      <c r="BP261">
        <v>2</v>
      </c>
      <c r="BQ261">
        <v>3</v>
      </c>
      <c r="BR261">
        <v>3</v>
      </c>
      <c r="BS261" t="s">
        <v>102</v>
      </c>
      <c r="BT261" t="s">
        <v>51</v>
      </c>
      <c r="BU261" t="s">
        <v>840</v>
      </c>
      <c r="BV261" t="s">
        <v>1318</v>
      </c>
      <c r="BW261" t="s">
        <v>250</v>
      </c>
      <c r="BX261" t="s">
        <v>70</v>
      </c>
      <c r="BY261" t="s">
        <v>399</v>
      </c>
      <c r="BZ261" t="s">
        <v>72</v>
      </c>
      <c r="CA261" t="s">
        <v>73</v>
      </c>
      <c r="CB261" t="s">
        <v>60</v>
      </c>
      <c r="CC261" t="s">
        <v>61</v>
      </c>
      <c r="CD261" t="s">
        <v>1319</v>
      </c>
    </row>
    <row r="262" spans="1:82" x14ac:dyDescent="0.2">
      <c r="A262" t="s">
        <v>1321</v>
      </c>
      <c r="B262" t="s">
        <v>51</v>
      </c>
      <c r="C262" t="s">
        <v>639</v>
      </c>
      <c r="D262">
        <v>1</v>
      </c>
      <c r="E262">
        <v>2</v>
      </c>
      <c r="F262">
        <v>2</v>
      </c>
      <c r="G262">
        <v>3</v>
      </c>
      <c r="H262">
        <v>2</v>
      </c>
      <c r="I262">
        <v>4</v>
      </c>
      <c r="J262">
        <v>5</v>
      </c>
      <c r="K262" t="s">
        <v>601</v>
      </c>
      <c r="L262" t="s">
        <v>51</v>
      </c>
      <c r="M262">
        <v>4</v>
      </c>
      <c r="N262">
        <v>4</v>
      </c>
      <c r="O262">
        <v>3</v>
      </c>
      <c r="P262">
        <v>4</v>
      </c>
      <c r="Q262">
        <v>4</v>
      </c>
      <c r="R262">
        <v>2</v>
      </c>
      <c r="S262">
        <v>4</v>
      </c>
      <c r="T262">
        <v>4</v>
      </c>
      <c r="U262">
        <v>4</v>
      </c>
      <c r="V262">
        <v>4</v>
      </c>
      <c r="W262">
        <v>4</v>
      </c>
      <c r="X262">
        <v>3</v>
      </c>
      <c r="Y262">
        <v>4</v>
      </c>
      <c r="Z262">
        <v>4</v>
      </c>
      <c r="AA262">
        <v>2</v>
      </c>
      <c r="AB262">
        <v>4</v>
      </c>
      <c r="AC262">
        <v>4</v>
      </c>
      <c r="AD262">
        <v>4</v>
      </c>
      <c r="AE262" t="s">
        <v>681</v>
      </c>
      <c r="AJ262" t="s">
        <v>684</v>
      </c>
      <c r="AK262" t="s">
        <v>121</v>
      </c>
      <c r="AL262" t="s">
        <v>1322</v>
      </c>
    </row>
    <row r="263" spans="1:82" x14ac:dyDescent="0.2">
      <c r="A263" t="s">
        <v>1323</v>
      </c>
      <c r="B263" t="s">
        <v>51</v>
      </c>
      <c r="C263" t="s">
        <v>1324</v>
      </c>
      <c r="D263">
        <v>1</v>
      </c>
      <c r="E263">
        <v>1</v>
      </c>
      <c r="F263">
        <v>1</v>
      </c>
      <c r="G263">
        <v>2</v>
      </c>
      <c r="H263">
        <v>1</v>
      </c>
      <c r="I263">
        <v>2</v>
      </c>
      <c r="J263">
        <v>2</v>
      </c>
      <c r="K263" t="s">
        <v>640</v>
      </c>
      <c r="L263" t="s">
        <v>51</v>
      </c>
      <c r="M263">
        <v>1</v>
      </c>
      <c r="N263">
        <v>2</v>
      </c>
      <c r="O263">
        <v>2</v>
      </c>
      <c r="P263">
        <v>1</v>
      </c>
      <c r="Q263">
        <v>1</v>
      </c>
      <c r="R263">
        <v>3</v>
      </c>
      <c r="S263">
        <v>3</v>
      </c>
      <c r="T263">
        <v>2</v>
      </c>
      <c r="U263">
        <v>1</v>
      </c>
      <c r="V263">
        <v>1</v>
      </c>
      <c r="W263">
        <v>2</v>
      </c>
      <c r="X263">
        <v>2</v>
      </c>
      <c r="Y263">
        <v>1</v>
      </c>
      <c r="Z263">
        <v>1</v>
      </c>
      <c r="AA263">
        <v>3</v>
      </c>
      <c r="AB263">
        <v>2</v>
      </c>
      <c r="AC263">
        <v>2</v>
      </c>
      <c r="AD263">
        <v>2</v>
      </c>
      <c r="AE263" t="s">
        <v>804</v>
      </c>
      <c r="AJ263" t="s">
        <v>815</v>
      </c>
      <c r="AK263" t="s">
        <v>121</v>
      </c>
      <c r="AL263" t="s">
        <v>1325</v>
      </c>
    </row>
    <row r="264" spans="1:82" x14ac:dyDescent="0.2">
      <c r="A264" t="s">
        <v>1326</v>
      </c>
      <c r="B264" t="s">
        <v>48</v>
      </c>
      <c r="AM264" t="s">
        <v>395</v>
      </c>
      <c r="AN264" t="s">
        <v>51</v>
      </c>
      <c r="AO264">
        <v>3</v>
      </c>
      <c r="AP264">
        <v>2</v>
      </c>
      <c r="AQ264">
        <v>1</v>
      </c>
      <c r="AR264">
        <v>3</v>
      </c>
      <c r="AS264">
        <v>3</v>
      </c>
      <c r="AT264">
        <v>2</v>
      </c>
      <c r="AU264">
        <v>1</v>
      </c>
      <c r="AV264">
        <v>2</v>
      </c>
      <c r="AW264">
        <v>3</v>
      </c>
      <c r="AX264">
        <v>3</v>
      </c>
      <c r="AY264">
        <v>2</v>
      </c>
      <c r="AZ264">
        <v>1</v>
      </c>
      <c r="BA264">
        <v>3</v>
      </c>
      <c r="BB264">
        <v>3</v>
      </c>
      <c r="BC264">
        <v>2</v>
      </c>
      <c r="BD264">
        <v>1</v>
      </c>
      <c r="BE264">
        <v>2</v>
      </c>
      <c r="BF264">
        <v>3</v>
      </c>
      <c r="BG264" t="s">
        <v>51</v>
      </c>
      <c r="BH264" t="s">
        <v>66</v>
      </c>
      <c r="BU264" t="s">
        <v>1327</v>
      </c>
      <c r="BV264" t="s">
        <v>121</v>
      </c>
      <c r="BW264" t="s">
        <v>1328</v>
      </c>
      <c r="BX264" t="s">
        <v>70</v>
      </c>
      <c r="BZ264" t="s">
        <v>111</v>
      </c>
      <c r="CA264" t="s">
        <v>73</v>
      </c>
      <c r="CB264" t="s">
        <v>60</v>
      </c>
      <c r="CC264" t="s">
        <v>82</v>
      </c>
      <c r="CD264" t="s">
        <v>1329</v>
      </c>
    </row>
    <row r="265" spans="1:82" x14ac:dyDescent="0.2">
      <c r="A265" t="s">
        <v>541</v>
      </c>
      <c r="B265" t="s">
        <v>48</v>
      </c>
      <c r="AM265" t="s">
        <v>542</v>
      </c>
      <c r="AN265" t="s">
        <v>48</v>
      </c>
      <c r="BJ265">
        <v>4</v>
      </c>
      <c r="BK265">
        <v>4</v>
      </c>
      <c r="BL265">
        <v>5</v>
      </c>
      <c r="BM265">
        <v>5</v>
      </c>
      <c r="BN265">
        <v>4</v>
      </c>
      <c r="BO265">
        <v>1</v>
      </c>
      <c r="BP265">
        <v>5</v>
      </c>
      <c r="BQ265">
        <v>5</v>
      </c>
      <c r="BR265">
        <v>5</v>
      </c>
      <c r="BS265" t="s">
        <v>543</v>
      </c>
      <c r="BT265" t="s">
        <v>51</v>
      </c>
      <c r="BU265" t="s">
        <v>544</v>
      </c>
      <c r="BV265" t="s">
        <v>79</v>
      </c>
      <c r="BW265" t="s">
        <v>545</v>
      </c>
      <c r="BX265" t="s">
        <v>56</v>
      </c>
      <c r="BY265" t="s">
        <v>399</v>
      </c>
      <c r="BZ265" t="s">
        <v>72</v>
      </c>
      <c r="CA265" t="s">
        <v>73</v>
      </c>
      <c r="CB265" t="s">
        <v>60</v>
      </c>
      <c r="CC265" t="s">
        <v>82</v>
      </c>
      <c r="CD265" t="s">
        <v>546</v>
      </c>
    </row>
    <row r="266" spans="1:82" x14ac:dyDescent="0.2">
      <c r="A266" t="s">
        <v>1330</v>
      </c>
      <c r="B266" t="s">
        <v>51</v>
      </c>
      <c r="C266" t="s">
        <v>1331</v>
      </c>
      <c r="D266">
        <v>1</v>
      </c>
      <c r="E266">
        <v>1</v>
      </c>
      <c r="F266">
        <v>2</v>
      </c>
      <c r="G266">
        <v>2</v>
      </c>
      <c r="H266">
        <v>1</v>
      </c>
      <c r="I266">
        <v>3</v>
      </c>
      <c r="J266">
        <v>1</v>
      </c>
      <c r="K266" t="s">
        <v>640</v>
      </c>
      <c r="L266" t="s">
        <v>51</v>
      </c>
      <c r="M266">
        <v>2</v>
      </c>
      <c r="N266">
        <v>2</v>
      </c>
      <c r="O266">
        <v>2</v>
      </c>
      <c r="P266">
        <v>1</v>
      </c>
      <c r="Q266">
        <v>2</v>
      </c>
      <c r="R266">
        <v>2</v>
      </c>
      <c r="S266">
        <v>2</v>
      </c>
      <c r="T266">
        <v>3</v>
      </c>
      <c r="U266">
        <v>2</v>
      </c>
      <c r="V266">
        <v>2</v>
      </c>
      <c r="W266">
        <v>2</v>
      </c>
      <c r="X266">
        <v>2</v>
      </c>
      <c r="Y266">
        <v>1</v>
      </c>
      <c r="Z266">
        <v>2</v>
      </c>
      <c r="AA266">
        <v>2</v>
      </c>
      <c r="AB266">
        <v>2</v>
      </c>
      <c r="AC266">
        <v>3</v>
      </c>
      <c r="AD266">
        <v>2</v>
      </c>
      <c r="AE266" t="s">
        <v>655</v>
      </c>
      <c r="AJ266" t="s">
        <v>973</v>
      </c>
      <c r="AK266" t="s">
        <v>121</v>
      </c>
      <c r="AL266" t="s">
        <v>1332</v>
      </c>
    </row>
    <row r="267" spans="1:82" x14ac:dyDescent="0.2">
      <c r="A267" t="s">
        <v>548</v>
      </c>
      <c r="B267" t="s">
        <v>48</v>
      </c>
      <c r="AM267" t="s">
        <v>439</v>
      </c>
      <c r="AN267" t="s">
        <v>51</v>
      </c>
      <c r="AO267">
        <v>5</v>
      </c>
      <c r="AP267">
        <v>5</v>
      </c>
      <c r="AQ267">
        <v>5</v>
      </c>
      <c r="AR267">
        <v>5</v>
      </c>
      <c r="AS267">
        <v>4</v>
      </c>
      <c r="AT267">
        <v>5</v>
      </c>
      <c r="AU267">
        <v>5</v>
      </c>
      <c r="AV267">
        <v>5</v>
      </c>
      <c r="AW267">
        <v>5</v>
      </c>
      <c r="AX267">
        <v>5</v>
      </c>
      <c r="AY267">
        <v>5</v>
      </c>
      <c r="AZ267">
        <v>5</v>
      </c>
      <c r="BA267">
        <v>5</v>
      </c>
      <c r="BB267">
        <v>2</v>
      </c>
      <c r="BC267">
        <v>5</v>
      </c>
      <c r="BD267">
        <v>5</v>
      </c>
      <c r="BE267">
        <v>5</v>
      </c>
      <c r="BF267">
        <v>5</v>
      </c>
      <c r="BG267" t="s">
        <v>51</v>
      </c>
      <c r="BH267" t="s">
        <v>549</v>
      </c>
      <c r="BU267" t="s">
        <v>550</v>
      </c>
      <c r="BV267" t="s">
        <v>121</v>
      </c>
      <c r="BW267" t="s">
        <v>551</v>
      </c>
      <c r="BX267" t="s">
        <v>56</v>
      </c>
      <c r="BY267" t="s">
        <v>399</v>
      </c>
      <c r="BZ267" t="s">
        <v>111</v>
      </c>
      <c r="CA267" t="s">
        <v>73</v>
      </c>
      <c r="CB267" t="s">
        <v>74</v>
      </c>
      <c r="CC267" t="s">
        <v>61</v>
      </c>
      <c r="CD267" t="s">
        <v>552</v>
      </c>
    </row>
    <row r="268" spans="1:82" x14ac:dyDescent="0.2">
      <c r="A268" t="s">
        <v>271</v>
      </c>
      <c r="B268" t="s">
        <v>48</v>
      </c>
      <c r="AM268" t="s">
        <v>272</v>
      </c>
      <c r="AN268" t="s">
        <v>48</v>
      </c>
      <c r="BJ268">
        <v>5</v>
      </c>
      <c r="BK268">
        <v>5</v>
      </c>
      <c r="BL268">
        <v>5</v>
      </c>
      <c r="BM268">
        <v>5</v>
      </c>
      <c r="BN268">
        <v>4</v>
      </c>
      <c r="BO268">
        <v>1</v>
      </c>
      <c r="BP268">
        <v>4</v>
      </c>
      <c r="BQ268">
        <v>4</v>
      </c>
      <c r="BR268">
        <v>5</v>
      </c>
      <c r="BS268" t="s">
        <v>273</v>
      </c>
      <c r="BT268" t="s">
        <v>51</v>
      </c>
      <c r="BU268" t="s">
        <v>274</v>
      </c>
      <c r="BV268" t="s">
        <v>88</v>
      </c>
      <c r="BW268" t="s">
        <v>275</v>
      </c>
      <c r="BX268" t="s">
        <v>56</v>
      </c>
      <c r="BY268" t="s">
        <v>57</v>
      </c>
      <c r="BZ268" t="s">
        <v>160</v>
      </c>
      <c r="CA268" t="s">
        <v>59</v>
      </c>
      <c r="CB268" t="s">
        <v>60</v>
      </c>
      <c r="CC268" t="s">
        <v>61</v>
      </c>
      <c r="CD268" t="s">
        <v>276</v>
      </c>
    </row>
    <row r="269" spans="1:82" x14ac:dyDescent="0.2">
      <c r="A269" t="s">
        <v>1333</v>
      </c>
      <c r="B269" t="s">
        <v>51</v>
      </c>
      <c r="C269" t="s">
        <v>605</v>
      </c>
      <c r="D269">
        <v>2</v>
      </c>
      <c r="E269">
        <v>1</v>
      </c>
      <c r="F269">
        <v>1</v>
      </c>
      <c r="G269">
        <v>2</v>
      </c>
      <c r="H269">
        <v>3</v>
      </c>
      <c r="I269">
        <v>4</v>
      </c>
      <c r="J269">
        <v>2</v>
      </c>
      <c r="K269" t="s">
        <v>680</v>
      </c>
      <c r="L269" t="s">
        <v>51</v>
      </c>
      <c r="M269">
        <v>2</v>
      </c>
      <c r="N269">
        <v>2</v>
      </c>
      <c r="O269">
        <v>2</v>
      </c>
      <c r="P269">
        <v>2</v>
      </c>
      <c r="Q269">
        <v>1</v>
      </c>
      <c r="R269">
        <v>3</v>
      </c>
      <c r="S269">
        <v>3</v>
      </c>
      <c r="T269">
        <v>2</v>
      </c>
      <c r="U269">
        <v>1</v>
      </c>
      <c r="AE269" t="s">
        <v>1334</v>
      </c>
      <c r="AJ269" t="s">
        <v>663</v>
      </c>
      <c r="AK269" t="s">
        <v>88</v>
      </c>
    </row>
    <row r="270" spans="1:82" x14ac:dyDescent="0.2">
      <c r="A270" t="s">
        <v>277</v>
      </c>
      <c r="B270" t="s">
        <v>48</v>
      </c>
      <c r="AM270" t="s">
        <v>395</v>
      </c>
      <c r="AN270" t="s">
        <v>51</v>
      </c>
      <c r="AO270">
        <v>4</v>
      </c>
      <c r="AP270">
        <v>4</v>
      </c>
      <c r="AQ270">
        <v>3</v>
      </c>
      <c r="AR270">
        <v>4</v>
      </c>
      <c r="AS270">
        <v>4</v>
      </c>
      <c r="AT270">
        <v>4</v>
      </c>
      <c r="AU270">
        <v>3</v>
      </c>
      <c r="AV270">
        <v>3</v>
      </c>
      <c r="AW270">
        <v>4</v>
      </c>
      <c r="AX270">
        <v>4</v>
      </c>
      <c r="AY270">
        <v>3</v>
      </c>
      <c r="BA270">
        <v>4</v>
      </c>
      <c r="BB270">
        <v>4</v>
      </c>
      <c r="BC270">
        <v>4</v>
      </c>
      <c r="BD270">
        <v>3</v>
      </c>
      <c r="BF270">
        <v>4</v>
      </c>
      <c r="BG270" t="s">
        <v>51</v>
      </c>
      <c r="BH270" t="s">
        <v>278</v>
      </c>
      <c r="BU270" t="s">
        <v>279</v>
      </c>
      <c r="BV270" t="s">
        <v>54</v>
      </c>
      <c r="BW270" t="s">
        <v>280</v>
      </c>
      <c r="BX270" t="s">
        <v>56</v>
      </c>
      <c r="BY270" t="s">
        <v>71</v>
      </c>
      <c r="BZ270" t="s">
        <v>160</v>
      </c>
      <c r="CA270" t="s">
        <v>59</v>
      </c>
      <c r="CB270" t="s">
        <v>60</v>
      </c>
      <c r="CC270" t="s">
        <v>82</v>
      </c>
      <c r="CD270" t="s">
        <v>281</v>
      </c>
    </row>
    <row r="271" spans="1:82" x14ac:dyDescent="0.2">
      <c r="A271" t="s">
        <v>1335</v>
      </c>
      <c r="B271" t="s">
        <v>51</v>
      </c>
      <c r="C271" t="s">
        <v>639</v>
      </c>
      <c r="D271">
        <v>2</v>
      </c>
      <c r="E271">
        <v>3</v>
      </c>
      <c r="F271">
        <v>3</v>
      </c>
      <c r="G271">
        <v>3</v>
      </c>
      <c r="H271">
        <v>1</v>
      </c>
      <c r="I271">
        <v>2</v>
      </c>
      <c r="J271">
        <v>3</v>
      </c>
      <c r="K271" t="s">
        <v>632</v>
      </c>
      <c r="L271" t="s">
        <v>48</v>
      </c>
      <c r="AF271" t="s">
        <v>967</v>
      </c>
      <c r="AG271" t="s">
        <v>1115</v>
      </c>
      <c r="AH271" t="s">
        <v>635</v>
      </c>
      <c r="AI271" t="s">
        <v>1336</v>
      </c>
      <c r="AJ271" t="s">
        <v>897</v>
      </c>
      <c r="AK271" t="s">
        <v>180</v>
      </c>
    </row>
    <row r="272" spans="1:82" x14ac:dyDescent="0.2">
      <c r="A272" t="s">
        <v>1337</v>
      </c>
      <c r="B272" t="s">
        <v>48</v>
      </c>
      <c r="AM272" t="s">
        <v>49</v>
      </c>
      <c r="AN272" t="s">
        <v>48</v>
      </c>
      <c r="BJ272">
        <v>5</v>
      </c>
      <c r="BK272">
        <v>5</v>
      </c>
      <c r="BL272">
        <v>5</v>
      </c>
      <c r="BM272">
        <v>5</v>
      </c>
      <c r="BN272">
        <v>4</v>
      </c>
      <c r="BO272">
        <v>4</v>
      </c>
      <c r="BP272">
        <v>5</v>
      </c>
      <c r="BQ272">
        <v>5</v>
      </c>
      <c r="BR272">
        <v>5</v>
      </c>
      <c r="BS272" t="s">
        <v>78</v>
      </c>
      <c r="BT272" t="s">
        <v>51</v>
      </c>
      <c r="BU272" t="s">
        <v>243</v>
      </c>
      <c r="BV272" t="s">
        <v>88</v>
      </c>
      <c r="BW272" t="s">
        <v>1338</v>
      </c>
      <c r="BX272" t="s">
        <v>81</v>
      </c>
      <c r="BY272" t="s">
        <v>399</v>
      </c>
      <c r="BZ272" t="s">
        <v>72</v>
      </c>
      <c r="CA272" t="s">
        <v>73</v>
      </c>
      <c r="CB272" t="s">
        <v>60</v>
      </c>
      <c r="CC272" t="s">
        <v>61</v>
      </c>
      <c r="CD272" t="s">
        <v>1339</v>
      </c>
    </row>
    <row r="273" spans="1:82" x14ac:dyDescent="0.2">
      <c r="A273" t="s">
        <v>1341</v>
      </c>
      <c r="B273" t="s">
        <v>51</v>
      </c>
      <c r="C273" t="s">
        <v>639</v>
      </c>
      <c r="D273">
        <v>3</v>
      </c>
      <c r="E273">
        <v>2</v>
      </c>
      <c r="F273">
        <v>4</v>
      </c>
      <c r="G273">
        <v>5</v>
      </c>
      <c r="H273">
        <v>4</v>
      </c>
      <c r="I273">
        <v>6</v>
      </c>
      <c r="J273">
        <v>3</v>
      </c>
      <c r="K273" t="s">
        <v>601</v>
      </c>
      <c r="L273" t="s">
        <v>48</v>
      </c>
      <c r="AF273" t="s">
        <v>1342</v>
      </c>
      <c r="AG273" t="s">
        <v>855</v>
      </c>
      <c r="AH273" t="s">
        <v>635</v>
      </c>
      <c r="AI273" t="s">
        <v>865</v>
      </c>
      <c r="AJ273" t="s">
        <v>741</v>
      </c>
      <c r="AK273" t="s">
        <v>54</v>
      </c>
    </row>
    <row r="274" spans="1:82" x14ac:dyDescent="0.2">
      <c r="A274" t="s">
        <v>1343</v>
      </c>
      <c r="B274" t="s">
        <v>51</v>
      </c>
      <c r="C274" t="s">
        <v>679</v>
      </c>
      <c r="D274">
        <v>6</v>
      </c>
      <c r="E274">
        <v>7</v>
      </c>
      <c r="F274">
        <v>5</v>
      </c>
      <c r="G274">
        <v>6</v>
      </c>
      <c r="H274">
        <v>6</v>
      </c>
      <c r="I274">
        <v>6</v>
      </c>
      <c r="J274">
        <v>3</v>
      </c>
      <c r="K274" t="s">
        <v>785</v>
      </c>
      <c r="L274" t="s">
        <v>48</v>
      </c>
      <c r="AF274" t="s">
        <v>942</v>
      </c>
      <c r="AG274" t="s">
        <v>1344</v>
      </c>
      <c r="AH274" t="s">
        <v>635</v>
      </c>
      <c r="AI274" t="s">
        <v>1345</v>
      </c>
      <c r="AJ274" t="s">
        <v>1346</v>
      </c>
      <c r="AK274" t="s">
        <v>231</v>
      </c>
      <c r="AL274" t="s">
        <v>1347</v>
      </c>
    </row>
    <row r="275" spans="1:82" x14ac:dyDescent="0.2">
      <c r="A275" t="s">
        <v>1348</v>
      </c>
      <c r="B275" t="s">
        <v>51</v>
      </c>
      <c r="C275" t="s">
        <v>639</v>
      </c>
      <c r="D275">
        <v>5</v>
      </c>
      <c r="E275">
        <v>6</v>
      </c>
      <c r="F275">
        <v>5</v>
      </c>
      <c r="G275">
        <v>3</v>
      </c>
      <c r="H275">
        <v>1</v>
      </c>
      <c r="I275">
        <v>2</v>
      </c>
      <c r="J275">
        <v>4</v>
      </c>
      <c r="K275" t="s">
        <v>601</v>
      </c>
      <c r="L275" t="s">
        <v>48</v>
      </c>
      <c r="AF275" t="s">
        <v>967</v>
      </c>
      <c r="AG275" t="s">
        <v>723</v>
      </c>
      <c r="AH275" t="s">
        <v>674</v>
      </c>
      <c r="AI275" t="s">
        <v>765</v>
      </c>
      <c r="AJ275" t="s">
        <v>1349</v>
      </c>
      <c r="AK275" t="s">
        <v>180</v>
      </c>
      <c r="AL275" t="s">
        <v>278</v>
      </c>
    </row>
    <row r="276" spans="1:82" x14ac:dyDescent="0.2">
      <c r="A276" t="s">
        <v>1350</v>
      </c>
      <c r="B276" t="s">
        <v>48</v>
      </c>
      <c r="AM276" t="s">
        <v>395</v>
      </c>
      <c r="AN276" t="s">
        <v>51</v>
      </c>
      <c r="AO276">
        <v>5</v>
      </c>
      <c r="AP276">
        <v>5</v>
      </c>
      <c r="AQ276">
        <v>3</v>
      </c>
      <c r="AR276">
        <v>5</v>
      </c>
      <c r="AS276">
        <v>5</v>
      </c>
      <c r="AT276">
        <v>5</v>
      </c>
      <c r="AU276">
        <v>3</v>
      </c>
      <c r="AV276">
        <v>3</v>
      </c>
      <c r="AW276">
        <v>4</v>
      </c>
      <c r="AX276">
        <v>5</v>
      </c>
      <c r="AY276">
        <v>5</v>
      </c>
      <c r="AZ276">
        <v>5</v>
      </c>
      <c r="BA276">
        <v>5</v>
      </c>
      <c r="BB276">
        <v>3</v>
      </c>
      <c r="BC276">
        <v>5</v>
      </c>
      <c r="BD276">
        <v>5</v>
      </c>
      <c r="BE276">
        <v>3</v>
      </c>
      <c r="BF276">
        <v>3</v>
      </c>
      <c r="BG276" t="s">
        <v>51</v>
      </c>
      <c r="BH276" t="s">
        <v>1351</v>
      </c>
      <c r="BU276" t="s">
        <v>134</v>
      </c>
      <c r="BV276" t="s">
        <v>54</v>
      </c>
      <c r="BW276" t="s">
        <v>1352</v>
      </c>
      <c r="BX276" t="s">
        <v>70</v>
      </c>
      <c r="BY276" t="s">
        <v>399</v>
      </c>
      <c r="BZ276" t="s">
        <v>58</v>
      </c>
      <c r="CA276" t="s">
        <v>112</v>
      </c>
      <c r="CB276" t="s">
        <v>60</v>
      </c>
      <c r="CC276" t="s">
        <v>61</v>
      </c>
      <c r="CD276" t="s">
        <v>1280</v>
      </c>
    </row>
    <row r="277" spans="1:82" x14ac:dyDescent="0.2">
      <c r="A277" t="s">
        <v>282</v>
      </c>
      <c r="B277" t="s">
        <v>48</v>
      </c>
      <c r="AM277" t="s">
        <v>283</v>
      </c>
      <c r="AN277" t="s">
        <v>48</v>
      </c>
      <c r="BJ277">
        <v>5</v>
      </c>
      <c r="BK277">
        <v>5</v>
      </c>
      <c r="BL277">
        <v>5</v>
      </c>
      <c r="BM277">
        <v>5</v>
      </c>
      <c r="BN277">
        <v>3</v>
      </c>
      <c r="BO277">
        <v>3</v>
      </c>
      <c r="BP277">
        <v>5</v>
      </c>
      <c r="BQ277">
        <v>5</v>
      </c>
      <c r="BR277">
        <v>5</v>
      </c>
      <c r="BS277" t="s">
        <v>223</v>
      </c>
      <c r="BT277" t="s">
        <v>51</v>
      </c>
      <c r="BU277" t="s">
        <v>139</v>
      </c>
      <c r="BV277" t="s">
        <v>121</v>
      </c>
      <c r="BW277" t="s">
        <v>284</v>
      </c>
      <c r="BX277" t="s">
        <v>81</v>
      </c>
      <c r="BY277" t="s">
        <v>71</v>
      </c>
      <c r="BZ277" t="s">
        <v>72</v>
      </c>
      <c r="CA277" t="s">
        <v>59</v>
      </c>
      <c r="CB277" t="s">
        <v>60</v>
      </c>
      <c r="CC277" t="s">
        <v>82</v>
      </c>
    </row>
    <row r="278" spans="1:82" x14ac:dyDescent="0.2">
      <c r="A278" t="s">
        <v>1353</v>
      </c>
      <c r="B278" t="s">
        <v>48</v>
      </c>
      <c r="AM278" t="s">
        <v>50</v>
      </c>
      <c r="AN278" t="s">
        <v>51</v>
      </c>
      <c r="AO278">
        <v>5</v>
      </c>
      <c r="AP278">
        <v>4</v>
      </c>
      <c r="AQ278">
        <v>4</v>
      </c>
      <c r="AR278">
        <v>5</v>
      </c>
      <c r="AS278">
        <v>5</v>
      </c>
      <c r="AT278">
        <v>5</v>
      </c>
      <c r="AU278">
        <v>5</v>
      </c>
      <c r="AV278">
        <v>5</v>
      </c>
      <c r="AW278">
        <v>5</v>
      </c>
      <c r="AX278">
        <v>5</v>
      </c>
      <c r="AY278">
        <v>4</v>
      </c>
      <c r="AZ278">
        <v>5</v>
      </c>
      <c r="BA278">
        <v>5</v>
      </c>
      <c r="BB278">
        <v>5</v>
      </c>
      <c r="BC278">
        <v>5</v>
      </c>
      <c r="BD278">
        <v>5</v>
      </c>
      <c r="BE278">
        <v>5</v>
      </c>
      <c r="BF278">
        <v>5</v>
      </c>
      <c r="BG278" t="s">
        <v>51</v>
      </c>
      <c r="BH278" t="s">
        <v>1354</v>
      </c>
      <c r="BU278" t="s">
        <v>134</v>
      </c>
      <c r="BV278" t="s">
        <v>165</v>
      </c>
      <c r="BW278" t="s">
        <v>1355</v>
      </c>
      <c r="BX278" t="s">
        <v>70</v>
      </c>
      <c r="BY278" t="s">
        <v>399</v>
      </c>
      <c r="BZ278" t="s">
        <v>160</v>
      </c>
      <c r="CA278" t="s">
        <v>73</v>
      </c>
      <c r="CB278" t="s">
        <v>74</v>
      </c>
      <c r="CC278" t="s">
        <v>61</v>
      </c>
      <c r="CD278" t="s">
        <v>1356</v>
      </c>
    </row>
    <row r="279" spans="1:82" x14ac:dyDescent="0.2">
      <c r="A279" t="s">
        <v>1357</v>
      </c>
      <c r="B279" t="s">
        <v>51</v>
      </c>
      <c r="C279" t="s">
        <v>966</v>
      </c>
      <c r="D279">
        <v>6</v>
      </c>
      <c r="E279">
        <v>5</v>
      </c>
      <c r="F279">
        <v>5</v>
      </c>
      <c r="G279">
        <v>5</v>
      </c>
      <c r="H279">
        <v>6</v>
      </c>
      <c r="I279">
        <v>4</v>
      </c>
      <c r="J279">
        <v>6</v>
      </c>
      <c r="K279" t="s">
        <v>680</v>
      </c>
      <c r="L279" t="s">
        <v>51</v>
      </c>
      <c r="M279">
        <v>5</v>
      </c>
      <c r="N279">
        <v>5</v>
      </c>
      <c r="O279">
        <v>5</v>
      </c>
      <c r="P279">
        <v>3</v>
      </c>
      <c r="Q279">
        <v>4</v>
      </c>
      <c r="R279">
        <v>3</v>
      </c>
      <c r="S279">
        <v>4</v>
      </c>
      <c r="T279">
        <v>4</v>
      </c>
      <c r="U279">
        <v>3</v>
      </c>
      <c r="V279">
        <v>4</v>
      </c>
      <c r="W279">
        <v>4</v>
      </c>
      <c r="X279">
        <v>5</v>
      </c>
      <c r="Y279">
        <v>3</v>
      </c>
      <c r="Z279">
        <v>4</v>
      </c>
      <c r="AA279">
        <v>3</v>
      </c>
      <c r="AB279">
        <v>4</v>
      </c>
      <c r="AC279">
        <v>3</v>
      </c>
      <c r="AD279">
        <v>3</v>
      </c>
      <c r="AE279" t="s">
        <v>700</v>
      </c>
      <c r="AJ279" t="s">
        <v>684</v>
      </c>
      <c r="AK279" t="s">
        <v>88</v>
      </c>
      <c r="AL279" t="s">
        <v>1358</v>
      </c>
    </row>
    <row r="280" spans="1:82" x14ac:dyDescent="0.2">
      <c r="A280" t="s">
        <v>1359</v>
      </c>
      <c r="B280" t="s">
        <v>51</v>
      </c>
      <c r="C280" t="s">
        <v>639</v>
      </c>
      <c r="D280">
        <v>1</v>
      </c>
      <c r="E280">
        <v>1</v>
      </c>
      <c r="F280">
        <v>1</v>
      </c>
      <c r="G280">
        <v>2</v>
      </c>
      <c r="H280">
        <v>2</v>
      </c>
      <c r="I280">
        <v>3</v>
      </c>
      <c r="J280">
        <v>2</v>
      </c>
      <c r="K280" t="s">
        <v>601</v>
      </c>
      <c r="L280" t="s">
        <v>51</v>
      </c>
      <c r="M280">
        <v>4</v>
      </c>
      <c r="N280">
        <v>3</v>
      </c>
      <c r="O280">
        <v>5</v>
      </c>
      <c r="P280">
        <v>3</v>
      </c>
      <c r="Q280">
        <v>4</v>
      </c>
      <c r="R280">
        <v>5</v>
      </c>
      <c r="S280">
        <v>5</v>
      </c>
      <c r="T280">
        <v>4</v>
      </c>
      <c r="U280">
        <v>5</v>
      </c>
      <c r="V280">
        <v>4</v>
      </c>
      <c r="W280">
        <v>4</v>
      </c>
      <c r="X280">
        <v>5</v>
      </c>
      <c r="Y280">
        <v>3</v>
      </c>
      <c r="Z280">
        <v>4</v>
      </c>
      <c r="AA280">
        <v>5</v>
      </c>
      <c r="AB280">
        <v>5</v>
      </c>
      <c r="AC280">
        <v>4</v>
      </c>
      <c r="AD280">
        <v>4</v>
      </c>
      <c r="AE280" t="s">
        <v>921</v>
      </c>
      <c r="AJ280" t="s">
        <v>982</v>
      </c>
      <c r="AK280" t="s">
        <v>267</v>
      </c>
      <c r="AL280" t="s">
        <v>1360</v>
      </c>
    </row>
    <row r="281" spans="1:82" x14ac:dyDescent="0.2">
      <c r="A281" t="s">
        <v>1361</v>
      </c>
      <c r="B281" t="s">
        <v>51</v>
      </c>
      <c r="C281" t="s">
        <v>966</v>
      </c>
      <c r="D281">
        <v>2</v>
      </c>
      <c r="E281">
        <v>1</v>
      </c>
      <c r="F281">
        <v>3</v>
      </c>
      <c r="G281">
        <v>5</v>
      </c>
      <c r="H281">
        <v>4</v>
      </c>
      <c r="I281">
        <v>6</v>
      </c>
      <c r="J281">
        <v>7</v>
      </c>
      <c r="K281" t="s">
        <v>640</v>
      </c>
      <c r="L281" t="s">
        <v>51</v>
      </c>
      <c r="M281">
        <v>5</v>
      </c>
      <c r="N281">
        <v>3</v>
      </c>
      <c r="O281">
        <v>5</v>
      </c>
      <c r="P281">
        <v>2</v>
      </c>
      <c r="Q281">
        <v>4</v>
      </c>
      <c r="R281">
        <v>5</v>
      </c>
      <c r="S281">
        <v>3</v>
      </c>
      <c r="T281">
        <v>4</v>
      </c>
      <c r="U281">
        <v>3</v>
      </c>
      <c r="V281">
        <v>5</v>
      </c>
      <c r="W281">
        <v>4</v>
      </c>
      <c r="X281">
        <v>5</v>
      </c>
      <c r="Y281">
        <v>3</v>
      </c>
      <c r="Z281">
        <v>5</v>
      </c>
      <c r="AA281">
        <v>5</v>
      </c>
      <c r="AB281">
        <v>3</v>
      </c>
      <c r="AC281">
        <v>4</v>
      </c>
      <c r="AD281">
        <v>3</v>
      </c>
      <c r="AE281" t="s">
        <v>1362</v>
      </c>
      <c r="AJ281" t="s">
        <v>748</v>
      </c>
      <c r="AK281" t="s">
        <v>231</v>
      </c>
      <c r="AL281" t="s">
        <v>1363</v>
      </c>
    </row>
    <row r="282" spans="1:82" x14ac:dyDescent="0.2">
      <c r="A282" t="s">
        <v>1364</v>
      </c>
      <c r="B282" t="s">
        <v>51</v>
      </c>
      <c r="C282" t="s">
        <v>1365</v>
      </c>
      <c r="D282">
        <v>2</v>
      </c>
      <c r="E282">
        <v>1</v>
      </c>
      <c r="F282">
        <v>2</v>
      </c>
      <c r="G282">
        <v>2</v>
      </c>
      <c r="H282">
        <v>1</v>
      </c>
      <c r="I282">
        <v>2</v>
      </c>
      <c r="J282">
        <v>2</v>
      </c>
      <c r="K282" t="s">
        <v>785</v>
      </c>
      <c r="L282" t="s">
        <v>51</v>
      </c>
      <c r="M282">
        <v>1</v>
      </c>
      <c r="N282">
        <v>1</v>
      </c>
      <c r="O282">
        <v>1</v>
      </c>
      <c r="P282">
        <v>1</v>
      </c>
      <c r="Q282">
        <v>1</v>
      </c>
      <c r="R282">
        <v>1</v>
      </c>
      <c r="S282">
        <v>1</v>
      </c>
      <c r="T282">
        <v>2</v>
      </c>
      <c r="U282">
        <v>1</v>
      </c>
      <c r="V282">
        <v>1</v>
      </c>
      <c r="W282">
        <v>1</v>
      </c>
      <c r="X282">
        <v>1</v>
      </c>
      <c r="Y282">
        <v>1</v>
      </c>
      <c r="Z282">
        <v>1</v>
      </c>
      <c r="AA282">
        <v>1</v>
      </c>
      <c r="AB282">
        <v>1</v>
      </c>
      <c r="AC282">
        <v>2</v>
      </c>
      <c r="AD282">
        <v>1</v>
      </c>
      <c r="AE282" t="s">
        <v>700</v>
      </c>
      <c r="AJ282" t="s">
        <v>697</v>
      </c>
      <c r="AK282" t="s">
        <v>231</v>
      </c>
      <c r="AL282" t="s">
        <v>1366</v>
      </c>
    </row>
    <row r="283" spans="1:82" x14ac:dyDescent="0.2">
      <c r="A283" t="s">
        <v>1367</v>
      </c>
      <c r="B283" t="s">
        <v>48</v>
      </c>
      <c r="AM283" t="s">
        <v>1368</v>
      </c>
      <c r="AN283" t="s">
        <v>51</v>
      </c>
      <c r="AO283">
        <v>4</v>
      </c>
      <c r="AP283">
        <v>3</v>
      </c>
      <c r="AQ283">
        <v>4</v>
      </c>
      <c r="AR283">
        <v>4</v>
      </c>
      <c r="AS283">
        <v>4</v>
      </c>
      <c r="AT283">
        <v>4</v>
      </c>
      <c r="AU283">
        <v>3</v>
      </c>
      <c r="AV283">
        <v>4</v>
      </c>
      <c r="AW283">
        <v>4</v>
      </c>
      <c r="AX283">
        <v>4</v>
      </c>
      <c r="AY283">
        <v>4</v>
      </c>
      <c r="AZ283">
        <v>4</v>
      </c>
      <c r="BA283">
        <v>4</v>
      </c>
      <c r="BB283">
        <v>4</v>
      </c>
      <c r="BC283">
        <v>4</v>
      </c>
      <c r="BD283">
        <v>3</v>
      </c>
      <c r="BE283">
        <v>4</v>
      </c>
      <c r="BF283">
        <v>4</v>
      </c>
      <c r="BG283" t="s">
        <v>51</v>
      </c>
      <c r="BH283" t="s">
        <v>1369</v>
      </c>
      <c r="BU283" t="s">
        <v>134</v>
      </c>
      <c r="BV283" t="s">
        <v>54</v>
      </c>
      <c r="BW283" t="s">
        <v>1370</v>
      </c>
      <c r="BX283" t="s">
        <v>81</v>
      </c>
      <c r="BY283" t="s">
        <v>425</v>
      </c>
      <c r="BZ283" t="s">
        <v>111</v>
      </c>
      <c r="CA283" t="s">
        <v>73</v>
      </c>
      <c r="CB283" t="s">
        <v>60</v>
      </c>
      <c r="CC283" t="s">
        <v>1371</v>
      </c>
      <c r="CD283" t="s">
        <v>1372</v>
      </c>
    </row>
    <row r="284" spans="1:82" x14ac:dyDescent="0.2">
      <c r="A284" t="s">
        <v>1373</v>
      </c>
      <c r="B284" t="s">
        <v>51</v>
      </c>
      <c r="C284" t="s">
        <v>639</v>
      </c>
      <c r="D284">
        <v>3</v>
      </c>
      <c r="E284">
        <v>2</v>
      </c>
      <c r="F284">
        <v>2</v>
      </c>
      <c r="G284">
        <v>1</v>
      </c>
      <c r="H284">
        <v>2</v>
      </c>
      <c r="I284">
        <v>1</v>
      </c>
      <c r="J284">
        <v>1</v>
      </c>
      <c r="K284" t="s">
        <v>785</v>
      </c>
      <c r="L284" t="s">
        <v>51</v>
      </c>
      <c r="M284">
        <v>2</v>
      </c>
      <c r="N284">
        <v>3</v>
      </c>
      <c r="O284">
        <v>3</v>
      </c>
      <c r="P284">
        <v>2</v>
      </c>
      <c r="Q284">
        <v>3</v>
      </c>
      <c r="R284">
        <v>3</v>
      </c>
      <c r="S284">
        <v>3</v>
      </c>
      <c r="T284">
        <v>3</v>
      </c>
      <c r="U284">
        <v>2</v>
      </c>
      <c r="V284">
        <v>2</v>
      </c>
      <c r="W284">
        <v>3</v>
      </c>
      <c r="X284">
        <v>3</v>
      </c>
      <c r="Y284">
        <v>2</v>
      </c>
      <c r="Z284">
        <v>3</v>
      </c>
      <c r="AA284">
        <v>3</v>
      </c>
      <c r="AB284">
        <v>3</v>
      </c>
      <c r="AC284">
        <v>3</v>
      </c>
      <c r="AD284">
        <v>2</v>
      </c>
      <c r="AE284" t="s">
        <v>606</v>
      </c>
      <c r="AJ284" t="s">
        <v>725</v>
      </c>
      <c r="AK284" t="s">
        <v>54</v>
      </c>
      <c r="AL284" t="s">
        <v>1374</v>
      </c>
    </row>
    <row r="285" spans="1:82" x14ac:dyDescent="0.2">
      <c r="A285" t="s">
        <v>1375</v>
      </c>
      <c r="B285" t="s">
        <v>51</v>
      </c>
      <c r="C285" t="s">
        <v>679</v>
      </c>
      <c r="D285">
        <v>1</v>
      </c>
      <c r="E285">
        <v>1</v>
      </c>
      <c r="F285">
        <v>1</v>
      </c>
      <c r="G285">
        <v>1</v>
      </c>
      <c r="H285">
        <v>1</v>
      </c>
      <c r="I285">
        <v>3</v>
      </c>
      <c r="J285">
        <v>1</v>
      </c>
      <c r="K285" t="s">
        <v>640</v>
      </c>
      <c r="L285" t="s">
        <v>51</v>
      </c>
      <c r="M285">
        <v>3</v>
      </c>
      <c r="N285">
        <v>4</v>
      </c>
      <c r="O285">
        <v>4</v>
      </c>
      <c r="P285">
        <v>4</v>
      </c>
      <c r="Q285">
        <v>4</v>
      </c>
      <c r="R285">
        <v>4</v>
      </c>
      <c r="S285">
        <v>2</v>
      </c>
      <c r="T285">
        <v>3</v>
      </c>
      <c r="U285">
        <v>4</v>
      </c>
      <c r="V285">
        <v>4</v>
      </c>
      <c r="W285">
        <v>4</v>
      </c>
      <c r="X285">
        <v>4</v>
      </c>
      <c r="Y285">
        <v>4</v>
      </c>
      <c r="Z285">
        <v>3</v>
      </c>
      <c r="AA285">
        <v>4</v>
      </c>
      <c r="AB285">
        <v>2</v>
      </c>
      <c r="AD285">
        <v>4</v>
      </c>
      <c r="AE285" t="s">
        <v>662</v>
      </c>
      <c r="AJ285" t="s">
        <v>1376</v>
      </c>
      <c r="AK285" t="s">
        <v>121</v>
      </c>
      <c r="AL285" t="s">
        <v>1377</v>
      </c>
    </row>
    <row r="286" spans="1:82" x14ac:dyDescent="0.2">
      <c r="A286" t="s">
        <v>1378</v>
      </c>
      <c r="B286" t="s">
        <v>51</v>
      </c>
      <c r="C286" t="s">
        <v>639</v>
      </c>
      <c r="D286">
        <v>2</v>
      </c>
      <c r="E286">
        <v>1</v>
      </c>
      <c r="F286">
        <v>5</v>
      </c>
      <c r="G286">
        <v>3</v>
      </c>
      <c r="H286">
        <v>6</v>
      </c>
      <c r="I286">
        <v>7</v>
      </c>
      <c r="J286">
        <v>4</v>
      </c>
      <c r="K286" t="s">
        <v>632</v>
      </c>
      <c r="L286" t="s">
        <v>51</v>
      </c>
      <c r="M286">
        <v>1</v>
      </c>
      <c r="N286">
        <v>2</v>
      </c>
      <c r="O286">
        <v>3</v>
      </c>
      <c r="P286">
        <v>1</v>
      </c>
      <c r="Q286">
        <v>1</v>
      </c>
      <c r="R286">
        <v>1</v>
      </c>
      <c r="S286">
        <v>4</v>
      </c>
      <c r="T286">
        <v>2</v>
      </c>
      <c r="U286">
        <v>2</v>
      </c>
      <c r="AE286" t="s">
        <v>1379</v>
      </c>
      <c r="AJ286" t="s">
        <v>1103</v>
      </c>
      <c r="AK286" t="s">
        <v>165</v>
      </c>
    </row>
    <row r="287" spans="1:82" x14ac:dyDescent="0.2">
      <c r="A287" t="s">
        <v>1380</v>
      </c>
      <c r="B287" t="s">
        <v>51</v>
      </c>
      <c r="C287" t="s">
        <v>639</v>
      </c>
      <c r="D287">
        <v>1</v>
      </c>
      <c r="E287">
        <v>2</v>
      </c>
      <c r="F287">
        <v>2</v>
      </c>
      <c r="G287">
        <v>2</v>
      </c>
      <c r="H287">
        <v>2</v>
      </c>
      <c r="I287">
        <v>5</v>
      </c>
      <c r="J287">
        <v>2</v>
      </c>
      <c r="K287" t="s">
        <v>601</v>
      </c>
      <c r="L287" t="s">
        <v>51</v>
      </c>
      <c r="M287">
        <v>5</v>
      </c>
      <c r="N287">
        <v>3</v>
      </c>
      <c r="O287">
        <v>3</v>
      </c>
      <c r="P287">
        <v>3</v>
      </c>
      <c r="Q287">
        <v>4</v>
      </c>
      <c r="R287">
        <v>4</v>
      </c>
      <c r="S287">
        <v>3</v>
      </c>
      <c r="T287">
        <v>3</v>
      </c>
      <c r="U287">
        <v>4</v>
      </c>
      <c r="V287">
        <v>5</v>
      </c>
      <c r="W287">
        <v>4</v>
      </c>
      <c r="X287">
        <v>2</v>
      </c>
      <c r="Y287">
        <v>3</v>
      </c>
      <c r="Z287">
        <v>3</v>
      </c>
      <c r="AA287">
        <v>4</v>
      </c>
      <c r="AB287">
        <v>3</v>
      </c>
      <c r="AC287">
        <v>4</v>
      </c>
      <c r="AD287">
        <v>4</v>
      </c>
      <c r="AE287" t="s">
        <v>614</v>
      </c>
      <c r="AJ287" t="s">
        <v>164</v>
      </c>
      <c r="AK287" t="s">
        <v>79</v>
      </c>
      <c r="AL287" t="s">
        <v>1381</v>
      </c>
    </row>
    <row r="288" spans="1:82" x14ac:dyDescent="0.2">
      <c r="A288" t="s">
        <v>286</v>
      </c>
      <c r="B288" t="s">
        <v>48</v>
      </c>
      <c r="AM288" t="s">
        <v>49</v>
      </c>
      <c r="AN288" t="s">
        <v>48</v>
      </c>
      <c r="BJ288">
        <v>5</v>
      </c>
      <c r="BK288">
        <v>2</v>
      </c>
      <c r="BL288">
        <v>2</v>
      </c>
      <c r="BM288">
        <v>5</v>
      </c>
      <c r="BN288">
        <v>2</v>
      </c>
      <c r="BO288">
        <v>4</v>
      </c>
      <c r="BP288">
        <v>5</v>
      </c>
      <c r="BQ288">
        <v>5</v>
      </c>
      <c r="BR288">
        <v>5</v>
      </c>
      <c r="BS288" t="s">
        <v>265</v>
      </c>
      <c r="BT288" t="s">
        <v>51</v>
      </c>
      <c r="BU288" t="s">
        <v>152</v>
      </c>
      <c r="BV288" t="s">
        <v>140</v>
      </c>
      <c r="BW288" t="s">
        <v>287</v>
      </c>
      <c r="BX288" t="s">
        <v>81</v>
      </c>
      <c r="BY288" t="s">
        <v>57</v>
      </c>
      <c r="BZ288" t="s">
        <v>72</v>
      </c>
      <c r="CA288" t="s">
        <v>59</v>
      </c>
      <c r="CB288" t="s">
        <v>60</v>
      </c>
      <c r="CC288" t="s">
        <v>61</v>
      </c>
      <c r="CD288" t="s">
        <v>288</v>
      </c>
    </row>
    <row r="289" spans="1:82" x14ac:dyDescent="0.2">
      <c r="A289" t="s">
        <v>553</v>
      </c>
      <c r="B289" t="s">
        <v>48</v>
      </c>
      <c r="AM289" t="s">
        <v>554</v>
      </c>
      <c r="AN289" t="s">
        <v>48</v>
      </c>
      <c r="BJ289">
        <v>4</v>
      </c>
      <c r="BK289">
        <v>4</v>
      </c>
      <c r="BL289">
        <v>4</v>
      </c>
      <c r="BM289">
        <v>4</v>
      </c>
      <c r="BN289">
        <v>4</v>
      </c>
      <c r="BO289">
        <v>4</v>
      </c>
      <c r="BP289">
        <v>4</v>
      </c>
      <c r="BQ289">
        <v>4</v>
      </c>
      <c r="BR289">
        <v>4</v>
      </c>
      <c r="BS289" t="s">
        <v>476</v>
      </c>
      <c r="BT289" t="s">
        <v>51</v>
      </c>
      <c r="BU289" t="s">
        <v>67</v>
      </c>
      <c r="BV289" t="s">
        <v>54</v>
      </c>
      <c r="BW289" t="s">
        <v>555</v>
      </c>
      <c r="BX289" t="s">
        <v>110</v>
      </c>
      <c r="BY289" t="s">
        <v>425</v>
      </c>
      <c r="BZ289" t="s">
        <v>72</v>
      </c>
      <c r="CA289" t="s">
        <v>73</v>
      </c>
      <c r="CB289" t="s">
        <v>74</v>
      </c>
      <c r="CC289" t="s">
        <v>61</v>
      </c>
      <c r="CD289" t="s">
        <v>556</v>
      </c>
    </row>
    <row r="290" spans="1:82" x14ac:dyDescent="0.2">
      <c r="A290" t="s">
        <v>1382</v>
      </c>
      <c r="B290" t="s">
        <v>48</v>
      </c>
      <c r="AM290" t="s">
        <v>49</v>
      </c>
      <c r="AN290" t="s">
        <v>48</v>
      </c>
      <c r="BJ290">
        <v>5</v>
      </c>
      <c r="BK290">
        <v>4</v>
      </c>
      <c r="BL290">
        <v>4</v>
      </c>
      <c r="BM290">
        <v>3</v>
      </c>
      <c r="BN290">
        <v>2</v>
      </c>
      <c r="BO290">
        <v>2</v>
      </c>
      <c r="BP290">
        <v>4</v>
      </c>
      <c r="BQ290">
        <v>5</v>
      </c>
      <c r="BR290">
        <v>5</v>
      </c>
      <c r="BS290" t="s">
        <v>1383</v>
      </c>
      <c r="BT290" t="s">
        <v>51</v>
      </c>
      <c r="BU290" t="s">
        <v>1384</v>
      </c>
      <c r="BV290" t="s">
        <v>96</v>
      </c>
      <c r="BW290" t="s">
        <v>1385</v>
      </c>
      <c r="BX290" t="s">
        <v>70</v>
      </c>
      <c r="BY290" t="s">
        <v>399</v>
      </c>
      <c r="BZ290" t="s">
        <v>72</v>
      </c>
      <c r="CA290" t="s">
        <v>73</v>
      </c>
      <c r="CB290" t="s">
        <v>60</v>
      </c>
      <c r="CC290" t="s">
        <v>82</v>
      </c>
      <c r="CD290" t="s">
        <v>1386</v>
      </c>
    </row>
    <row r="291" spans="1:82" x14ac:dyDescent="0.2">
      <c r="A291" t="s">
        <v>1388</v>
      </c>
      <c r="B291" t="s">
        <v>51</v>
      </c>
      <c r="C291" t="s">
        <v>1389</v>
      </c>
      <c r="D291">
        <v>6</v>
      </c>
      <c r="E291">
        <v>5</v>
      </c>
      <c r="F291">
        <v>5</v>
      </c>
      <c r="G291">
        <v>3</v>
      </c>
      <c r="H291">
        <v>5</v>
      </c>
      <c r="I291">
        <v>3</v>
      </c>
      <c r="J291">
        <v>5</v>
      </c>
      <c r="K291" t="s">
        <v>601</v>
      </c>
      <c r="L291" t="s">
        <v>51</v>
      </c>
      <c r="M291">
        <v>3</v>
      </c>
      <c r="N291">
        <v>3</v>
      </c>
      <c r="O291">
        <v>2</v>
      </c>
      <c r="P291">
        <v>2</v>
      </c>
      <c r="Q291">
        <v>3</v>
      </c>
      <c r="R291">
        <v>2</v>
      </c>
      <c r="S291">
        <v>2</v>
      </c>
      <c r="T291">
        <v>3</v>
      </c>
      <c r="U291">
        <v>2</v>
      </c>
      <c r="V291">
        <v>4</v>
      </c>
      <c r="W291">
        <v>4</v>
      </c>
      <c r="X291">
        <v>3</v>
      </c>
      <c r="Y291">
        <v>3</v>
      </c>
      <c r="Z291">
        <v>4</v>
      </c>
      <c r="AA291">
        <v>3</v>
      </c>
      <c r="AB291">
        <v>2</v>
      </c>
      <c r="AC291">
        <v>3</v>
      </c>
      <c r="AD291">
        <v>3</v>
      </c>
      <c r="AE291" t="s">
        <v>1379</v>
      </c>
      <c r="AJ291" t="s">
        <v>615</v>
      </c>
      <c r="AK291" t="s">
        <v>88</v>
      </c>
      <c r="AL291" t="s">
        <v>1390</v>
      </c>
    </row>
    <row r="292" spans="1:82" x14ac:dyDescent="0.2">
      <c r="A292" t="s">
        <v>1391</v>
      </c>
      <c r="B292" t="s">
        <v>51</v>
      </c>
      <c r="C292" t="s">
        <v>1392</v>
      </c>
      <c r="D292">
        <v>2</v>
      </c>
      <c r="E292">
        <v>1</v>
      </c>
      <c r="F292">
        <v>1</v>
      </c>
      <c r="G292">
        <v>1</v>
      </c>
      <c r="H292">
        <v>3</v>
      </c>
      <c r="I292">
        <v>2</v>
      </c>
      <c r="J292">
        <v>2</v>
      </c>
      <c r="K292" t="s">
        <v>680</v>
      </c>
      <c r="L292" t="s">
        <v>51</v>
      </c>
      <c r="M292">
        <v>5</v>
      </c>
      <c r="N292">
        <v>4</v>
      </c>
      <c r="O292">
        <v>5</v>
      </c>
      <c r="P292">
        <v>3</v>
      </c>
      <c r="Q292">
        <v>4</v>
      </c>
      <c r="R292">
        <v>3</v>
      </c>
      <c r="S292">
        <v>4</v>
      </c>
      <c r="T292">
        <v>4</v>
      </c>
      <c r="U292">
        <v>3</v>
      </c>
      <c r="V292">
        <v>5</v>
      </c>
      <c r="W292">
        <v>4</v>
      </c>
      <c r="X292">
        <v>5</v>
      </c>
      <c r="Y292">
        <v>3</v>
      </c>
      <c r="Z292">
        <v>4</v>
      </c>
      <c r="AA292">
        <v>3</v>
      </c>
      <c r="AB292">
        <v>4</v>
      </c>
      <c r="AC292">
        <v>3</v>
      </c>
      <c r="AD292">
        <v>3</v>
      </c>
      <c r="AE292" t="s">
        <v>606</v>
      </c>
      <c r="AJ292" t="s">
        <v>925</v>
      </c>
      <c r="AK292" t="s">
        <v>79</v>
      </c>
      <c r="AL292" t="s">
        <v>1393</v>
      </c>
    </row>
    <row r="293" spans="1:82" x14ac:dyDescent="0.2">
      <c r="A293" t="s">
        <v>1394</v>
      </c>
      <c r="B293" t="s">
        <v>51</v>
      </c>
      <c r="C293" t="s">
        <v>1395</v>
      </c>
      <c r="D293">
        <v>3</v>
      </c>
      <c r="E293">
        <v>2</v>
      </c>
      <c r="F293">
        <v>2</v>
      </c>
      <c r="G293">
        <v>3</v>
      </c>
      <c r="H293">
        <v>1</v>
      </c>
      <c r="I293">
        <v>1</v>
      </c>
      <c r="J293">
        <v>1</v>
      </c>
      <c r="K293" t="s">
        <v>601</v>
      </c>
      <c r="L293" t="s">
        <v>51</v>
      </c>
      <c r="M293">
        <v>3</v>
      </c>
      <c r="N293">
        <v>3</v>
      </c>
      <c r="O293">
        <v>4</v>
      </c>
      <c r="P293">
        <v>4</v>
      </c>
      <c r="Q293">
        <v>4</v>
      </c>
      <c r="R293">
        <v>4</v>
      </c>
      <c r="S293">
        <v>4</v>
      </c>
      <c r="T293">
        <v>4</v>
      </c>
      <c r="U293">
        <v>4</v>
      </c>
      <c r="V293">
        <v>3</v>
      </c>
      <c r="W293">
        <v>3</v>
      </c>
      <c r="X293">
        <v>3</v>
      </c>
      <c r="Y293">
        <v>3</v>
      </c>
      <c r="Z293">
        <v>3</v>
      </c>
      <c r="AA293">
        <v>3</v>
      </c>
      <c r="AB293">
        <v>3</v>
      </c>
      <c r="AC293">
        <v>3</v>
      </c>
      <c r="AD293">
        <v>3</v>
      </c>
      <c r="AE293" t="s">
        <v>1396</v>
      </c>
      <c r="AJ293" t="s">
        <v>1397</v>
      </c>
      <c r="AK293" t="s">
        <v>1398</v>
      </c>
      <c r="AL293" t="s">
        <v>1399</v>
      </c>
    </row>
    <row r="294" spans="1:82" x14ac:dyDescent="0.2">
      <c r="A294" t="s">
        <v>290</v>
      </c>
      <c r="B294" t="s">
        <v>48</v>
      </c>
      <c r="AM294" t="s">
        <v>1400</v>
      </c>
      <c r="AN294" t="s">
        <v>51</v>
      </c>
      <c r="AO294">
        <v>5</v>
      </c>
      <c r="AP294">
        <v>5</v>
      </c>
      <c r="AQ294">
        <v>3</v>
      </c>
      <c r="AR294">
        <v>4</v>
      </c>
      <c r="AS294">
        <v>4</v>
      </c>
      <c r="AT294">
        <v>5</v>
      </c>
      <c r="AU294">
        <v>5</v>
      </c>
      <c r="AV294">
        <v>4</v>
      </c>
      <c r="AW294">
        <v>5</v>
      </c>
      <c r="AX294">
        <v>5</v>
      </c>
      <c r="AY294">
        <v>5</v>
      </c>
      <c r="AZ294">
        <v>3</v>
      </c>
      <c r="BA294">
        <v>5</v>
      </c>
      <c r="BB294">
        <v>5</v>
      </c>
      <c r="BC294">
        <v>5</v>
      </c>
      <c r="BD294">
        <v>5</v>
      </c>
      <c r="BE294">
        <v>5</v>
      </c>
      <c r="BF294">
        <v>5</v>
      </c>
      <c r="BG294" t="s">
        <v>51</v>
      </c>
      <c r="BH294" t="s">
        <v>292</v>
      </c>
      <c r="BU294" t="s">
        <v>293</v>
      </c>
      <c r="BV294" t="s">
        <v>294</v>
      </c>
      <c r="BW294" t="s">
        <v>89</v>
      </c>
      <c r="BX294" t="s">
        <v>81</v>
      </c>
      <c r="BY294" t="s">
        <v>57</v>
      </c>
      <c r="BZ294" t="s">
        <v>160</v>
      </c>
      <c r="CA294" t="s">
        <v>73</v>
      </c>
      <c r="CB294" t="s">
        <v>60</v>
      </c>
      <c r="CC294" t="s">
        <v>61</v>
      </c>
    </row>
    <row r="295" spans="1:82" x14ac:dyDescent="0.2">
      <c r="A295" t="s">
        <v>295</v>
      </c>
      <c r="B295" t="s">
        <v>48</v>
      </c>
      <c r="AM295" t="s">
        <v>1401</v>
      </c>
      <c r="AN295" t="s">
        <v>48</v>
      </c>
      <c r="BJ295">
        <v>5</v>
      </c>
      <c r="BK295">
        <v>4</v>
      </c>
      <c r="BL295">
        <v>2</v>
      </c>
      <c r="BM295">
        <v>4</v>
      </c>
      <c r="BN295">
        <v>2</v>
      </c>
      <c r="BO295">
        <v>4</v>
      </c>
      <c r="BP295">
        <v>3</v>
      </c>
      <c r="BQ295">
        <v>5</v>
      </c>
      <c r="BR295">
        <v>5</v>
      </c>
      <c r="BS295" t="s">
        <v>297</v>
      </c>
      <c r="BT295" t="s">
        <v>51</v>
      </c>
      <c r="BU295" t="s">
        <v>128</v>
      </c>
      <c r="BV295" t="s">
        <v>231</v>
      </c>
      <c r="BW295" t="s">
        <v>298</v>
      </c>
      <c r="BX295" t="s">
        <v>70</v>
      </c>
      <c r="BY295" t="s">
        <v>71</v>
      </c>
      <c r="BZ295" t="s">
        <v>111</v>
      </c>
      <c r="CA295" t="s">
        <v>73</v>
      </c>
      <c r="CB295" t="s">
        <v>60</v>
      </c>
      <c r="CC295" t="s">
        <v>82</v>
      </c>
    </row>
    <row r="296" spans="1:82" x14ac:dyDescent="0.2">
      <c r="A296" t="s">
        <v>558</v>
      </c>
      <c r="B296" t="s">
        <v>48</v>
      </c>
      <c r="AM296" t="s">
        <v>559</v>
      </c>
      <c r="AN296" t="s">
        <v>51</v>
      </c>
      <c r="AO296">
        <v>4</v>
      </c>
      <c r="AP296">
        <v>5</v>
      </c>
      <c r="AQ296">
        <v>5</v>
      </c>
      <c r="AR296">
        <v>5</v>
      </c>
      <c r="AS296">
        <v>5</v>
      </c>
      <c r="AT296">
        <v>5</v>
      </c>
      <c r="AU296">
        <v>3</v>
      </c>
      <c r="AV296">
        <v>5</v>
      </c>
      <c r="AW296">
        <v>5</v>
      </c>
      <c r="AX296">
        <v>4</v>
      </c>
      <c r="AY296">
        <v>5</v>
      </c>
      <c r="AZ296">
        <v>5</v>
      </c>
      <c r="BA296">
        <v>5</v>
      </c>
      <c r="BB296">
        <v>5</v>
      </c>
      <c r="BC296">
        <v>5</v>
      </c>
      <c r="BD296">
        <v>3</v>
      </c>
      <c r="BE296">
        <v>5</v>
      </c>
      <c r="BF296">
        <v>5</v>
      </c>
      <c r="BG296" t="s">
        <v>51</v>
      </c>
      <c r="BH296" t="s">
        <v>560</v>
      </c>
      <c r="BU296" t="s">
        <v>134</v>
      </c>
      <c r="BV296" t="s">
        <v>54</v>
      </c>
      <c r="BW296" t="s">
        <v>159</v>
      </c>
      <c r="BX296" t="s">
        <v>56</v>
      </c>
      <c r="BY296" t="s">
        <v>399</v>
      </c>
      <c r="BZ296" t="s">
        <v>160</v>
      </c>
      <c r="CA296" t="s">
        <v>112</v>
      </c>
      <c r="CB296" t="s">
        <v>60</v>
      </c>
      <c r="CC296" t="s">
        <v>61</v>
      </c>
      <c r="CD296" t="s">
        <v>561</v>
      </c>
    </row>
    <row r="297" spans="1:82" x14ac:dyDescent="0.2">
      <c r="A297" t="s">
        <v>1402</v>
      </c>
      <c r="B297" t="s">
        <v>51</v>
      </c>
      <c r="C297" t="s">
        <v>1403</v>
      </c>
      <c r="D297">
        <v>4</v>
      </c>
      <c r="E297">
        <v>3</v>
      </c>
      <c r="F297">
        <v>4</v>
      </c>
      <c r="G297">
        <v>3</v>
      </c>
      <c r="H297">
        <v>2</v>
      </c>
      <c r="I297">
        <v>4</v>
      </c>
      <c r="J297">
        <v>3</v>
      </c>
      <c r="K297" t="s">
        <v>640</v>
      </c>
      <c r="L297" t="s">
        <v>48</v>
      </c>
      <c r="AF297" t="s">
        <v>1404</v>
      </c>
      <c r="AG297" t="s">
        <v>752</v>
      </c>
      <c r="AH297" t="s">
        <v>674</v>
      </c>
      <c r="AI297" t="s">
        <v>1405</v>
      </c>
      <c r="AJ297" t="s">
        <v>1406</v>
      </c>
      <c r="AK297" t="s">
        <v>231</v>
      </c>
      <c r="AL297" t="s">
        <v>1407</v>
      </c>
    </row>
    <row r="298" spans="1:82" x14ac:dyDescent="0.2">
      <c r="A298" t="s">
        <v>1408</v>
      </c>
      <c r="B298" t="s">
        <v>51</v>
      </c>
      <c r="C298" t="s">
        <v>679</v>
      </c>
      <c r="D298">
        <v>2</v>
      </c>
      <c r="E298">
        <v>2</v>
      </c>
      <c r="F298">
        <v>2</v>
      </c>
      <c r="G298">
        <v>2</v>
      </c>
      <c r="H298">
        <v>2</v>
      </c>
      <c r="I298">
        <v>2</v>
      </c>
      <c r="J298">
        <v>2</v>
      </c>
      <c r="K298" t="s">
        <v>680</v>
      </c>
      <c r="L298" t="s">
        <v>51</v>
      </c>
      <c r="M298">
        <v>2</v>
      </c>
      <c r="N298">
        <v>3</v>
      </c>
      <c r="O298">
        <v>2</v>
      </c>
      <c r="P298">
        <v>3</v>
      </c>
      <c r="Q298">
        <v>2</v>
      </c>
      <c r="R298">
        <v>3</v>
      </c>
      <c r="S298">
        <v>3</v>
      </c>
      <c r="T298">
        <v>2</v>
      </c>
      <c r="U298">
        <v>3</v>
      </c>
      <c r="V298">
        <v>2</v>
      </c>
      <c r="W298">
        <v>3</v>
      </c>
      <c r="X298">
        <v>4</v>
      </c>
      <c r="Y298">
        <v>4</v>
      </c>
      <c r="Z298">
        <v>3</v>
      </c>
      <c r="AA298">
        <v>3</v>
      </c>
      <c r="AB298">
        <v>3</v>
      </c>
      <c r="AC298">
        <v>3</v>
      </c>
      <c r="AD298">
        <v>3</v>
      </c>
      <c r="AE298" t="s">
        <v>921</v>
      </c>
      <c r="AJ298" t="s">
        <v>701</v>
      </c>
      <c r="AK298" t="s">
        <v>1409</v>
      </c>
    </row>
    <row r="299" spans="1:82" x14ac:dyDescent="0.2">
      <c r="A299" t="s">
        <v>1410</v>
      </c>
      <c r="B299" t="s">
        <v>51</v>
      </c>
      <c r="C299" t="s">
        <v>639</v>
      </c>
      <c r="D299">
        <v>1</v>
      </c>
      <c r="E299">
        <v>1</v>
      </c>
      <c r="F299">
        <v>2</v>
      </c>
      <c r="G299">
        <v>2</v>
      </c>
      <c r="H299">
        <v>3</v>
      </c>
      <c r="I299">
        <v>4</v>
      </c>
      <c r="J299">
        <v>3</v>
      </c>
      <c r="K299" t="s">
        <v>632</v>
      </c>
      <c r="L299" t="s">
        <v>48</v>
      </c>
      <c r="AF299" t="s">
        <v>967</v>
      </c>
      <c r="AG299" t="s">
        <v>792</v>
      </c>
      <c r="AH299" t="s">
        <v>635</v>
      </c>
      <c r="AI299" t="s">
        <v>1411</v>
      </c>
      <c r="AJ299" t="s">
        <v>1412</v>
      </c>
      <c r="AK299" t="s">
        <v>54</v>
      </c>
      <c r="AL299" t="s">
        <v>1413</v>
      </c>
    </row>
    <row r="300" spans="1:82" x14ac:dyDescent="0.2">
      <c r="A300" t="s">
        <v>1414</v>
      </c>
      <c r="B300" t="s">
        <v>51</v>
      </c>
      <c r="C300" t="s">
        <v>639</v>
      </c>
      <c r="D300">
        <v>2</v>
      </c>
      <c r="E300">
        <v>2</v>
      </c>
      <c r="F300">
        <v>2</v>
      </c>
      <c r="G300">
        <v>3</v>
      </c>
      <c r="H300">
        <v>4</v>
      </c>
      <c r="I300">
        <v>6</v>
      </c>
      <c r="J300">
        <v>4</v>
      </c>
      <c r="K300" t="s">
        <v>632</v>
      </c>
      <c r="L300" t="s">
        <v>51</v>
      </c>
      <c r="M300">
        <v>4</v>
      </c>
      <c r="N300">
        <v>4</v>
      </c>
      <c r="O300">
        <v>4</v>
      </c>
      <c r="P300">
        <v>4</v>
      </c>
      <c r="Q300">
        <v>4</v>
      </c>
      <c r="R300">
        <v>4</v>
      </c>
      <c r="S300">
        <v>4</v>
      </c>
      <c r="T300">
        <v>3</v>
      </c>
      <c r="U300">
        <v>4</v>
      </c>
      <c r="V300">
        <v>3</v>
      </c>
      <c r="W300">
        <v>4</v>
      </c>
      <c r="X300">
        <v>4</v>
      </c>
      <c r="Y300">
        <v>4</v>
      </c>
      <c r="Z300">
        <v>4</v>
      </c>
      <c r="AA300">
        <v>4</v>
      </c>
      <c r="AB300">
        <v>4</v>
      </c>
      <c r="AC300">
        <v>3</v>
      </c>
      <c r="AD300">
        <v>4</v>
      </c>
      <c r="AE300" t="s">
        <v>655</v>
      </c>
      <c r="AJ300" t="s">
        <v>1415</v>
      </c>
      <c r="AK300" t="s">
        <v>165</v>
      </c>
      <c r="AL300" t="s">
        <v>704</v>
      </c>
    </row>
    <row r="301" spans="1:82" x14ac:dyDescent="0.2">
      <c r="A301" t="s">
        <v>1416</v>
      </c>
      <c r="B301" t="s">
        <v>51</v>
      </c>
      <c r="C301" t="s">
        <v>639</v>
      </c>
      <c r="D301">
        <v>2</v>
      </c>
      <c r="E301">
        <v>2</v>
      </c>
      <c r="F301">
        <v>1</v>
      </c>
      <c r="G301">
        <v>2</v>
      </c>
      <c r="H301">
        <v>3</v>
      </c>
      <c r="I301">
        <v>5</v>
      </c>
      <c r="J301">
        <v>1</v>
      </c>
      <c r="K301" t="s">
        <v>601</v>
      </c>
      <c r="L301" t="s">
        <v>48</v>
      </c>
      <c r="AF301" t="s">
        <v>1417</v>
      </c>
      <c r="AG301" t="s">
        <v>1418</v>
      </c>
      <c r="AH301" t="s">
        <v>635</v>
      </c>
      <c r="AI301" t="s">
        <v>1075</v>
      </c>
      <c r="AJ301" t="s">
        <v>1419</v>
      </c>
      <c r="AK301" t="s">
        <v>88</v>
      </c>
      <c r="AL301" t="s">
        <v>1420</v>
      </c>
    </row>
    <row r="302" spans="1:82" x14ac:dyDescent="0.2">
      <c r="A302" t="s">
        <v>1421</v>
      </c>
      <c r="B302" t="s">
        <v>48</v>
      </c>
      <c r="AM302" t="s">
        <v>1422</v>
      </c>
      <c r="AN302" t="s">
        <v>48</v>
      </c>
      <c r="BJ302">
        <v>5</v>
      </c>
      <c r="BK302">
        <v>5</v>
      </c>
      <c r="BL302">
        <v>2</v>
      </c>
      <c r="BM302">
        <v>5</v>
      </c>
      <c r="BN302">
        <v>4</v>
      </c>
      <c r="BO302">
        <v>5</v>
      </c>
      <c r="BP302">
        <v>5</v>
      </c>
      <c r="BQ302">
        <v>5</v>
      </c>
      <c r="BR302">
        <v>5</v>
      </c>
      <c r="BS302" t="s">
        <v>265</v>
      </c>
      <c r="BT302" t="s">
        <v>51</v>
      </c>
      <c r="BU302" t="s">
        <v>534</v>
      </c>
      <c r="BV302" t="s">
        <v>1423</v>
      </c>
      <c r="BW302" t="s">
        <v>1424</v>
      </c>
      <c r="BX302" t="s">
        <v>81</v>
      </c>
      <c r="BY302" t="s">
        <v>425</v>
      </c>
      <c r="BZ302" t="s">
        <v>160</v>
      </c>
      <c r="CA302" t="s">
        <v>112</v>
      </c>
      <c r="CB302" t="s">
        <v>60</v>
      </c>
      <c r="CC302" t="s">
        <v>1425</v>
      </c>
      <c r="CD302" t="s">
        <v>1426</v>
      </c>
    </row>
    <row r="303" spans="1:82" x14ac:dyDescent="0.2">
      <c r="A303" t="s">
        <v>299</v>
      </c>
      <c r="B303" t="s">
        <v>48</v>
      </c>
      <c r="AM303" t="s">
        <v>50</v>
      </c>
      <c r="AN303" t="s">
        <v>51</v>
      </c>
      <c r="AO303">
        <v>4</v>
      </c>
      <c r="AP303">
        <v>4</v>
      </c>
      <c r="AQ303">
        <v>3</v>
      </c>
      <c r="AR303">
        <v>5</v>
      </c>
      <c r="AS303">
        <v>5</v>
      </c>
      <c r="AT303">
        <v>5</v>
      </c>
      <c r="AU303">
        <v>3</v>
      </c>
      <c r="AV303">
        <v>3</v>
      </c>
      <c r="AW303">
        <v>3</v>
      </c>
      <c r="AX303">
        <v>1</v>
      </c>
      <c r="AY303">
        <v>1</v>
      </c>
      <c r="AZ303">
        <v>1</v>
      </c>
      <c r="BA303">
        <v>1</v>
      </c>
      <c r="BB303">
        <v>1</v>
      </c>
      <c r="BC303">
        <v>1</v>
      </c>
      <c r="BD303">
        <v>1</v>
      </c>
      <c r="BE303">
        <v>1</v>
      </c>
      <c r="BF303">
        <v>1</v>
      </c>
      <c r="BG303" t="s">
        <v>51</v>
      </c>
      <c r="BH303" t="s">
        <v>300</v>
      </c>
      <c r="BU303" t="s">
        <v>301</v>
      </c>
      <c r="BV303" t="s">
        <v>302</v>
      </c>
      <c r="BW303" t="s">
        <v>303</v>
      </c>
      <c r="BX303" t="s">
        <v>70</v>
      </c>
      <c r="BY303" t="s">
        <v>71</v>
      </c>
      <c r="BZ303" t="s">
        <v>111</v>
      </c>
      <c r="CA303" t="s">
        <v>73</v>
      </c>
      <c r="CB303" t="s">
        <v>60</v>
      </c>
      <c r="CC303" t="s">
        <v>304</v>
      </c>
      <c r="CD303" t="s">
        <v>305</v>
      </c>
    </row>
    <row r="304" spans="1:82" x14ac:dyDescent="0.2">
      <c r="A304" t="s">
        <v>1427</v>
      </c>
      <c r="B304" t="s">
        <v>48</v>
      </c>
      <c r="AM304" t="s">
        <v>395</v>
      </c>
      <c r="AN304" t="s">
        <v>51</v>
      </c>
      <c r="AO304">
        <v>4</v>
      </c>
      <c r="AP304">
        <v>3</v>
      </c>
      <c r="AQ304">
        <v>3</v>
      </c>
      <c r="AR304">
        <v>4</v>
      </c>
      <c r="AS304">
        <v>4</v>
      </c>
      <c r="AT304">
        <v>5</v>
      </c>
      <c r="AU304">
        <v>3</v>
      </c>
      <c r="AV304">
        <v>3</v>
      </c>
      <c r="AW304">
        <v>3</v>
      </c>
      <c r="AX304">
        <v>4</v>
      </c>
      <c r="AY304">
        <v>3</v>
      </c>
      <c r="AZ304">
        <v>3</v>
      </c>
      <c r="BA304">
        <v>4</v>
      </c>
      <c r="BB304">
        <v>5</v>
      </c>
      <c r="BC304">
        <v>4</v>
      </c>
      <c r="BD304">
        <v>3</v>
      </c>
      <c r="BE304">
        <v>3</v>
      </c>
      <c r="BF304">
        <v>3</v>
      </c>
      <c r="BG304" t="s">
        <v>51</v>
      </c>
      <c r="BH304" t="s">
        <v>1428</v>
      </c>
      <c r="BU304" t="s">
        <v>152</v>
      </c>
      <c r="BV304" t="s">
        <v>79</v>
      </c>
      <c r="BW304" t="s">
        <v>1429</v>
      </c>
      <c r="BX304" t="s">
        <v>70</v>
      </c>
      <c r="BY304" t="s">
        <v>399</v>
      </c>
      <c r="BZ304" t="s">
        <v>72</v>
      </c>
      <c r="CA304" t="s">
        <v>73</v>
      </c>
      <c r="CB304" t="s">
        <v>60</v>
      </c>
      <c r="CC304" t="s">
        <v>82</v>
      </c>
      <c r="CD304" t="s">
        <v>1430</v>
      </c>
    </row>
    <row r="305" spans="1:82" x14ac:dyDescent="0.2">
      <c r="A305" t="s">
        <v>1432</v>
      </c>
      <c r="B305" t="s">
        <v>51</v>
      </c>
      <c r="C305" t="s">
        <v>639</v>
      </c>
      <c r="D305">
        <v>3</v>
      </c>
      <c r="E305">
        <v>3</v>
      </c>
      <c r="F305">
        <v>3</v>
      </c>
      <c r="G305">
        <v>5</v>
      </c>
      <c r="H305">
        <v>5</v>
      </c>
      <c r="I305">
        <v>2</v>
      </c>
      <c r="J305">
        <v>6</v>
      </c>
      <c r="K305" t="s">
        <v>632</v>
      </c>
      <c r="L305" t="s">
        <v>51</v>
      </c>
      <c r="M305">
        <v>4</v>
      </c>
      <c r="N305">
        <v>4</v>
      </c>
      <c r="O305">
        <v>4</v>
      </c>
      <c r="P305">
        <v>5</v>
      </c>
      <c r="Q305">
        <v>5</v>
      </c>
      <c r="R305">
        <v>5</v>
      </c>
      <c r="S305">
        <v>3</v>
      </c>
      <c r="T305">
        <v>5</v>
      </c>
      <c r="U305">
        <v>5</v>
      </c>
      <c r="V305">
        <v>5</v>
      </c>
      <c r="W305">
        <v>5</v>
      </c>
      <c r="X305">
        <v>5</v>
      </c>
      <c r="Y305">
        <v>5</v>
      </c>
      <c r="Z305">
        <v>3</v>
      </c>
      <c r="AA305">
        <v>5</v>
      </c>
      <c r="AB305">
        <v>4</v>
      </c>
      <c r="AC305">
        <v>5</v>
      </c>
      <c r="AD305">
        <v>5</v>
      </c>
      <c r="AE305" t="s">
        <v>606</v>
      </c>
      <c r="AJ305" t="s">
        <v>1433</v>
      </c>
      <c r="AK305" t="s">
        <v>79</v>
      </c>
      <c r="AL305" t="s">
        <v>1434</v>
      </c>
    </row>
    <row r="306" spans="1:82" x14ac:dyDescent="0.2">
      <c r="A306" t="s">
        <v>306</v>
      </c>
      <c r="B306" t="s">
        <v>48</v>
      </c>
      <c r="AM306" t="s">
        <v>650</v>
      </c>
      <c r="AN306" t="s">
        <v>51</v>
      </c>
      <c r="AO306">
        <v>5</v>
      </c>
      <c r="AP306">
        <v>5</v>
      </c>
      <c r="AQ306">
        <v>5</v>
      </c>
      <c r="AR306">
        <v>3</v>
      </c>
      <c r="AS306">
        <v>5</v>
      </c>
      <c r="AT306">
        <v>5</v>
      </c>
      <c r="AU306">
        <v>2</v>
      </c>
      <c r="AV306">
        <v>4</v>
      </c>
      <c r="AW306">
        <v>5</v>
      </c>
      <c r="AX306">
        <v>5</v>
      </c>
      <c r="AY306">
        <v>5</v>
      </c>
      <c r="AZ306">
        <v>5</v>
      </c>
      <c r="BA306">
        <v>3</v>
      </c>
      <c r="BB306">
        <v>5</v>
      </c>
      <c r="BC306">
        <v>5</v>
      </c>
      <c r="BD306">
        <v>2</v>
      </c>
      <c r="BE306">
        <v>4</v>
      </c>
      <c r="BF306">
        <v>5</v>
      </c>
      <c r="BG306" t="s">
        <v>51</v>
      </c>
      <c r="BH306" t="s">
        <v>307</v>
      </c>
      <c r="BU306" t="s">
        <v>308</v>
      </c>
      <c r="BV306" t="s">
        <v>294</v>
      </c>
      <c r="BW306" t="s">
        <v>309</v>
      </c>
      <c r="BX306" t="s">
        <v>98</v>
      </c>
      <c r="BY306" t="s">
        <v>57</v>
      </c>
      <c r="BZ306" t="s">
        <v>205</v>
      </c>
      <c r="CA306" t="s">
        <v>154</v>
      </c>
      <c r="CB306" t="s">
        <v>60</v>
      </c>
      <c r="CC306" t="s">
        <v>82</v>
      </c>
      <c r="CD306" t="s">
        <v>310</v>
      </c>
    </row>
    <row r="307" spans="1:82" x14ac:dyDescent="0.2">
      <c r="A307" t="s">
        <v>311</v>
      </c>
      <c r="B307" t="s">
        <v>48</v>
      </c>
      <c r="AM307" t="s">
        <v>439</v>
      </c>
      <c r="AN307" t="s">
        <v>51</v>
      </c>
      <c r="AO307">
        <v>5</v>
      </c>
      <c r="AP307">
        <v>5</v>
      </c>
      <c r="AQ307">
        <v>5</v>
      </c>
      <c r="AR307">
        <v>3</v>
      </c>
      <c r="AS307">
        <v>5</v>
      </c>
      <c r="AT307">
        <v>5</v>
      </c>
      <c r="AU307">
        <v>3</v>
      </c>
      <c r="AV307">
        <v>3</v>
      </c>
      <c r="AW307">
        <v>4</v>
      </c>
      <c r="AX307">
        <v>4</v>
      </c>
      <c r="AY307">
        <v>5</v>
      </c>
      <c r="AZ307">
        <v>5</v>
      </c>
      <c r="BA307">
        <v>3</v>
      </c>
      <c r="BB307">
        <v>4</v>
      </c>
      <c r="BC307">
        <v>5</v>
      </c>
      <c r="BD307">
        <v>3</v>
      </c>
      <c r="BE307">
        <v>3</v>
      </c>
      <c r="BF307">
        <v>4</v>
      </c>
      <c r="BG307" t="s">
        <v>51</v>
      </c>
      <c r="BH307" t="s">
        <v>312</v>
      </c>
      <c r="BU307" t="s">
        <v>134</v>
      </c>
      <c r="BV307" t="s">
        <v>88</v>
      </c>
      <c r="BW307" t="s">
        <v>313</v>
      </c>
      <c r="BX307" t="s">
        <v>70</v>
      </c>
      <c r="BY307" t="s">
        <v>71</v>
      </c>
      <c r="BZ307" t="s">
        <v>160</v>
      </c>
      <c r="CA307" t="s">
        <v>154</v>
      </c>
      <c r="CB307" t="s">
        <v>60</v>
      </c>
      <c r="CC307" t="s">
        <v>61</v>
      </c>
      <c r="CD307" t="s">
        <v>314</v>
      </c>
    </row>
    <row r="308" spans="1:82" x14ac:dyDescent="0.2">
      <c r="A308" t="s">
        <v>1435</v>
      </c>
      <c r="B308" t="s">
        <v>48</v>
      </c>
      <c r="AM308" t="s">
        <v>623</v>
      </c>
      <c r="AN308" t="s">
        <v>51</v>
      </c>
      <c r="AO308">
        <v>4</v>
      </c>
      <c r="AP308">
        <v>4</v>
      </c>
      <c r="AQ308">
        <v>5</v>
      </c>
      <c r="AR308">
        <v>5</v>
      </c>
      <c r="AS308">
        <v>5</v>
      </c>
      <c r="AT308">
        <v>5</v>
      </c>
      <c r="AU308">
        <v>3</v>
      </c>
      <c r="AV308">
        <v>4</v>
      </c>
      <c r="AW308">
        <v>4</v>
      </c>
      <c r="AX308">
        <v>4</v>
      </c>
      <c r="AY308">
        <v>4</v>
      </c>
      <c r="AZ308">
        <v>4</v>
      </c>
      <c r="BA308">
        <v>4</v>
      </c>
      <c r="BB308">
        <v>5</v>
      </c>
      <c r="BC308">
        <v>5</v>
      </c>
      <c r="BD308">
        <v>3</v>
      </c>
      <c r="BE308">
        <v>4</v>
      </c>
      <c r="BF308">
        <v>4</v>
      </c>
      <c r="BG308" t="s">
        <v>51</v>
      </c>
      <c r="BH308" t="s">
        <v>1436</v>
      </c>
      <c r="BU308" t="s">
        <v>1437</v>
      </c>
      <c r="BV308" t="s">
        <v>96</v>
      </c>
      <c r="BW308" t="s">
        <v>1438</v>
      </c>
      <c r="BX308" t="s">
        <v>70</v>
      </c>
      <c r="BY308" t="s">
        <v>399</v>
      </c>
      <c r="BZ308" t="s">
        <v>72</v>
      </c>
      <c r="CA308" t="s">
        <v>73</v>
      </c>
      <c r="CB308" t="s">
        <v>60</v>
      </c>
      <c r="CC308" t="s">
        <v>61</v>
      </c>
      <c r="CD308" t="s">
        <v>1439</v>
      </c>
    </row>
    <row r="309" spans="1:82" x14ac:dyDescent="0.2">
      <c r="A309" t="s">
        <v>1441</v>
      </c>
      <c r="B309" t="s">
        <v>51</v>
      </c>
      <c r="C309" t="s">
        <v>1041</v>
      </c>
      <c r="D309">
        <v>5</v>
      </c>
      <c r="E309">
        <v>5</v>
      </c>
      <c r="F309">
        <v>5</v>
      </c>
      <c r="G309">
        <v>2</v>
      </c>
      <c r="H309">
        <v>3</v>
      </c>
      <c r="I309">
        <v>2</v>
      </c>
      <c r="J309">
        <v>6</v>
      </c>
      <c r="K309" t="s">
        <v>680</v>
      </c>
      <c r="L309" t="s">
        <v>51</v>
      </c>
      <c r="M309">
        <v>3</v>
      </c>
      <c r="N309">
        <v>4</v>
      </c>
      <c r="O309">
        <v>4</v>
      </c>
      <c r="P309">
        <v>4</v>
      </c>
      <c r="Q309">
        <v>4</v>
      </c>
      <c r="R309">
        <v>4</v>
      </c>
      <c r="S309">
        <v>4</v>
      </c>
      <c r="T309">
        <v>4</v>
      </c>
      <c r="U309">
        <v>3</v>
      </c>
      <c r="V309">
        <v>4</v>
      </c>
      <c r="W309">
        <v>4</v>
      </c>
      <c r="X309">
        <v>4</v>
      </c>
      <c r="Y309">
        <v>4</v>
      </c>
      <c r="Z309">
        <v>4</v>
      </c>
      <c r="AA309">
        <v>4</v>
      </c>
      <c r="AB309">
        <v>4</v>
      </c>
      <c r="AC309">
        <v>4</v>
      </c>
      <c r="AD309">
        <v>4</v>
      </c>
      <c r="AE309" t="s">
        <v>655</v>
      </c>
      <c r="AJ309" t="s">
        <v>897</v>
      </c>
      <c r="AK309" t="s">
        <v>808</v>
      </c>
      <c r="AL309" t="s">
        <v>1442</v>
      </c>
    </row>
    <row r="310" spans="1:82" x14ac:dyDescent="0.2">
      <c r="A310" t="s">
        <v>315</v>
      </c>
      <c r="B310" t="s">
        <v>48</v>
      </c>
      <c r="AM310" t="s">
        <v>316</v>
      </c>
      <c r="AN310" t="s">
        <v>48</v>
      </c>
      <c r="BJ310">
        <v>5</v>
      </c>
      <c r="BK310">
        <v>3</v>
      </c>
      <c r="BL310">
        <v>4</v>
      </c>
      <c r="BM310">
        <v>4</v>
      </c>
      <c r="BN310">
        <v>4</v>
      </c>
      <c r="BO310">
        <v>4</v>
      </c>
      <c r="BP310">
        <v>4</v>
      </c>
      <c r="BQ310">
        <v>5</v>
      </c>
      <c r="BR310">
        <v>5</v>
      </c>
      <c r="BS310" t="s">
        <v>317</v>
      </c>
      <c r="BT310" t="s">
        <v>51</v>
      </c>
      <c r="BU310" t="s">
        <v>139</v>
      </c>
      <c r="BV310" t="s">
        <v>165</v>
      </c>
      <c r="BW310" t="s">
        <v>318</v>
      </c>
      <c r="BX310" t="s">
        <v>81</v>
      </c>
      <c r="BY310" t="s">
        <v>71</v>
      </c>
      <c r="BZ310" t="s">
        <v>58</v>
      </c>
      <c r="CA310" t="s">
        <v>73</v>
      </c>
      <c r="CB310" t="s">
        <v>60</v>
      </c>
      <c r="CC310" t="s">
        <v>82</v>
      </c>
      <c r="CD310" t="s">
        <v>319</v>
      </c>
    </row>
    <row r="311" spans="1:82" x14ac:dyDescent="0.2">
      <c r="A311" t="s">
        <v>1443</v>
      </c>
      <c r="B311" t="s">
        <v>48</v>
      </c>
      <c r="AM311" t="s">
        <v>502</v>
      </c>
      <c r="AN311" t="s">
        <v>51</v>
      </c>
      <c r="AO311">
        <v>3</v>
      </c>
      <c r="AP311">
        <v>2</v>
      </c>
      <c r="AQ311">
        <v>2</v>
      </c>
      <c r="AR311">
        <v>3</v>
      </c>
      <c r="AS311">
        <v>1</v>
      </c>
      <c r="AT311">
        <v>1</v>
      </c>
      <c r="AU311">
        <v>2</v>
      </c>
      <c r="AV311">
        <v>2</v>
      </c>
      <c r="AW311">
        <v>4</v>
      </c>
      <c r="BG311" t="s">
        <v>51</v>
      </c>
      <c r="BU311" t="s">
        <v>134</v>
      </c>
      <c r="BV311" t="s">
        <v>121</v>
      </c>
      <c r="BW311" t="s">
        <v>398</v>
      </c>
      <c r="BX311" t="s">
        <v>81</v>
      </c>
      <c r="BY311" t="s">
        <v>399</v>
      </c>
      <c r="BZ311" t="s">
        <v>58</v>
      </c>
      <c r="CA311" t="s">
        <v>73</v>
      </c>
      <c r="CB311" t="s">
        <v>60</v>
      </c>
      <c r="CC311" t="s">
        <v>82</v>
      </c>
      <c r="CD311" t="s">
        <v>62</v>
      </c>
    </row>
    <row r="312" spans="1:82" x14ac:dyDescent="0.2">
      <c r="A312" t="s">
        <v>1444</v>
      </c>
      <c r="B312" t="s">
        <v>51</v>
      </c>
      <c r="C312" t="s">
        <v>679</v>
      </c>
      <c r="D312">
        <v>2</v>
      </c>
      <c r="E312">
        <v>1</v>
      </c>
      <c r="F312">
        <v>3</v>
      </c>
      <c r="G312">
        <v>4</v>
      </c>
      <c r="H312">
        <v>5</v>
      </c>
      <c r="I312">
        <v>7</v>
      </c>
      <c r="J312">
        <v>6</v>
      </c>
      <c r="K312" t="s">
        <v>785</v>
      </c>
      <c r="L312" t="s">
        <v>48</v>
      </c>
      <c r="AF312" t="s">
        <v>751</v>
      </c>
      <c r="AG312" t="s">
        <v>647</v>
      </c>
      <c r="AH312" t="s">
        <v>635</v>
      </c>
      <c r="AI312" t="s">
        <v>1445</v>
      </c>
      <c r="AJ312" t="s">
        <v>1446</v>
      </c>
      <c r="AK312" t="s">
        <v>231</v>
      </c>
      <c r="AL312" t="s">
        <v>1447</v>
      </c>
    </row>
    <row r="313" spans="1:82" x14ac:dyDescent="0.2">
      <c r="A313" t="s">
        <v>1448</v>
      </c>
      <c r="B313" t="s">
        <v>51</v>
      </c>
      <c r="C313" t="s">
        <v>639</v>
      </c>
      <c r="D313">
        <v>3</v>
      </c>
      <c r="E313">
        <v>1</v>
      </c>
      <c r="F313">
        <v>3</v>
      </c>
      <c r="G313">
        <v>5</v>
      </c>
      <c r="H313">
        <v>4</v>
      </c>
      <c r="I313">
        <v>1</v>
      </c>
      <c r="J313">
        <v>2</v>
      </c>
      <c r="K313" t="s">
        <v>680</v>
      </c>
      <c r="L313" t="s">
        <v>48</v>
      </c>
      <c r="AF313" t="s">
        <v>672</v>
      </c>
      <c r="AG313" t="s">
        <v>764</v>
      </c>
      <c r="AH313" t="s">
        <v>674</v>
      </c>
      <c r="AI313" t="s">
        <v>1075</v>
      </c>
      <c r="AJ313" t="s">
        <v>1449</v>
      </c>
      <c r="AK313" t="s">
        <v>88</v>
      </c>
      <c r="AL313" t="s">
        <v>66</v>
      </c>
    </row>
    <row r="314" spans="1:82" x14ac:dyDescent="0.2">
      <c r="A314" t="s">
        <v>321</v>
      </c>
      <c r="B314" t="s">
        <v>48</v>
      </c>
      <c r="AM314" t="s">
        <v>50</v>
      </c>
      <c r="AN314" t="s">
        <v>51</v>
      </c>
      <c r="AO314">
        <v>4</v>
      </c>
      <c r="AP314">
        <v>4</v>
      </c>
      <c r="AQ314">
        <v>5</v>
      </c>
      <c r="AR314">
        <v>4</v>
      </c>
      <c r="AS314">
        <v>4</v>
      </c>
      <c r="AT314">
        <v>3</v>
      </c>
      <c r="AU314">
        <v>4</v>
      </c>
      <c r="AV314">
        <v>3</v>
      </c>
      <c r="AW314">
        <v>3</v>
      </c>
      <c r="AX314">
        <v>5</v>
      </c>
      <c r="AY314">
        <v>5</v>
      </c>
      <c r="AZ314">
        <v>5</v>
      </c>
      <c r="BA314">
        <v>4</v>
      </c>
      <c r="BB314">
        <v>4</v>
      </c>
      <c r="BC314">
        <v>3</v>
      </c>
      <c r="BD314">
        <v>4</v>
      </c>
      <c r="BE314">
        <v>3</v>
      </c>
      <c r="BF314">
        <v>3</v>
      </c>
      <c r="BG314" t="s">
        <v>51</v>
      </c>
      <c r="BH314" t="s">
        <v>322</v>
      </c>
      <c r="BU314" t="s">
        <v>323</v>
      </c>
      <c r="BV314" t="s">
        <v>180</v>
      </c>
      <c r="BW314" t="s">
        <v>324</v>
      </c>
      <c r="BX314" t="s">
        <v>70</v>
      </c>
      <c r="BY314" t="s">
        <v>57</v>
      </c>
      <c r="BZ314" t="s">
        <v>160</v>
      </c>
      <c r="CA314" t="s">
        <v>73</v>
      </c>
      <c r="CB314" t="s">
        <v>60</v>
      </c>
      <c r="CC314" t="s">
        <v>82</v>
      </c>
      <c r="CD314" t="s">
        <v>325</v>
      </c>
    </row>
    <row r="315" spans="1:82" x14ac:dyDescent="0.2">
      <c r="A315" t="s">
        <v>326</v>
      </c>
      <c r="B315" t="s">
        <v>48</v>
      </c>
      <c r="AM315" t="s">
        <v>562</v>
      </c>
      <c r="AN315" t="s">
        <v>48</v>
      </c>
      <c r="BJ315">
        <v>5</v>
      </c>
      <c r="BK315">
        <v>4</v>
      </c>
      <c r="BL315">
        <v>5</v>
      </c>
      <c r="BM315">
        <v>3</v>
      </c>
      <c r="BN315">
        <v>2</v>
      </c>
      <c r="BO315">
        <v>1</v>
      </c>
      <c r="BP315">
        <v>2</v>
      </c>
      <c r="BQ315">
        <v>5</v>
      </c>
      <c r="BR315">
        <v>4</v>
      </c>
      <c r="BS315" t="s">
        <v>328</v>
      </c>
      <c r="BT315" t="s">
        <v>51</v>
      </c>
      <c r="BU315" t="s">
        <v>329</v>
      </c>
      <c r="BV315" t="s">
        <v>79</v>
      </c>
      <c r="BW315" t="s">
        <v>330</v>
      </c>
      <c r="BX315" t="s">
        <v>110</v>
      </c>
      <c r="BY315" t="s">
        <v>71</v>
      </c>
      <c r="BZ315" t="s">
        <v>58</v>
      </c>
      <c r="CA315" t="s">
        <v>59</v>
      </c>
      <c r="CB315" t="s">
        <v>60</v>
      </c>
      <c r="CC315" t="s">
        <v>61</v>
      </c>
      <c r="CD315" t="s">
        <v>331</v>
      </c>
    </row>
    <row r="316" spans="1:82" x14ac:dyDescent="0.2">
      <c r="A316" t="s">
        <v>1450</v>
      </c>
      <c r="B316" t="s">
        <v>48</v>
      </c>
      <c r="AM316" t="s">
        <v>395</v>
      </c>
      <c r="AN316" t="s">
        <v>51</v>
      </c>
      <c r="AO316">
        <v>5</v>
      </c>
      <c r="AP316">
        <v>5</v>
      </c>
      <c r="AQ316">
        <v>5</v>
      </c>
      <c r="AR316">
        <v>2</v>
      </c>
      <c r="AS316">
        <v>4</v>
      </c>
      <c r="AT316">
        <v>4</v>
      </c>
      <c r="AU316">
        <v>4</v>
      </c>
      <c r="AV316">
        <v>4</v>
      </c>
      <c r="AW316">
        <v>4</v>
      </c>
      <c r="AX316">
        <v>5</v>
      </c>
      <c r="AY316">
        <v>5</v>
      </c>
      <c r="AZ316">
        <v>5</v>
      </c>
      <c r="BA316">
        <v>2</v>
      </c>
      <c r="BB316">
        <v>4</v>
      </c>
      <c r="BC316">
        <v>4</v>
      </c>
      <c r="BD316">
        <v>4</v>
      </c>
      <c r="BE316">
        <v>4</v>
      </c>
      <c r="BF316">
        <v>4</v>
      </c>
      <c r="BG316" t="s">
        <v>51</v>
      </c>
      <c r="BH316" t="s">
        <v>471</v>
      </c>
      <c r="BU316" t="s">
        <v>158</v>
      </c>
      <c r="BV316" t="s">
        <v>79</v>
      </c>
      <c r="BW316" t="s">
        <v>1451</v>
      </c>
      <c r="BX316" t="s">
        <v>98</v>
      </c>
      <c r="BY316" t="s">
        <v>399</v>
      </c>
      <c r="BZ316" t="s">
        <v>160</v>
      </c>
      <c r="CA316" t="s">
        <v>59</v>
      </c>
      <c r="CB316" t="s">
        <v>60</v>
      </c>
      <c r="CC316" t="s">
        <v>61</v>
      </c>
    </row>
    <row r="317" spans="1:82" x14ac:dyDescent="0.2">
      <c r="A317" t="s">
        <v>333</v>
      </c>
      <c r="B317" t="s">
        <v>48</v>
      </c>
      <c r="AM317" t="s">
        <v>50</v>
      </c>
      <c r="AN317" t="s">
        <v>51</v>
      </c>
      <c r="AO317">
        <v>3</v>
      </c>
      <c r="AP317">
        <v>4</v>
      </c>
      <c r="AQ317">
        <v>4</v>
      </c>
      <c r="AR317">
        <v>4</v>
      </c>
      <c r="AS317">
        <v>4</v>
      </c>
      <c r="AT317">
        <v>4</v>
      </c>
      <c r="AU317">
        <v>4</v>
      </c>
      <c r="AV317">
        <v>4</v>
      </c>
      <c r="AW317">
        <v>4</v>
      </c>
      <c r="AX317">
        <v>4</v>
      </c>
      <c r="AY317">
        <v>4</v>
      </c>
      <c r="AZ317">
        <v>4</v>
      </c>
      <c r="BA317">
        <v>4</v>
      </c>
      <c r="BB317">
        <v>4</v>
      </c>
      <c r="BC317">
        <v>4</v>
      </c>
      <c r="BD317">
        <v>4</v>
      </c>
      <c r="BE317">
        <v>4</v>
      </c>
      <c r="BF317">
        <v>4</v>
      </c>
      <c r="BG317" t="s">
        <v>51</v>
      </c>
      <c r="BU317" t="s">
        <v>334</v>
      </c>
      <c r="BV317" t="s">
        <v>79</v>
      </c>
      <c r="BW317" t="s">
        <v>335</v>
      </c>
      <c r="BX317" t="s">
        <v>98</v>
      </c>
      <c r="BY317" t="s">
        <v>71</v>
      </c>
      <c r="BZ317" t="s">
        <v>160</v>
      </c>
      <c r="CA317" t="s">
        <v>73</v>
      </c>
      <c r="CB317" t="s">
        <v>60</v>
      </c>
      <c r="CC317" t="s">
        <v>82</v>
      </c>
      <c r="CD317" t="s">
        <v>336</v>
      </c>
    </row>
    <row r="318" spans="1:82" x14ac:dyDescent="0.2">
      <c r="A318" t="s">
        <v>1452</v>
      </c>
      <c r="B318" t="s">
        <v>51</v>
      </c>
      <c r="C318" t="s">
        <v>639</v>
      </c>
      <c r="D318">
        <v>2</v>
      </c>
      <c r="E318">
        <v>2</v>
      </c>
      <c r="F318">
        <v>2</v>
      </c>
      <c r="G318">
        <v>3</v>
      </c>
      <c r="H318">
        <v>2</v>
      </c>
      <c r="I318">
        <v>4</v>
      </c>
      <c r="J318">
        <v>2</v>
      </c>
      <c r="K318" t="s">
        <v>680</v>
      </c>
      <c r="L318" t="s">
        <v>51</v>
      </c>
      <c r="M318">
        <v>5</v>
      </c>
      <c r="N318">
        <v>4</v>
      </c>
      <c r="O318">
        <v>5</v>
      </c>
      <c r="P318">
        <v>4</v>
      </c>
      <c r="Q318">
        <v>5</v>
      </c>
      <c r="R318">
        <v>4</v>
      </c>
      <c r="S318">
        <v>3</v>
      </c>
      <c r="T318">
        <v>4</v>
      </c>
      <c r="U318">
        <v>4</v>
      </c>
      <c r="V318">
        <v>5</v>
      </c>
      <c r="W318">
        <v>4</v>
      </c>
      <c r="X318">
        <v>5</v>
      </c>
      <c r="Y318">
        <v>4</v>
      </c>
      <c r="Z318">
        <v>5</v>
      </c>
      <c r="AA318">
        <v>4</v>
      </c>
      <c r="AB318">
        <v>3</v>
      </c>
      <c r="AC318">
        <v>4</v>
      </c>
      <c r="AD318">
        <v>4</v>
      </c>
      <c r="AE318" t="s">
        <v>700</v>
      </c>
      <c r="AJ318" t="s">
        <v>684</v>
      </c>
      <c r="AK318" t="s">
        <v>231</v>
      </c>
      <c r="AL318" t="s">
        <v>1453</v>
      </c>
    </row>
    <row r="319" spans="1:82" x14ac:dyDescent="0.2">
      <c r="A319" t="s">
        <v>1454</v>
      </c>
      <c r="B319" t="s">
        <v>51</v>
      </c>
      <c r="C319" t="s">
        <v>639</v>
      </c>
      <c r="D319">
        <v>1</v>
      </c>
      <c r="E319">
        <v>1</v>
      </c>
      <c r="F319">
        <v>2</v>
      </c>
      <c r="G319">
        <v>3</v>
      </c>
      <c r="H319">
        <v>3</v>
      </c>
      <c r="I319">
        <v>3</v>
      </c>
      <c r="J319">
        <v>2</v>
      </c>
      <c r="K319" t="s">
        <v>785</v>
      </c>
      <c r="L319" t="s">
        <v>51</v>
      </c>
      <c r="M319">
        <v>4</v>
      </c>
      <c r="N319">
        <v>3</v>
      </c>
      <c r="O319">
        <v>3</v>
      </c>
      <c r="P319">
        <v>3</v>
      </c>
      <c r="Q319">
        <v>4</v>
      </c>
      <c r="R319">
        <v>3</v>
      </c>
      <c r="S319">
        <v>3</v>
      </c>
      <c r="T319">
        <v>4</v>
      </c>
      <c r="U319">
        <v>3</v>
      </c>
      <c r="V319">
        <v>4</v>
      </c>
      <c r="W319">
        <v>3</v>
      </c>
      <c r="X319">
        <v>3</v>
      </c>
      <c r="Y319">
        <v>3</v>
      </c>
      <c r="Z319">
        <v>4</v>
      </c>
      <c r="AA319">
        <v>3</v>
      </c>
      <c r="AB319">
        <v>3</v>
      </c>
      <c r="AC319">
        <v>3</v>
      </c>
      <c r="AD319">
        <v>3</v>
      </c>
      <c r="AE319" t="s">
        <v>606</v>
      </c>
      <c r="AJ319" t="s">
        <v>741</v>
      </c>
      <c r="AK319" t="s">
        <v>54</v>
      </c>
      <c r="AL319" t="s">
        <v>1455</v>
      </c>
    </row>
    <row r="320" spans="1:82" x14ac:dyDescent="0.2">
      <c r="A320" t="s">
        <v>563</v>
      </c>
      <c r="B320" t="s">
        <v>48</v>
      </c>
      <c r="AM320" t="s">
        <v>50</v>
      </c>
      <c r="AN320" t="s">
        <v>48</v>
      </c>
      <c r="BJ320">
        <v>4</v>
      </c>
      <c r="BK320">
        <v>2</v>
      </c>
      <c r="BL320">
        <v>2</v>
      </c>
      <c r="BM320">
        <v>4</v>
      </c>
      <c r="BN320">
        <v>3</v>
      </c>
      <c r="BO320">
        <v>2</v>
      </c>
      <c r="BP320">
        <v>4</v>
      </c>
      <c r="BQ320">
        <v>4</v>
      </c>
      <c r="BR320">
        <v>4</v>
      </c>
      <c r="BS320" t="s">
        <v>145</v>
      </c>
      <c r="BT320" t="s">
        <v>51</v>
      </c>
      <c r="BU320" t="s">
        <v>564</v>
      </c>
      <c r="BV320" t="s">
        <v>165</v>
      </c>
      <c r="BW320" t="s">
        <v>80</v>
      </c>
      <c r="BX320" t="s">
        <v>56</v>
      </c>
      <c r="BY320" t="s">
        <v>399</v>
      </c>
      <c r="BZ320" t="s">
        <v>58</v>
      </c>
      <c r="CA320" t="s">
        <v>73</v>
      </c>
      <c r="CB320" t="s">
        <v>74</v>
      </c>
      <c r="CC320" t="s">
        <v>565</v>
      </c>
      <c r="CD320" t="s">
        <v>566</v>
      </c>
    </row>
    <row r="321" spans="1:82" x14ac:dyDescent="0.2">
      <c r="A321" t="s">
        <v>1456</v>
      </c>
      <c r="B321" t="s">
        <v>48</v>
      </c>
      <c r="AM321" t="s">
        <v>623</v>
      </c>
      <c r="AN321" t="s">
        <v>48</v>
      </c>
      <c r="BJ321">
        <v>3</v>
      </c>
      <c r="BK321">
        <v>4</v>
      </c>
      <c r="BL321">
        <v>2</v>
      </c>
      <c r="BM321">
        <v>4</v>
      </c>
      <c r="BN321">
        <v>4</v>
      </c>
      <c r="BO321">
        <v>4</v>
      </c>
      <c r="BP321">
        <v>3</v>
      </c>
      <c r="BQ321">
        <v>4</v>
      </c>
      <c r="BR321">
        <v>4</v>
      </c>
      <c r="BS321" t="s">
        <v>1457</v>
      </c>
      <c r="BT321" t="s">
        <v>51</v>
      </c>
      <c r="BU321" t="s">
        <v>293</v>
      </c>
      <c r="BV321" t="s">
        <v>1458</v>
      </c>
      <c r="BW321" t="s">
        <v>1459</v>
      </c>
      <c r="BX321" t="s">
        <v>81</v>
      </c>
      <c r="BY321" t="s">
        <v>399</v>
      </c>
      <c r="BZ321" t="s">
        <v>111</v>
      </c>
      <c r="CA321" t="s">
        <v>112</v>
      </c>
      <c r="CB321" t="s">
        <v>60</v>
      </c>
      <c r="CC321" t="s">
        <v>61</v>
      </c>
      <c r="CD321" t="s">
        <v>1460</v>
      </c>
    </row>
    <row r="322" spans="1:82" x14ac:dyDescent="0.2">
      <c r="A322" t="s">
        <v>337</v>
      </c>
      <c r="B322" t="s">
        <v>48</v>
      </c>
      <c r="AM322" t="s">
        <v>50</v>
      </c>
      <c r="AN322" t="s">
        <v>51</v>
      </c>
      <c r="AO322">
        <v>3</v>
      </c>
      <c r="AP322">
        <v>5</v>
      </c>
      <c r="AQ322">
        <v>5</v>
      </c>
      <c r="AR322">
        <v>3</v>
      </c>
      <c r="AS322">
        <v>4</v>
      </c>
      <c r="AT322">
        <v>3</v>
      </c>
      <c r="AU322">
        <v>2</v>
      </c>
      <c r="AV322">
        <v>2</v>
      </c>
      <c r="AW322">
        <v>1</v>
      </c>
      <c r="AX322">
        <v>3</v>
      </c>
      <c r="AY322">
        <v>5</v>
      </c>
      <c r="AZ322">
        <v>5</v>
      </c>
      <c r="BA322">
        <v>3</v>
      </c>
      <c r="BB322">
        <v>3</v>
      </c>
      <c r="BC322">
        <v>4</v>
      </c>
      <c r="BD322">
        <v>1</v>
      </c>
      <c r="BE322">
        <v>3</v>
      </c>
      <c r="BF322">
        <v>2</v>
      </c>
      <c r="BG322" t="s">
        <v>48</v>
      </c>
      <c r="BI322" t="s">
        <v>338</v>
      </c>
      <c r="BU322" t="s">
        <v>197</v>
      </c>
      <c r="BV322" t="s">
        <v>231</v>
      </c>
      <c r="BW322" t="s">
        <v>339</v>
      </c>
      <c r="BX322" t="s">
        <v>81</v>
      </c>
      <c r="BY322" t="s">
        <v>71</v>
      </c>
      <c r="BZ322" t="s">
        <v>160</v>
      </c>
      <c r="CA322" t="s">
        <v>154</v>
      </c>
      <c r="CB322" t="s">
        <v>60</v>
      </c>
      <c r="CC322" t="s">
        <v>82</v>
      </c>
      <c r="CD322" t="s">
        <v>340</v>
      </c>
    </row>
    <row r="323" spans="1:82" x14ac:dyDescent="0.2">
      <c r="A323" t="s">
        <v>341</v>
      </c>
      <c r="B323" t="s">
        <v>48</v>
      </c>
      <c r="AM323" t="s">
        <v>65</v>
      </c>
      <c r="AN323" t="s">
        <v>48</v>
      </c>
      <c r="BJ323">
        <v>4</v>
      </c>
      <c r="BK323">
        <v>4</v>
      </c>
      <c r="BL323">
        <v>4</v>
      </c>
      <c r="BM323">
        <v>3</v>
      </c>
      <c r="BN323">
        <v>4</v>
      </c>
      <c r="BO323">
        <v>2</v>
      </c>
      <c r="BP323">
        <v>3</v>
      </c>
      <c r="BQ323">
        <v>4</v>
      </c>
      <c r="BR323">
        <v>4</v>
      </c>
      <c r="BS323" t="s">
        <v>259</v>
      </c>
      <c r="BT323" t="s">
        <v>51</v>
      </c>
      <c r="BU323" t="s">
        <v>67</v>
      </c>
      <c r="BV323" t="s">
        <v>231</v>
      </c>
      <c r="BW323" t="s">
        <v>89</v>
      </c>
      <c r="BX323" t="s">
        <v>56</v>
      </c>
      <c r="BY323" t="s">
        <v>71</v>
      </c>
      <c r="BZ323" t="s">
        <v>72</v>
      </c>
      <c r="CA323" t="s">
        <v>73</v>
      </c>
      <c r="CB323" t="s">
        <v>60</v>
      </c>
      <c r="CC323" t="s">
        <v>61</v>
      </c>
      <c r="CD323" t="s">
        <v>342</v>
      </c>
    </row>
    <row r="324" spans="1:82" x14ac:dyDescent="0.2">
      <c r="A324" t="s">
        <v>1461</v>
      </c>
      <c r="B324" t="s">
        <v>51</v>
      </c>
      <c r="C324" t="s">
        <v>1462</v>
      </c>
      <c r="D324">
        <v>4</v>
      </c>
      <c r="E324">
        <v>4</v>
      </c>
      <c r="F324">
        <v>4</v>
      </c>
      <c r="G324">
        <v>4</v>
      </c>
      <c r="H324">
        <v>2</v>
      </c>
      <c r="I324">
        <v>2</v>
      </c>
      <c r="J324">
        <v>1</v>
      </c>
      <c r="K324" t="s">
        <v>601</v>
      </c>
      <c r="L324" t="s">
        <v>48</v>
      </c>
      <c r="AF324" t="s">
        <v>751</v>
      </c>
      <c r="AG324" t="s">
        <v>1463</v>
      </c>
      <c r="AH324" t="s">
        <v>674</v>
      </c>
      <c r="AI324" t="s">
        <v>1464</v>
      </c>
      <c r="AJ324" t="s">
        <v>1082</v>
      </c>
      <c r="AK324" t="s">
        <v>140</v>
      </c>
    </row>
    <row r="325" spans="1:82" x14ac:dyDescent="0.2">
      <c r="A325" t="s">
        <v>1465</v>
      </c>
      <c r="B325" t="s">
        <v>51</v>
      </c>
      <c r="C325" t="s">
        <v>639</v>
      </c>
      <c r="D325">
        <v>4</v>
      </c>
      <c r="E325">
        <v>5</v>
      </c>
      <c r="F325">
        <v>3</v>
      </c>
      <c r="G325">
        <v>2</v>
      </c>
      <c r="H325">
        <v>6</v>
      </c>
      <c r="I325">
        <v>1</v>
      </c>
      <c r="J325">
        <v>7</v>
      </c>
      <c r="K325" t="s">
        <v>632</v>
      </c>
      <c r="L325" t="s">
        <v>48</v>
      </c>
      <c r="AF325" t="s">
        <v>633</v>
      </c>
      <c r="AG325" t="s">
        <v>1466</v>
      </c>
      <c r="AH325" t="s">
        <v>674</v>
      </c>
      <c r="AI325" t="s">
        <v>1075</v>
      </c>
      <c r="AJ325" t="s">
        <v>607</v>
      </c>
      <c r="AK325" t="s">
        <v>180</v>
      </c>
      <c r="AL325" t="s">
        <v>1467</v>
      </c>
    </row>
    <row r="326" spans="1:82" x14ac:dyDescent="0.2">
      <c r="A326" t="s">
        <v>344</v>
      </c>
      <c r="B326" t="s">
        <v>48</v>
      </c>
      <c r="AM326" t="s">
        <v>49</v>
      </c>
      <c r="AN326" t="s">
        <v>48</v>
      </c>
      <c r="BJ326">
        <v>5</v>
      </c>
      <c r="BK326">
        <v>4</v>
      </c>
      <c r="BL326">
        <v>3</v>
      </c>
      <c r="BM326">
        <v>5</v>
      </c>
      <c r="BN326">
        <v>5</v>
      </c>
      <c r="BO326">
        <v>3</v>
      </c>
      <c r="BP326">
        <v>4</v>
      </c>
      <c r="BQ326">
        <v>5</v>
      </c>
      <c r="BR326">
        <v>5</v>
      </c>
      <c r="BS326" t="s">
        <v>163</v>
      </c>
      <c r="BT326" t="s">
        <v>51</v>
      </c>
      <c r="BU326" t="s">
        <v>134</v>
      </c>
      <c r="BV326" t="s">
        <v>165</v>
      </c>
      <c r="BW326" t="s">
        <v>345</v>
      </c>
      <c r="BX326" t="s">
        <v>70</v>
      </c>
      <c r="BY326" t="s">
        <v>71</v>
      </c>
      <c r="BZ326" t="s">
        <v>72</v>
      </c>
      <c r="CA326" t="s">
        <v>73</v>
      </c>
      <c r="CB326" t="s">
        <v>60</v>
      </c>
      <c r="CC326" t="s">
        <v>82</v>
      </c>
      <c r="CD326" t="s">
        <v>346</v>
      </c>
    </row>
    <row r="327" spans="1:82" x14ac:dyDescent="0.2">
      <c r="A327" t="s">
        <v>1468</v>
      </c>
      <c r="B327" t="s">
        <v>51</v>
      </c>
      <c r="C327" t="s">
        <v>679</v>
      </c>
      <c r="D327">
        <v>5</v>
      </c>
      <c r="E327">
        <v>4</v>
      </c>
      <c r="F327">
        <v>1</v>
      </c>
      <c r="G327">
        <v>6</v>
      </c>
      <c r="H327">
        <v>2</v>
      </c>
      <c r="I327">
        <v>7</v>
      </c>
      <c r="J327">
        <v>3</v>
      </c>
      <c r="K327" t="s">
        <v>601</v>
      </c>
      <c r="L327" t="s">
        <v>51</v>
      </c>
      <c r="M327">
        <v>1</v>
      </c>
      <c r="N327">
        <v>5</v>
      </c>
      <c r="O327">
        <v>3</v>
      </c>
      <c r="P327">
        <v>3</v>
      </c>
      <c r="Q327">
        <v>4</v>
      </c>
      <c r="R327">
        <v>3</v>
      </c>
      <c r="S327">
        <v>4</v>
      </c>
      <c r="T327">
        <v>2</v>
      </c>
      <c r="U327">
        <v>5</v>
      </c>
      <c r="V327">
        <v>2</v>
      </c>
      <c r="W327">
        <v>5</v>
      </c>
      <c r="X327">
        <v>2</v>
      </c>
      <c r="Y327">
        <v>4</v>
      </c>
      <c r="Z327">
        <v>1</v>
      </c>
      <c r="AA327">
        <v>3</v>
      </c>
      <c r="AB327">
        <v>3</v>
      </c>
      <c r="AC327">
        <v>3</v>
      </c>
      <c r="AD327">
        <v>4</v>
      </c>
      <c r="AE327" t="s">
        <v>655</v>
      </c>
      <c r="AJ327" t="s">
        <v>1469</v>
      </c>
      <c r="AK327" t="s">
        <v>180</v>
      </c>
      <c r="AL327" t="s">
        <v>1470</v>
      </c>
    </row>
    <row r="328" spans="1:82" x14ac:dyDescent="0.2">
      <c r="A328" t="s">
        <v>348</v>
      </c>
      <c r="B328" t="s">
        <v>48</v>
      </c>
      <c r="AM328" t="s">
        <v>650</v>
      </c>
      <c r="AN328" t="s">
        <v>51</v>
      </c>
      <c r="AO328">
        <v>5</v>
      </c>
      <c r="AP328">
        <v>5</v>
      </c>
      <c r="AQ328">
        <v>3</v>
      </c>
      <c r="AR328">
        <v>4</v>
      </c>
      <c r="AS328">
        <v>5</v>
      </c>
      <c r="AT328">
        <v>5</v>
      </c>
      <c r="AU328">
        <v>4</v>
      </c>
      <c r="AV328">
        <v>4</v>
      </c>
      <c r="AW328">
        <v>5</v>
      </c>
      <c r="AX328">
        <v>5</v>
      </c>
      <c r="AY328">
        <v>5</v>
      </c>
      <c r="AZ328">
        <v>3</v>
      </c>
      <c r="BA328">
        <v>4</v>
      </c>
      <c r="BB328">
        <v>5</v>
      </c>
      <c r="BC328">
        <v>5</v>
      </c>
      <c r="BD328">
        <v>4</v>
      </c>
      <c r="BE328">
        <v>4</v>
      </c>
      <c r="BF328">
        <v>5</v>
      </c>
      <c r="BG328" t="s">
        <v>51</v>
      </c>
      <c r="BH328" t="s">
        <v>349</v>
      </c>
      <c r="BU328" t="s">
        <v>53</v>
      </c>
      <c r="BV328" t="s">
        <v>140</v>
      </c>
      <c r="BW328" t="s">
        <v>350</v>
      </c>
      <c r="BX328" t="s">
        <v>81</v>
      </c>
      <c r="BY328" t="s">
        <v>57</v>
      </c>
      <c r="BZ328" t="s">
        <v>111</v>
      </c>
      <c r="CA328" t="s">
        <v>154</v>
      </c>
      <c r="CB328" t="s">
        <v>60</v>
      </c>
      <c r="CC328" t="s">
        <v>82</v>
      </c>
      <c r="CD328" t="s">
        <v>351</v>
      </c>
    </row>
    <row r="329" spans="1:82" x14ac:dyDescent="0.2">
      <c r="A329" t="s">
        <v>1471</v>
      </c>
      <c r="B329" t="s">
        <v>51</v>
      </c>
      <c r="C329" t="s">
        <v>1268</v>
      </c>
      <c r="D329">
        <v>2</v>
      </c>
      <c r="E329">
        <v>1</v>
      </c>
      <c r="F329">
        <v>2</v>
      </c>
      <c r="G329">
        <v>2</v>
      </c>
      <c r="H329">
        <v>2</v>
      </c>
      <c r="I329">
        <v>3</v>
      </c>
      <c r="J329">
        <v>3</v>
      </c>
      <c r="K329" t="s">
        <v>601</v>
      </c>
      <c r="L329" t="s">
        <v>51</v>
      </c>
      <c r="M329">
        <v>3</v>
      </c>
      <c r="N329">
        <v>3</v>
      </c>
      <c r="O329">
        <v>3</v>
      </c>
      <c r="P329">
        <v>3</v>
      </c>
      <c r="Q329">
        <v>3</v>
      </c>
      <c r="R329">
        <v>3</v>
      </c>
      <c r="S329">
        <v>3</v>
      </c>
      <c r="T329">
        <v>2</v>
      </c>
      <c r="U329">
        <v>3</v>
      </c>
      <c r="V329">
        <v>3</v>
      </c>
      <c r="W329">
        <v>3</v>
      </c>
      <c r="X329">
        <v>3</v>
      </c>
      <c r="Y329">
        <v>3</v>
      </c>
      <c r="Z329">
        <v>3</v>
      </c>
      <c r="AA329">
        <v>3</v>
      </c>
      <c r="AB329">
        <v>2</v>
      </c>
      <c r="AC329">
        <v>3</v>
      </c>
      <c r="AD329">
        <v>3</v>
      </c>
      <c r="AE329" t="s">
        <v>921</v>
      </c>
      <c r="AJ329" t="s">
        <v>982</v>
      </c>
      <c r="AK329" t="s">
        <v>54</v>
      </c>
    </row>
    <row r="330" spans="1:82" x14ac:dyDescent="0.2">
      <c r="A330" t="s">
        <v>1472</v>
      </c>
      <c r="B330" t="s">
        <v>51</v>
      </c>
      <c r="C330" t="s">
        <v>1473</v>
      </c>
      <c r="D330">
        <v>7</v>
      </c>
      <c r="E330">
        <v>7</v>
      </c>
      <c r="F330">
        <v>7</v>
      </c>
      <c r="G330">
        <v>7</v>
      </c>
      <c r="H330">
        <v>5</v>
      </c>
      <c r="I330">
        <v>5</v>
      </c>
      <c r="J330">
        <v>5</v>
      </c>
      <c r="K330" t="s">
        <v>601</v>
      </c>
      <c r="L330" t="s">
        <v>51</v>
      </c>
      <c r="M330">
        <v>3</v>
      </c>
      <c r="N330">
        <v>5</v>
      </c>
      <c r="O330">
        <v>5</v>
      </c>
      <c r="P330">
        <v>5</v>
      </c>
      <c r="Q330">
        <v>3</v>
      </c>
      <c r="R330">
        <v>4</v>
      </c>
      <c r="S330">
        <v>3</v>
      </c>
      <c r="T330">
        <v>4</v>
      </c>
      <c r="U330">
        <v>4</v>
      </c>
      <c r="V330">
        <v>3</v>
      </c>
      <c r="W330">
        <v>4</v>
      </c>
      <c r="X330">
        <v>4</v>
      </c>
      <c r="Y330">
        <v>5</v>
      </c>
      <c r="Z330">
        <v>3</v>
      </c>
      <c r="AA330">
        <v>4</v>
      </c>
      <c r="AB330">
        <v>3</v>
      </c>
      <c r="AC330">
        <v>4</v>
      </c>
      <c r="AD330">
        <v>4</v>
      </c>
      <c r="AE330" t="s">
        <v>606</v>
      </c>
      <c r="AJ330" t="s">
        <v>787</v>
      </c>
      <c r="AK330" t="s">
        <v>121</v>
      </c>
      <c r="AL330" t="s">
        <v>990</v>
      </c>
    </row>
    <row r="331" spans="1:82" x14ac:dyDescent="0.2">
      <c r="A331" t="s">
        <v>1474</v>
      </c>
      <c r="B331" t="s">
        <v>51</v>
      </c>
      <c r="C331" t="s">
        <v>639</v>
      </c>
      <c r="D331">
        <v>1</v>
      </c>
      <c r="E331">
        <v>2</v>
      </c>
      <c r="F331">
        <v>3</v>
      </c>
      <c r="G331">
        <v>2</v>
      </c>
      <c r="H331">
        <v>4</v>
      </c>
      <c r="I331">
        <v>4</v>
      </c>
      <c r="J331">
        <v>5</v>
      </c>
      <c r="K331" t="s">
        <v>680</v>
      </c>
      <c r="L331" t="s">
        <v>51</v>
      </c>
      <c r="M331">
        <v>3</v>
      </c>
      <c r="N331">
        <v>2</v>
      </c>
      <c r="O331">
        <v>2</v>
      </c>
      <c r="P331">
        <v>2</v>
      </c>
      <c r="Q331">
        <v>2</v>
      </c>
      <c r="R331">
        <v>3</v>
      </c>
      <c r="S331">
        <v>4</v>
      </c>
      <c r="T331">
        <v>2</v>
      </c>
      <c r="U331">
        <v>2</v>
      </c>
      <c r="V331">
        <v>2</v>
      </c>
      <c r="W331">
        <v>2</v>
      </c>
      <c r="X331">
        <v>2</v>
      </c>
      <c r="Y331">
        <v>2</v>
      </c>
      <c r="Z331">
        <v>3</v>
      </c>
      <c r="AA331">
        <v>3</v>
      </c>
      <c r="AB331">
        <v>4</v>
      </c>
      <c r="AC331">
        <v>2</v>
      </c>
      <c r="AD331">
        <v>2</v>
      </c>
      <c r="AE331" t="s">
        <v>700</v>
      </c>
      <c r="AJ331" t="s">
        <v>1475</v>
      </c>
      <c r="AK331" t="s">
        <v>165</v>
      </c>
      <c r="AL331" t="s">
        <v>1476</v>
      </c>
    </row>
    <row r="332" spans="1:82" x14ac:dyDescent="0.2">
      <c r="A332" t="s">
        <v>352</v>
      </c>
      <c r="B332" t="s">
        <v>48</v>
      </c>
      <c r="AM332" t="s">
        <v>50</v>
      </c>
      <c r="AN332" t="s">
        <v>51</v>
      </c>
      <c r="AO332">
        <v>3</v>
      </c>
      <c r="AP332">
        <v>3</v>
      </c>
      <c r="AQ332">
        <v>3</v>
      </c>
      <c r="AR332">
        <v>3</v>
      </c>
      <c r="AS332">
        <v>3</v>
      </c>
      <c r="AT332">
        <v>3</v>
      </c>
      <c r="AU332">
        <v>2</v>
      </c>
      <c r="AV332">
        <v>3</v>
      </c>
      <c r="AW332">
        <v>3</v>
      </c>
      <c r="AX332">
        <v>3</v>
      </c>
      <c r="AY332">
        <v>3</v>
      </c>
      <c r="AZ332">
        <v>3</v>
      </c>
      <c r="BA332">
        <v>3</v>
      </c>
      <c r="BB332">
        <v>3</v>
      </c>
      <c r="BC332">
        <v>3</v>
      </c>
      <c r="BD332">
        <v>2</v>
      </c>
      <c r="BE332">
        <v>3</v>
      </c>
      <c r="BF332">
        <v>3</v>
      </c>
      <c r="BG332" t="s">
        <v>51</v>
      </c>
      <c r="BH332" t="s">
        <v>353</v>
      </c>
      <c r="BU332" t="s">
        <v>354</v>
      </c>
      <c r="BV332" t="s">
        <v>355</v>
      </c>
      <c r="BW332" t="s">
        <v>356</v>
      </c>
      <c r="BX332" t="s">
        <v>56</v>
      </c>
      <c r="BY332" t="s">
        <v>57</v>
      </c>
      <c r="BZ332" t="s">
        <v>160</v>
      </c>
      <c r="CA332" t="s">
        <v>73</v>
      </c>
      <c r="CB332" t="s">
        <v>60</v>
      </c>
      <c r="CC332" t="s">
        <v>61</v>
      </c>
      <c r="CD332" t="s">
        <v>357</v>
      </c>
    </row>
    <row r="333" spans="1:82" x14ac:dyDescent="0.2">
      <c r="A333" t="s">
        <v>1477</v>
      </c>
      <c r="B333" t="s">
        <v>51</v>
      </c>
      <c r="C333" t="s">
        <v>679</v>
      </c>
      <c r="D333">
        <v>1</v>
      </c>
      <c r="E333">
        <v>2</v>
      </c>
      <c r="F333">
        <v>1</v>
      </c>
      <c r="G333">
        <v>2</v>
      </c>
      <c r="H333">
        <v>3</v>
      </c>
      <c r="I333">
        <v>5</v>
      </c>
      <c r="J333">
        <v>3</v>
      </c>
      <c r="K333" t="s">
        <v>601</v>
      </c>
      <c r="L333" t="s">
        <v>48</v>
      </c>
      <c r="AF333" t="s">
        <v>672</v>
      </c>
      <c r="AG333" t="s">
        <v>752</v>
      </c>
      <c r="AH333" t="s">
        <v>674</v>
      </c>
      <c r="AI333" t="s">
        <v>718</v>
      </c>
      <c r="AJ333" t="s">
        <v>982</v>
      </c>
      <c r="AK333" t="s">
        <v>121</v>
      </c>
      <c r="AL333" t="s">
        <v>1478</v>
      </c>
    </row>
    <row r="334" spans="1:82" x14ac:dyDescent="0.2">
      <c r="A334" t="s">
        <v>1479</v>
      </c>
      <c r="B334" t="s">
        <v>48</v>
      </c>
      <c r="AM334" t="s">
        <v>650</v>
      </c>
      <c r="AN334" t="s">
        <v>51</v>
      </c>
      <c r="AO334">
        <v>5</v>
      </c>
      <c r="AP334">
        <v>5</v>
      </c>
      <c r="AQ334">
        <v>5</v>
      </c>
      <c r="AR334">
        <v>3</v>
      </c>
      <c r="AS334">
        <v>5</v>
      </c>
      <c r="AT334">
        <v>4</v>
      </c>
      <c r="AU334">
        <v>2</v>
      </c>
      <c r="AV334">
        <v>3</v>
      </c>
      <c r="AW334">
        <v>4</v>
      </c>
      <c r="AX334">
        <v>5</v>
      </c>
      <c r="AY334">
        <v>5</v>
      </c>
      <c r="AZ334">
        <v>5</v>
      </c>
      <c r="BA334">
        <v>3</v>
      </c>
      <c r="BB334">
        <v>5</v>
      </c>
      <c r="BC334">
        <v>4</v>
      </c>
      <c r="BD334">
        <v>2</v>
      </c>
      <c r="BE334">
        <v>3</v>
      </c>
      <c r="BF334">
        <v>4</v>
      </c>
      <c r="BG334" t="s">
        <v>51</v>
      </c>
      <c r="BH334" t="s">
        <v>1480</v>
      </c>
      <c r="BU334" t="s">
        <v>1481</v>
      </c>
      <c r="BV334" t="s">
        <v>294</v>
      </c>
      <c r="BW334" t="s">
        <v>1482</v>
      </c>
      <c r="BX334" t="s">
        <v>70</v>
      </c>
      <c r="BY334" t="s">
        <v>425</v>
      </c>
      <c r="BZ334" t="s">
        <v>205</v>
      </c>
      <c r="CA334" t="s">
        <v>112</v>
      </c>
      <c r="CB334" t="s">
        <v>60</v>
      </c>
      <c r="CC334" t="s">
        <v>61</v>
      </c>
      <c r="CD334" t="s">
        <v>1483</v>
      </c>
    </row>
    <row r="335" spans="1:82" x14ac:dyDescent="0.2">
      <c r="A335" t="s">
        <v>1484</v>
      </c>
      <c r="B335" t="s">
        <v>51</v>
      </c>
      <c r="C335" t="s">
        <v>639</v>
      </c>
      <c r="D335">
        <v>1</v>
      </c>
      <c r="E335">
        <v>1</v>
      </c>
      <c r="F335">
        <v>1</v>
      </c>
      <c r="G335">
        <v>2</v>
      </c>
      <c r="H335">
        <v>1</v>
      </c>
      <c r="I335">
        <v>3</v>
      </c>
      <c r="J335">
        <v>2</v>
      </c>
      <c r="K335" t="s">
        <v>632</v>
      </c>
      <c r="L335" t="s">
        <v>51</v>
      </c>
      <c r="M335">
        <v>3</v>
      </c>
      <c r="N335">
        <v>3</v>
      </c>
      <c r="O335">
        <v>3</v>
      </c>
      <c r="P335">
        <v>2</v>
      </c>
      <c r="Q335">
        <v>2</v>
      </c>
      <c r="R335">
        <v>3</v>
      </c>
      <c r="S335">
        <v>3</v>
      </c>
      <c r="T335">
        <v>2</v>
      </c>
      <c r="U335">
        <v>2</v>
      </c>
      <c r="V335">
        <v>2</v>
      </c>
      <c r="W335">
        <v>2</v>
      </c>
      <c r="X335">
        <v>2</v>
      </c>
      <c r="Y335">
        <v>2</v>
      </c>
      <c r="Z335">
        <v>2</v>
      </c>
      <c r="AA335">
        <v>2</v>
      </c>
      <c r="AB335">
        <v>3</v>
      </c>
      <c r="AC335">
        <v>2</v>
      </c>
      <c r="AD335">
        <v>2</v>
      </c>
      <c r="AE335" t="s">
        <v>655</v>
      </c>
      <c r="AJ335" t="s">
        <v>866</v>
      </c>
      <c r="AK335" t="s">
        <v>121</v>
      </c>
      <c r="AL335" t="s">
        <v>1485</v>
      </c>
    </row>
    <row r="336" spans="1:82" x14ac:dyDescent="0.2">
      <c r="A336" t="s">
        <v>1486</v>
      </c>
      <c r="B336" t="s">
        <v>48</v>
      </c>
      <c r="AM336" t="s">
        <v>1487</v>
      </c>
      <c r="AN336" t="s">
        <v>48</v>
      </c>
      <c r="BJ336">
        <v>4</v>
      </c>
      <c r="BK336">
        <v>4</v>
      </c>
      <c r="BL336">
        <v>4</v>
      </c>
      <c r="BM336">
        <v>4</v>
      </c>
      <c r="BN336">
        <v>5</v>
      </c>
      <c r="BO336">
        <v>3</v>
      </c>
      <c r="BP336">
        <v>4</v>
      </c>
      <c r="BQ336">
        <v>5</v>
      </c>
      <c r="BR336">
        <v>5</v>
      </c>
      <c r="BS336" t="s">
        <v>1488</v>
      </c>
      <c r="BT336" t="s">
        <v>51</v>
      </c>
      <c r="BU336" t="s">
        <v>1489</v>
      </c>
      <c r="BV336" t="s">
        <v>121</v>
      </c>
      <c r="BW336" t="s">
        <v>1193</v>
      </c>
      <c r="BX336" t="s">
        <v>81</v>
      </c>
      <c r="BY336" t="s">
        <v>399</v>
      </c>
      <c r="BZ336" t="s">
        <v>72</v>
      </c>
      <c r="CA336" t="s">
        <v>112</v>
      </c>
      <c r="CB336" t="s">
        <v>60</v>
      </c>
      <c r="CC336" t="s">
        <v>82</v>
      </c>
      <c r="CD336" t="s">
        <v>1490</v>
      </c>
    </row>
    <row r="337" spans="1:81" x14ac:dyDescent="0.2">
      <c r="A337" t="s">
        <v>1492</v>
      </c>
      <c r="B337" t="s">
        <v>51</v>
      </c>
      <c r="C337" t="s">
        <v>1493</v>
      </c>
      <c r="D337">
        <v>1</v>
      </c>
      <c r="E337">
        <v>1</v>
      </c>
      <c r="F337">
        <v>1</v>
      </c>
      <c r="G337">
        <v>1</v>
      </c>
      <c r="H337">
        <v>1</v>
      </c>
      <c r="I337">
        <v>1</v>
      </c>
      <c r="J337">
        <v>1</v>
      </c>
      <c r="K337" t="s">
        <v>632</v>
      </c>
      <c r="L337" t="s">
        <v>51</v>
      </c>
      <c r="M337">
        <v>3</v>
      </c>
      <c r="N337">
        <v>3</v>
      </c>
      <c r="O337">
        <v>3</v>
      </c>
      <c r="P337">
        <v>3</v>
      </c>
      <c r="Q337">
        <v>4</v>
      </c>
      <c r="R337">
        <v>4</v>
      </c>
      <c r="S337">
        <v>1</v>
      </c>
      <c r="T337">
        <v>2</v>
      </c>
      <c r="U337">
        <v>2</v>
      </c>
      <c r="V337">
        <v>2</v>
      </c>
      <c r="W337">
        <v>3</v>
      </c>
      <c r="X337">
        <v>3</v>
      </c>
      <c r="Y337">
        <v>3</v>
      </c>
      <c r="Z337">
        <v>3</v>
      </c>
      <c r="AA337">
        <v>4</v>
      </c>
      <c r="AB337">
        <v>1</v>
      </c>
      <c r="AC337">
        <v>2</v>
      </c>
      <c r="AD337">
        <v>2</v>
      </c>
      <c r="AE337" t="s">
        <v>700</v>
      </c>
      <c r="AJ337" t="s">
        <v>164</v>
      </c>
      <c r="AK337" t="s">
        <v>54</v>
      </c>
    </row>
    <row r="338" spans="1:81" x14ac:dyDescent="0.2">
      <c r="A338" t="s">
        <v>1494</v>
      </c>
      <c r="B338" t="s">
        <v>48</v>
      </c>
      <c r="AM338" t="s">
        <v>650</v>
      </c>
      <c r="AN338" t="s">
        <v>51</v>
      </c>
      <c r="AO338">
        <v>4</v>
      </c>
      <c r="AP338">
        <v>4</v>
      </c>
      <c r="AQ338">
        <v>5</v>
      </c>
      <c r="AR338">
        <v>2</v>
      </c>
      <c r="AS338">
        <v>4</v>
      </c>
      <c r="AT338">
        <v>5</v>
      </c>
      <c r="AU338">
        <v>2</v>
      </c>
      <c r="AV338">
        <v>4</v>
      </c>
      <c r="AW338">
        <v>5</v>
      </c>
      <c r="AX338">
        <v>5</v>
      </c>
      <c r="AY338">
        <v>5</v>
      </c>
      <c r="AZ338">
        <v>5</v>
      </c>
      <c r="BA338">
        <v>3</v>
      </c>
      <c r="BB338">
        <v>3</v>
      </c>
      <c r="BC338">
        <v>4</v>
      </c>
      <c r="BD338">
        <v>2</v>
      </c>
      <c r="BE338">
        <v>3</v>
      </c>
      <c r="BF338">
        <v>4</v>
      </c>
      <c r="BG338" t="s">
        <v>51</v>
      </c>
      <c r="BH338" t="s">
        <v>1495</v>
      </c>
      <c r="BU338" t="s">
        <v>108</v>
      </c>
      <c r="BV338" t="s">
        <v>1287</v>
      </c>
      <c r="BW338" t="s">
        <v>1496</v>
      </c>
      <c r="BX338" t="s">
        <v>98</v>
      </c>
      <c r="BY338" t="s">
        <v>425</v>
      </c>
      <c r="BZ338" t="s">
        <v>72</v>
      </c>
      <c r="CA338" t="s">
        <v>73</v>
      </c>
      <c r="CB338" t="s">
        <v>60</v>
      </c>
      <c r="CC338" t="s">
        <v>82</v>
      </c>
    </row>
    <row r="339" spans="1:81" x14ac:dyDescent="0.2">
      <c r="A339" t="s">
        <v>1498</v>
      </c>
      <c r="B339" t="s">
        <v>51</v>
      </c>
      <c r="C339" t="s">
        <v>679</v>
      </c>
      <c r="D339">
        <v>1</v>
      </c>
      <c r="E339">
        <v>1</v>
      </c>
      <c r="F339">
        <v>3</v>
      </c>
      <c r="G339">
        <v>6</v>
      </c>
      <c r="H339">
        <v>6</v>
      </c>
      <c r="I339">
        <v>7</v>
      </c>
      <c r="J339">
        <v>2</v>
      </c>
      <c r="K339" t="s">
        <v>785</v>
      </c>
      <c r="L339" t="s">
        <v>51</v>
      </c>
      <c r="M339">
        <v>2</v>
      </c>
      <c r="N339">
        <v>3</v>
      </c>
      <c r="O339">
        <v>1</v>
      </c>
      <c r="P339">
        <v>1</v>
      </c>
      <c r="Q339">
        <v>1</v>
      </c>
      <c r="R339">
        <v>1</v>
      </c>
      <c r="S339">
        <v>2</v>
      </c>
      <c r="T339">
        <v>1</v>
      </c>
      <c r="U339">
        <v>2</v>
      </c>
      <c r="V339">
        <v>2</v>
      </c>
      <c r="W339">
        <v>2</v>
      </c>
      <c r="X339">
        <v>1</v>
      </c>
      <c r="Y339">
        <v>1</v>
      </c>
      <c r="Z339">
        <v>1</v>
      </c>
      <c r="AA339">
        <v>1</v>
      </c>
      <c r="AB339">
        <v>2</v>
      </c>
      <c r="AC339">
        <v>1</v>
      </c>
      <c r="AD339">
        <v>2</v>
      </c>
      <c r="AE339" t="s">
        <v>655</v>
      </c>
      <c r="AJ339" t="s">
        <v>1185</v>
      </c>
      <c r="AK339" t="s">
        <v>88</v>
      </c>
      <c r="AL339" t="s">
        <v>1499</v>
      </c>
    </row>
    <row r="340" spans="1:81" x14ac:dyDescent="0.2">
      <c r="A340" t="s">
        <v>1500</v>
      </c>
      <c r="B340" t="s">
        <v>51</v>
      </c>
      <c r="C340" t="s">
        <v>1501</v>
      </c>
      <c r="D340">
        <v>1</v>
      </c>
      <c r="E340">
        <v>1</v>
      </c>
      <c r="F340">
        <v>3</v>
      </c>
      <c r="G340">
        <v>5</v>
      </c>
      <c r="H340">
        <v>4</v>
      </c>
      <c r="I340">
        <v>4</v>
      </c>
      <c r="J340">
        <v>4</v>
      </c>
      <c r="K340" t="s">
        <v>601</v>
      </c>
      <c r="L340" t="s">
        <v>48</v>
      </c>
      <c r="AF340" t="s">
        <v>1502</v>
      </c>
      <c r="AG340" t="s">
        <v>647</v>
      </c>
      <c r="AH340" t="s">
        <v>635</v>
      </c>
      <c r="AI340" t="s">
        <v>1503</v>
      </c>
      <c r="AJ340" t="s">
        <v>1376</v>
      </c>
      <c r="AK340" t="s">
        <v>121</v>
      </c>
      <c r="AL340" t="s">
        <v>66</v>
      </c>
    </row>
    <row r="341" spans="1:81" x14ac:dyDescent="0.2">
      <c r="A341" t="s">
        <v>1504</v>
      </c>
      <c r="B341" t="s">
        <v>51</v>
      </c>
      <c r="C341" t="s">
        <v>639</v>
      </c>
      <c r="D341">
        <v>1</v>
      </c>
      <c r="E341">
        <v>3</v>
      </c>
      <c r="F341">
        <v>1</v>
      </c>
      <c r="G341">
        <v>3</v>
      </c>
      <c r="H341">
        <v>3</v>
      </c>
      <c r="I341">
        <v>3</v>
      </c>
      <c r="J341">
        <v>3</v>
      </c>
      <c r="K341" t="s">
        <v>632</v>
      </c>
      <c r="L341" t="s">
        <v>51</v>
      </c>
      <c r="M341">
        <v>3</v>
      </c>
      <c r="N341">
        <v>3</v>
      </c>
      <c r="O341">
        <v>3</v>
      </c>
      <c r="P341">
        <v>4</v>
      </c>
      <c r="Q341">
        <v>3</v>
      </c>
      <c r="R341">
        <v>3</v>
      </c>
      <c r="S341">
        <v>4</v>
      </c>
      <c r="T341">
        <v>3</v>
      </c>
      <c r="U341">
        <v>4</v>
      </c>
      <c r="V341">
        <v>2</v>
      </c>
      <c r="W341">
        <v>3</v>
      </c>
      <c r="X341">
        <v>3</v>
      </c>
      <c r="Y341">
        <v>3</v>
      </c>
      <c r="Z341">
        <v>4</v>
      </c>
      <c r="AA341">
        <v>3</v>
      </c>
      <c r="AB341">
        <v>4</v>
      </c>
      <c r="AC341">
        <v>5</v>
      </c>
      <c r="AD341">
        <v>3</v>
      </c>
      <c r="AE341" t="s">
        <v>662</v>
      </c>
      <c r="AJ341" t="s">
        <v>925</v>
      </c>
      <c r="AK341" t="s">
        <v>54</v>
      </c>
      <c r="AL341" t="s">
        <v>1505</v>
      </c>
    </row>
    <row r="342" spans="1:81" x14ac:dyDescent="0.2">
      <c r="A342" t="s">
        <v>1506</v>
      </c>
      <c r="B342" t="s">
        <v>51</v>
      </c>
      <c r="C342" t="s">
        <v>1507</v>
      </c>
      <c r="D342">
        <v>1</v>
      </c>
      <c r="E342">
        <v>1</v>
      </c>
      <c r="F342">
        <v>1</v>
      </c>
      <c r="G342">
        <v>1</v>
      </c>
      <c r="H342">
        <v>2</v>
      </c>
      <c r="I342">
        <v>3</v>
      </c>
      <c r="J342">
        <v>2</v>
      </c>
      <c r="K342" t="s">
        <v>785</v>
      </c>
      <c r="L342" t="s">
        <v>51</v>
      </c>
      <c r="M342">
        <v>1</v>
      </c>
      <c r="N342">
        <v>1</v>
      </c>
      <c r="O342">
        <v>1</v>
      </c>
      <c r="P342">
        <v>2</v>
      </c>
      <c r="Q342">
        <v>2</v>
      </c>
      <c r="R342">
        <v>1</v>
      </c>
      <c r="S342">
        <v>1</v>
      </c>
      <c r="T342">
        <v>1</v>
      </c>
      <c r="U342">
        <v>3</v>
      </c>
      <c r="V342">
        <v>1</v>
      </c>
      <c r="W342">
        <v>1</v>
      </c>
      <c r="X342">
        <v>1</v>
      </c>
      <c r="Y342">
        <v>2</v>
      </c>
      <c r="Z342">
        <v>1</v>
      </c>
      <c r="AA342">
        <v>1</v>
      </c>
      <c r="AB342">
        <v>1</v>
      </c>
      <c r="AC342">
        <v>1</v>
      </c>
      <c r="AD342">
        <v>2</v>
      </c>
      <c r="AE342" t="s">
        <v>610</v>
      </c>
      <c r="AJ342" t="s">
        <v>701</v>
      </c>
      <c r="AK342" t="s">
        <v>231</v>
      </c>
      <c r="AL342" t="s">
        <v>612</v>
      </c>
    </row>
    <row r="343" spans="1:81" x14ac:dyDescent="0.2">
      <c r="A343" t="s">
        <v>1508</v>
      </c>
      <c r="B343" t="s">
        <v>51</v>
      </c>
      <c r="C343" t="s">
        <v>605</v>
      </c>
      <c r="D343">
        <v>1</v>
      </c>
      <c r="E343">
        <v>1</v>
      </c>
      <c r="F343">
        <v>1</v>
      </c>
      <c r="G343">
        <v>6</v>
      </c>
      <c r="H343">
        <v>4</v>
      </c>
      <c r="I343">
        <v>3</v>
      </c>
      <c r="J343">
        <v>2</v>
      </c>
      <c r="K343" t="s">
        <v>601</v>
      </c>
      <c r="L343" t="s">
        <v>48</v>
      </c>
      <c r="AF343" t="s">
        <v>633</v>
      </c>
      <c r="AG343" t="s">
        <v>723</v>
      </c>
      <c r="AH343" t="s">
        <v>635</v>
      </c>
      <c r="AI343" t="s">
        <v>724</v>
      </c>
      <c r="AJ343" t="s">
        <v>925</v>
      </c>
      <c r="AK343" t="s">
        <v>808</v>
      </c>
      <c r="AL343" t="s">
        <v>1509</v>
      </c>
    </row>
    <row r="344" spans="1:81" x14ac:dyDescent="0.2">
      <c r="A344" t="s">
        <v>1510</v>
      </c>
      <c r="B344" t="s">
        <v>51</v>
      </c>
      <c r="C344" t="s">
        <v>639</v>
      </c>
      <c r="D344">
        <v>1</v>
      </c>
      <c r="E344">
        <v>2</v>
      </c>
      <c r="F344">
        <v>2</v>
      </c>
      <c r="G344">
        <v>2</v>
      </c>
      <c r="H344">
        <v>1</v>
      </c>
      <c r="I344">
        <v>2</v>
      </c>
      <c r="J344">
        <v>1</v>
      </c>
      <c r="K344" t="s">
        <v>680</v>
      </c>
      <c r="L344" t="s">
        <v>51</v>
      </c>
      <c r="M344">
        <v>5</v>
      </c>
      <c r="N344">
        <v>4</v>
      </c>
      <c r="O344">
        <v>4</v>
      </c>
      <c r="P344">
        <v>3</v>
      </c>
      <c r="Q344">
        <v>4</v>
      </c>
      <c r="R344">
        <v>3</v>
      </c>
      <c r="S344">
        <v>3</v>
      </c>
      <c r="T344">
        <v>3</v>
      </c>
      <c r="U344">
        <v>3</v>
      </c>
      <c r="V344">
        <v>5</v>
      </c>
      <c r="W344">
        <v>4</v>
      </c>
      <c r="X344">
        <v>4</v>
      </c>
      <c r="Y344">
        <v>3</v>
      </c>
      <c r="Z344">
        <v>4</v>
      </c>
      <c r="AA344">
        <v>3</v>
      </c>
      <c r="AB344">
        <v>3</v>
      </c>
      <c r="AC344">
        <v>3</v>
      </c>
      <c r="AD344">
        <v>3</v>
      </c>
      <c r="AE344" t="s">
        <v>804</v>
      </c>
      <c r="AJ344" t="s">
        <v>1071</v>
      </c>
      <c r="AK344" t="s">
        <v>79</v>
      </c>
      <c r="AL344" t="s">
        <v>1511</v>
      </c>
    </row>
    <row r="345" spans="1:81" x14ac:dyDescent="0.2">
      <c r="A345" t="s">
        <v>1512</v>
      </c>
      <c r="B345" t="s">
        <v>51</v>
      </c>
      <c r="C345" t="s">
        <v>679</v>
      </c>
      <c r="D345">
        <v>6</v>
      </c>
      <c r="E345">
        <v>7</v>
      </c>
      <c r="F345">
        <v>3</v>
      </c>
      <c r="G345">
        <v>5</v>
      </c>
      <c r="H345">
        <v>4</v>
      </c>
      <c r="I345">
        <v>3</v>
      </c>
      <c r="J345">
        <v>2</v>
      </c>
      <c r="K345" t="s">
        <v>680</v>
      </c>
      <c r="L345" t="s">
        <v>51</v>
      </c>
      <c r="M345">
        <v>4</v>
      </c>
      <c r="N345">
        <v>4</v>
      </c>
      <c r="O345">
        <v>4</v>
      </c>
      <c r="P345">
        <v>4</v>
      </c>
      <c r="Q345">
        <v>4</v>
      </c>
      <c r="R345">
        <v>5</v>
      </c>
      <c r="S345">
        <v>4</v>
      </c>
      <c r="T345">
        <v>4</v>
      </c>
      <c r="U345">
        <v>4</v>
      </c>
      <c r="V345">
        <v>5</v>
      </c>
      <c r="W345">
        <v>5</v>
      </c>
      <c r="X345">
        <v>5</v>
      </c>
      <c r="Y345">
        <v>5</v>
      </c>
      <c r="Z345">
        <v>4</v>
      </c>
      <c r="AA345">
        <v>5</v>
      </c>
      <c r="AB345">
        <v>4</v>
      </c>
      <c r="AC345">
        <v>4</v>
      </c>
      <c r="AD345">
        <v>4</v>
      </c>
      <c r="AE345" t="s">
        <v>606</v>
      </c>
      <c r="AJ345" t="s">
        <v>684</v>
      </c>
      <c r="AK345" t="s">
        <v>121</v>
      </c>
      <c r="AL345" t="s">
        <v>1513</v>
      </c>
    </row>
    <row r="346" spans="1:81" x14ac:dyDescent="0.2">
      <c r="A346" t="s">
        <v>1514</v>
      </c>
      <c r="B346" t="s">
        <v>51</v>
      </c>
      <c r="C346" t="s">
        <v>639</v>
      </c>
      <c r="D346">
        <v>4</v>
      </c>
      <c r="E346">
        <v>1</v>
      </c>
      <c r="F346">
        <v>2</v>
      </c>
      <c r="G346">
        <v>5</v>
      </c>
      <c r="H346">
        <v>7</v>
      </c>
      <c r="I346">
        <v>6</v>
      </c>
      <c r="J346">
        <v>3</v>
      </c>
      <c r="K346" t="s">
        <v>632</v>
      </c>
      <c r="L346" t="s">
        <v>48</v>
      </c>
      <c r="AF346" t="s">
        <v>1036</v>
      </c>
      <c r="AG346" t="s">
        <v>1515</v>
      </c>
      <c r="AH346" t="s">
        <v>674</v>
      </c>
      <c r="AI346" t="s">
        <v>1516</v>
      </c>
      <c r="AJ346" t="s">
        <v>1011</v>
      </c>
      <c r="AK346" t="s">
        <v>54</v>
      </c>
      <c r="AL346" t="s">
        <v>1517</v>
      </c>
    </row>
    <row r="347" spans="1:81" x14ac:dyDescent="0.2">
      <c r="A347" t="s">
        <v>1518</v>
      </c>
      <c r="B347" t="s">
        <v>51</v>
      </c>
      <c r="C347" t="s">
        <v>1519</v>
      </c>
      <c r="D347">
        <v>7</v>
      </c>
      <c r="E347">
        <v>7</v>
      </c>
      <c r="F347">
        <v>7</v>
      </c>
      <c r="G347">
        <v>5</v>
      </c>
      <c r="H347">
        <v>5</v>
      </c>
      <c r="I347">
        <v>4</v>
      </c>
      <c r="J347">
        <v>3</v>
      </c>
      <c r="K347" t="s">
        <v>680</v>
      </c>
      <c r="L347" t="s">
        <v>48</v>
      </c>
      <c r="AF347" t="s">
        <v>1520</v>
      </c>
      <c r="AG347" t="s">
        <v>752</v>
      </c>
      <c r="AH347" t="s">
        <v>635</v>
      </c>
      <c r="AI347" t="s">
        <v>1521</v>
      </c>
      <c r="AJ347" t="s">
        <v>1522</v>
      </c>
      <c r="AK347" t="s">
        <v>140</v>
      </c>
      <c r="AL347" t="s">
        <v>1523</v>
      </c>
    </row>
    <row r="348" spans="1:81" x14ac:dyDescent="0.2">
      <c r="A348" t="s">
        <v>1524</v>
      </c>
      <c r="B348" t="s">
        <v>51</v>
      </c>
      <c r="C348" t="s">
        <v>605</v>
      </c>
      <c r="D348">
        <v>4</v>
      </c>
      <c r="E348">
        <v>6</v>
      </c>
      <c r="F348">
        <v>5</v>
      </c>
      <c r="G348">
        <v>2</v>
      </c>
      <c r="H348">
        <v>3</v>
      </c>
      <c r="I348">
        <v>1</v>
      </c>
      <c r="J348">
        <v>7</v>
      </c>
      <c r="K348" t="s">
        <v>632</v>
      </c>
      <c r="L348" t="s">
        <v>48</v>
      </c>
      <c r="AF348" t="s">
        <v>1525</v>
      </c>
      <c r="AH348" t="s">
        <v>635</v>
      </c>
      <c r="AI348" t="s">
        <v>1405</v>
      </c>
      <c r="AJ348" t="s">
        <v>1376</v>
      </c>
      <c r="AK348" t="s">
        <v>121</v>
      </c>
      <c r="AL348" t="s">
        <v>1526</v>
      </c>
    </row>
    <row r="349" spans="1:81" x14ac:dyDescent="0.2">
      <c r="A349" t="s">
        <v>1527</v>
      </c>
      <c r="B349" t="s">
        <v>51</v>
      </c>
      <c r="C349" t="s">
        <v>639</v>
      </c>
      <c r="D349">
        <v>1</v>
      </c>
      <c r="E349">
        <v>1</v>
      </c>
      <c r="F349">
        <v>1</v>
      </c>
      <c r="G349">
        <v>3</v>
      </c>
      <c r="H349">
        <v>3</v>
      </c>
      <c r="I349">
        <v>2</v>
      </c>
      <c r="J349">
        <v>2</v>
      </c>
      <c r="K349" t="s">
        <v>680</v>
      </c>
      <c r="L349" t="s">
        <v>51</v>
      </c>
      <c r="M349">
        <v>4</v>
      </c>
      <c r="N349">
        <v>3</v>
      </c>
      <c r="O349">
        <v>4</v>
      </c>
      <c r="P349">
        <v>3</v>
      </c>
      <c r="Q349">
        <v>4</v>
      </c>
      <c r="R349">
        <v>5</v>
      </c>
      <c r="S349">
        <v>3</v>
      </c>
      <c r="T349">
        <v>3</v>
      </c>
      <c r="U349">
        <v>3</v>
      </c>
      <c r="V349">
        <v>5</v>
      </c>
      <c r="W349">
        <v>4</v>
      </c>
      <c r="X349">
        <v>5</v>
      </c>
      <c r="Y349">
        <v>3</v>
      </c>
      <c r="Z349">
        <v>4</v>
      </c>
      <c r="AA349">
        <v>5</v>
      </c>
      <c r="AB349">
        <v>3</v>
      </c>
      <c r="AC349">
        <v>3</v>
      </c>
      <c r="AD349">
        <v>3</v>
      </c>
      <c r="AE349" t="s">
        <v>700</v>
      </c>
      <c r="AJ349" t="s">
        <v>815</v>
      </c>
      <c r="AK349" t="s">
        <v>165</v>
      </c>
      <c r="AL349" t="s">
        <v>1528</v>
      </c>
    </row>
    <row r="350" spans="1:81" x14ac:dyDescent="0.2">
      <c r="A350" t="s">
        <v>1529</v>
      </c>
      <c r="B350" t="s">
        <v>51</v>
      </c>
      <c r="C350" t="s">
        <v>966</v>
      </c>
      <c r="D350">
        <v>2</v>
      </c>
      <c r="E350">
        <v>2</v>
      </c>
      <c r="F350">
        <v>2</v>
      </c>
      <c r="G350">
        <v>2</v>
      </c>
      <c r="H350">
        <v>2</v>
      </c>
      <c r="I350">
        <v>2</v>
      </c>
      <c r="J350">
        <v>3</v>
      </c>
      <c r="K350" t="s">
        <v>680</v>
      </c>
      <c r="L350" t="s">
        <v>48</v>
      </c>
      <c r="AF350" t="s">
        <v>672</v>
      </c>
      <c r="AG350" t="s">
        <v>792</v>
      </c>
      <c r="AH350" t="s">
        <v>635</v>
      </c>
      <c r="AI350" t="s">
        <v>822</v>
      </c>
      <c r="AJ350" t="s">
        <v>787</v>
      </c>
      <c r="AK350" t="s">
        <v>79</v>
      </c>
      <c r="AL350" t="s">
        <v>386</v>
      </c>
    </row>
    <row r="351" spans="1:81" x14ac:dyDescent="0.2">
      <c r="A351" t="s">
        <v>1530</v>
      </c>
      <c r="B351" t="s">
        <v>51</v>
      </c>
      <c r="C351" t="s">
        <v>1531</v>
      </c>
      <c r="D351">
        <v>1</v>
      </c>
      <c r="E351">
        <v>1</v>
      </c>
      <c r="F351">
        <v>1</v>
      </c>
      <c r="G351">
        <v>4</v>
      </c>
      <c r="H351">
        <v>3</v>
      </c>
      <c r="I351">
        <v>4</v>
      </c>
      <c r="J351">
        <v>1</v>
      </c>
      <c r="K351" t="s">
        <v>640</v>
      </c>
      <c r="L351" t="s">
        <v>51</v>
      </c>
      <c r="M351">
        <v>3</v>
      </c>
      <c r="N351">
        <v>3</v>
      </c>
      <c r="O351">
        <v>3</v>
      </c>
      <c r="P351">
        <v>2</v>
      </c>
      <c r="Q351">
        <v>3</v>
      </c>
      <c r="R351">
        <v>3</v>
      </c>
      <c r="S351">
        <v>3</v>
      </c>
      <c r="T351">
        <v>2</v>
      </c>
      <c r="U351">
        <v>2</v>
      </c>
      <c r="V351">
        <v>3</v>
      </c>
      <c r="W351">
        <v>3</v>
      </c>
      <c r="X351">
        <v>3</v>
      </c>
      <c r="Y351">
        <v>2</v>
      </c>
      <c r="Z351">
        <v>2</v>
      </c>
      <c r="AA351">
        <v>2</v>
      </c>
      <c r="AB351">
        <v>3</v>
      </c>
      <c r="AC351">
        <v>2</v>
      </c>
      <c r="AD351">
        <v>2</v>
      </c>
      <c r="AE351" t="s">
        <v>1532</v>
      </c>
      <c r="AJ351" t="s">
        <v>815</v>
      </c>
      <c r="AK351" t="s">
        <v>165</v>
      </c>
      <c r="AL351" t="s">
        <v>1533</v>
      </c>
    </row>
    <row r="352" spans="1:81" x14ac:dyDescent="0.2">
      <c r="A352" t="s">
        <v>1534</v>
      </c>
      <c r="B352" t="s">
        <v>51</v>
      </c>
      <c r="C352" t="s">
        <v>661</v>
      </c>
      <c r="D352">
        <v>2</v>
      </c>
      <c r="E352">
        <v>1</v>
      </c>
      <c r="F352">
        <v>2</v>
      </c>
      <c r="G352">
        <v>3</v>
      </c>
      <c r="H352">
        <v>3</v>
      </c>
      <c r="I352">
        <v>3</v>
      </c>
      <c r="J352">
        <v>2</v>
      </c>
      <c r="K352" t="s">
        <v>680</v>
      </c>
      <c r="L352" t="s">
        <v>51</v>
      </c>
      <c r="M352">
        <v>4</v>
      </c>
      <c r="N352">
        <v>3</v>
      </c>
      <c r="O352">
        <v>4</v>
      </c>
      <c r="P352">
        <v>3</v>
      </c>
      <c r="Q352">
        <v>4</v>
      </c>
      <c r="R352">
        <v>4</v>
      </c>
      <c r="S352">
        <v>4</v>
      </c>
      <c r="T352">
        <v>4</v>
      </c>
      <c r="U352">
        <v>4</v>
      </c>
      <c r="V352">
        <v>3</v>
      </c>
      <c r="W352">
        <v>3</v>
      </c>
      <c r="X352">
        <v>4</v>
      </c>
      <c r="Y352">
        <v>4</v>
      </c>
      <c r="Z352">
        <v>4</v>
      </c>
      <c r="AA352">
        <v>4</v>
      </c>
      <c r="AB352">
        <v>4</v>
      </c>
      <c r="AC352">
        <v>4</v>
      </c>
      <c r="AD352">
        <v>4</v>
      </c>
      <c r="AE352" t="s">
        <v>1535</v>
      </c>
      <c r="AJ352" t="s">
        <v>1100</v>
      </c>
      <c r="AK352" t="s">
        <v>231</v>
      </c>
      <c r="AL352" t="s">
        <v>1536</v>
      </c>
    </row>
    <row r="353" spans="1:82" x14ac:dyDescent="0.2">
      <c r="A353" t="s">
        <v>1537</v>
      </c>
      <c r="B353" t="s">
        <v>51</v>
      </c>
      <c r="C353" t="s">
        <v>639</v>
      </c>
      <c r="D353">
        <v>2</v>
      </c>
      <c r="E353">
        <v>2</v>
      </c>
      <c r="F353">
        <v>4</v>
      </c>
      <c r="G353">
        <v>5</v>
      </c>
      <c r="H353">
        <v>2</v>
      </c>
      <c r="I353">
        <v>5</v>
      </c>
      <c r="J353">
        <v>2</v>
      </c>
      <c r="K353" t="s">
        <v>680</v>
      </c>
      <c r="L353" t="s">
        <v>48</v>
      </c>
      <c r="AF353" t="s">
        <v>1538</v>
      </c>
      <c r="AG353" t="s">
        <v>634</v>
      </c>
      <c r="AH353" t="s">
        <v>635</v>
      </c>
      <c r="AI353" t="s">
        <v>1539</v>
      </c>
      <c r="AJ353" t="s">
        <v>1540</v>
      </c>
      <c r="AK353" t="s">
        <v>54</v>
      </c>
    </row>
    <row r="354" spans="1:82" x14ac:dyDescent="0.2">
      <c r="A354" t="s">
        <v>1541</v>
      </c>
      <c r="B354" t="s">
        <v>51</v>
      </c>
      <c r="C354" t="s">
        <v>1403</v>
      </c>
      <c r="D354">
        <v>3</v>
      </c>
      <c r="E354">
        <v>2</v>
      </c>
      <c r="F354">
        <v>4</v>
      </c>
      <c r="G354">
        <v>5</v>
      </c>
      <c r="H354">
        <v>3</v>
      </c>
      <c r="I354">
        <v>7</v>
      </c>
      <c r="J354">
        <v>5</v>
      </c>
      <c r="K354" t="s">
        <v>601</v>
      </c>
      <c r="L354" t="s">
        <v>51</v>
      </c>
      <c r="M354">
        <v>3</v>
      </c>
      <c r="N354">
        <v>3</v>
      </c>
      <c r="O354">
        <v>2</v>
      </c>
      <c r="P354">
        <v>3</v>
      </c>
      <c r="Q354">
        <v>3</v>
      </c>
      <c r="R354">
        <v>3</v>
      </c>
      <c r="S354">
        <v>3</v>
      </c>
      <c r="T354">
        <v>2</v>
      </c>
      <c r="U354">
        <v>2</v>
      </c>
      <c r="V354">
        <v>2</v>
      </c>
      <c r="W354">
        <v>3</v>
      </c>
      <c r="X354">
        <v>2</v>
      </c>
      <c r="Y354">
        <v>3</v>
      </c>
      <c r="Z354">
        <v>2</v>
      </c>
      <c r="AA354">
        <v>1</v>
      </c>
      <c r="AB354">
        <v>3</v>
      </c>
      <c r="AC354">
        <v>2</v>
      </c>
      <c r="AD354">
        <v>2</v>
      </c>
      <c r="AE354" t="s">
        <v>949</v>
      </c>
      <c r="AJ354" t="s">
        <v>1542</v>
      </c>
      <c r="AK354" t="s">
        <v>54</v>
      </c>
      <c r="AL354" t="s">
        <v>1543</v>
      </c>
    </row>
    <row r="355" spans="1:82" x14ac:dyDescent="0.2">
      <c r="A355" t="s">
        <v>1544</v>
      </c>
      <c r="B355" t="s">
        <v>51</v>
      </c>
      <c r="C355" t="s">
        <v>639</v>
      </c>
      <c r="D355">
        <v>2</v>
      </c>
      <c r="E355">
        <v>1</v>
      </c>
      <c r="F355">
        <v>1</v>
      </c>
      <c r="G355">
        <v>5</v>
      </c>
      <c r="H355">
        <v>6</v>
      </c>
      <c r="I355">
        <v>4</v>
      </c>
      <c r="J355">
        <v>6</v>
      </c>
      <c r="K355" t="s">
        <v>601</v>
      </c>
      <c r="L355" t="s">
        <v>48</v>
      </c>
      <c r="AF355" t="s">
        <v>1545</v>
      </c>
      <c r="AG355" t="s">
        <v>634</v>
      </c>
      <c r="AH355" t="s">
        <v>674</v>
      </c>
      <c r="AI355" t="s">
        <v>1405</v>
      </c>
      <c r="AJ355" t="s">
        <v>1546</v>
      </c>
      <c r="AK355" t="s">
        <v>88</v>
      </c>
    </row>
    <row r="356" spans="1:82" x14ac:dyDescent="0.2">
      <c r="A356" t="s">
        <v>1547</v>
      </c>
      <c r="B356" t="s">
        <v>48</v>
      </c>
      <c r="AM356" t="s">
        <v>395</v>
      </c>
      <c r="AN356" t="s">
        <v>51</v>
      </c>
      <c r="AO356">
        <v>4</v>
      </c>
      <c r="AP356">
        <v>4</v>
      </c>
      <c r="AQ356">
        <v>4</v>
      </c>
      <c r="AR356">
        <v>4</v>
      </c>
      <c r="AS356">
        <v>4</v>
      </c>
      <c r="AT356">
        <v>4</v>
      </c>
      <c r="AU356">
        <v>2</v>
      </c>
      <c r="AV356">
        <v>3</v>
      </c>
      <c r="AW356">
        <v>3</v>
      </c>
      <c r="AX356">
        <v>3</v>
      </c>
      <c r="AY356">
        <v>4</v>
      </c>
      <c r="AZ356">
        <v>4</v>
      </c>
      <c r="BA356">
        <v>4</v>
      </c>
      <c r="BB356">
        <v>3</v>
      </c>
      <c r="BC356">
        <v>4</v>
      </c>
      <c r="BD356">
        <v>2</v>
      </c>
      <c r="BE356">
        <v>3</v>
      </c>
      <c r="BF356">
        <v>3</v>
      </c>
      <c r="BG356" t="s">
        <v>51</v>
      </c>
      <c r="BH356" t="s">
        <v>1548</v>
      </c>
      <c r="BU356" t="s">
        <v>308</v>
      </c>
      <c r="BV356" t="s">
        <v>808</v>
      </c>
      <c r="BW356" t="s">
        <v>1549</v>
      </c>
      <c r="BX356" t="s">
        <v>70</v>
      </c>
      <c r="BY356" t="s">
        <v>399</v>
      </c>
      <c r="BZ356" t="s">
        <v>72</v>
      </c>
      <c r="CA356" t="s">
        <v>73</v>
      </c>
      <c r="CB356" t="s">
        <v>60</v>
      </c>
      <c r="CC356" t="s">
        <v>82</v>
      </c>
      <c r="CD356" t="s">
        <v>1550</v>
      </c>
    </row>
    <row r="357" spans="1:82" x14ac:dyDescent="0.2">
      <c r="A357" t="s">
        <v>1552</v>
      </c>
      <c r="B357" t="s">
        <v>48</v>
      </c>
      <c r="AM357" t="s">
        <v>395</v>
      </c>
      <c r="AN357" t="s">
        <v>51</v>
      </c>
      <c r="AO357">
        <v>3</v>
      </c>
      <c r="AP357">
        <v>4</v>
      </c>
      <c r="AQ357">
        <v>4</v>
      </c>
      <c r="AR357">
        <v>5</v>
      </c>
      <c r="AS357">
        <v>4</v>
      </c>
      <c r="AT357">
        <v>5</v>
      </c>
      <c r="AU357">
        <v>3</v>
      </c>
      <c r="AV357">
        <v>4</v>
      </c>
      <c r="AW357">
        <v>5</v>
      </c>
      <c r="AX357">
        <v>3</v>
      </c>
      <c r="AY357">
        <v>4</v>
      </c>
      <c r="AZ357">
        <v>4</v>
      </c>
      <c r="BA357">
        <v>5</v>
      </c>
      <c r="BB357">
        <v>4</v>
      </c>
      <c r="BC357">
        <v>5</v>
      </c>
      <c r="BD357">
        <v>3</v>
      </c>
      <c r="BE357">
        <v>4</v>
      </c>
      <c r="BF357">
        <v>5</v>
      </c>
      <c r="BG357" t="s">
        <v>51</v>
      </c>
      <c r="BH357" t="s">
        <v>1553</v>
      </c>
      <c r="BU357" t="s">
        <v>308</v>
      </c>
      <c r="BV357" t="s">
        <v>88</v>
      </c>
      <c r="BW357" t="s">
        <v>1554</v>
      </c>
      <c r="BX357" t="s">
        <v>81</v>
      </c>
      <c r="BY357" t="s">
        <v>399</v>
      </c>
      <c r="BZ357" t="s">
        <v>58</v>
      </c>
      <c r="CA357" t="s">
        <v>112</v>
      </c>
      <c r="CB357" t="s">
        <v>74</v>
      </c>
      <c r="CC357" t="s">
        <v>61</v>
      </c>
      <c r="CD357" t="s">
        <v>1085</v>
      </c>
    </row>
    <row r="358" spans="1:82" x14ac:dyDescent="0.2">
      <c r="A358" t="s">
        <v>1556</v>
      </c>
      <c r="B358" t="s">
        <v>51</v>
      </c>
      <c r="C358" t="s">
        <v>639</v>
      </c>
      <c r="D358">
        <v>1</v>
      </c>
      <c r="E358">
        <v>1</v>
      </c>
      <c r="F358">
        <v>2</v>
      </c>
      <c r="G358">
        <v>3</v>
      </c>
      <c r="H358">
        <v>3</v>
      </c>
      <c r="I358">
        <v>3</v>
      </c>
      <c r="J358">
        <v>2</v>
      </c>
      <c r="K358" t="s">
        <v>601</v>
      </c>
      <c r="L358" t="s">
        <v>48</v>
      </c>
      <c r="AF358" t="s">
        <v>1557</v>
      </c>
      <c r="AG358" t="s">
        <v>634</v>
      </c>
      <c r="AH358" t="s">
        <v>674</v>
      </c>
      <c r="AI358" t="s">
        <v>1037</v>
      </c>
      <c r="AJ358" t="s">
        <v>607</v>
      </c>
      <c r="AK358" t="s">
        <v>121</v>
      </c>
      <c r="AL358" t="s">
        <v>1558</v>
      </c>
    </row>
    <row r="359" spans="1:82" x14ac:dyDescent="0.2">
      <c r="A359" t="s">
        <v>1559</v>
      </c>
      <c r="B359" t="s">
        <v>51</v>
      </c>
      <c r="C359" t="s">
        <v>1235</v>
      </c>
      <c r="D359">
        <v>6</v>
      </c>
      <c r="E359">
        <v>6</v>
      </c>
      <c r="F359">
        <v>2</v>
      </c>
      <c r="G359">
        <v>6</v>
      </c>
      <c r="H359">
        <v>4</v>
      </c>
      <c r="I359">
        <v>6</v>
      </c>
      <c r="J359">
        <v>6</v>
      </c>
      <c r="K359" t="s">
        <v>632</v>
      </c>
      <c r="L359" t="s">
        <v>51</v>
      </c>
      <c r="M359">
        <v>4</v>
      </c>
      <c r="N359">
        <v>4</v>
      </c>
      <c r="O359">
        <v>4</v>
      </c>
      <c r="P359">
        <v>5</v>
      </c>
      <c r="Q359">
        <v>5</v>
      </c>
      <c r="R359">
        <v>5</v>
      </c>
      <c r="S359">
        <v>4</v>
      </c>
      <c r="T359">
        <v>4</v>
      </c>
      <c r="U359">
        <v>5</v>
      </c>
      <c r="V359">
        <v>5</v>
      </c>
      <c r="W359">
        <v>5</v>
      </c>
      <c r="X359">
        <v>5</v>
      </c>
      <c r="Y359">
        <v>5</v>
      </c>
      <c r="Z359">
        <v>5</v>
      </c>
      <c r="AA359">
        <v>5</v>
      </c>
      <c r="AB359">
        <v>4</v>
      </c>
      <c r="AC359">
        <v>4</v>
      </c>
      <c r="AD359">
        <v>5</v>
      </c>
      <c r="AE359" t="s">
        <v>614</v>
      </c>
      <c r="AJ359" t="s">
        <v>701</v>
      </c>
      <c r="AK359" t="s">
        <v>68</v>
      </c>
    </row>
    <row r="360" spans="1:82" x14ac:dyDescent="0.2">
      <c r="A360" t="s">
        <v>1560</v>
      </c>
      <c r="B360" t="s">
        <v>51</v>
      </c>
      <c r="C360" t="s">
        <v>609</v>
      </c>
      <c r="D360">
        <v>4</v>
      </c>
      <c r="E360">
        <v>3</v>
      </c>
      <c r="F360">
        <v>2</v>
      </c>
      <c r="G360">
        <v>2</v>
      </c>
      <c r="H360">
        <v>3</v>
      </c>
      <c r="I360">
        <v>2</v>
      </c>
      <c r="J360">
        <v>1</v>
      </c>
      <c r="K360" t="s">
        <v>785</v>
      </c>
      <c r="L360" t="s">
        <v>48</v>
      </c>
      <c r="AF360" t="s">
        <v>1561</v>
      </c>
      <c r="AG360" t="s">
        <v>647</v>
      </c>
      <c r="AH360" t="s">
        <v>635</v>
      </c>
      <c r="AI360" t="s">
        <v>1561</v>
      </c>
      <c r="AJ360" t="s">
        <v>1376</v>
      </c>
      <c r="AK360" t="s">
        <v>68</v>
      </c>
    </row>
    <row r="361" spans="1:82" x14ac:dyDescent="0.2">
      <c r="A361" t="s">
        <v>358</v>
      </c>
      <c r="B361" t="s">
        <v>48</v>
      </c>
      <c r="AM361" t="s">
        <v>1562</v>
      </c>
      <c r="AN361" t="s">
        <v>51</v>
      </c>
      <c r="AO361">
        <v>5</v>
      </c>
      <c r="AP361">
        <v>5</v>
      </c>
      <c r="AQ361">
        <v>4</v>
      </c>
      <c r="AR361">
        <v>4</v>
      </c>
      <c r="AS361">
        <v>5</v>
      </c>
      <c r="AT361">
        <v>5</v>
      </c>
      <c r="AU361">
        <v>4</v>
      </c>
      <c r="AV361">
        <v>3</v>
      </c>
      <c r="AW361">
        <v>3</v>
      </c>
      <c r="AX361">
        <v>5</v>
      </c>
      <c r="AY361">
        <v>5</v>
      </c>
      <c r="AZ361">
        <v>4</v>
      </c>
      <c r="BA361">
        <v>4</v>
      </c>
      <c r="BB361">
        <v>5</v>
      </c>
      <c r="BC361">
        <v>5</v>
      </c>
      <c r="BD361">
        <v>4</v>
      </c>
      <c r="BE361">
        <v>3</v>
      </c>
      <c r="BF361">
        <v>3</v>
      </c>
      <c r="BG361" t="s">
        <v>51</v>
      </c>
      <c r="BH361" t="s">
        <v>360</v>
      </c>
      <c r="BU361" t="s">
        <v>361</v>
      </c>
      <c r="BV361" t="s">
        <v>180</v>
      </c>
      <c r="BW361" t="s">
        <v>362</v>
      </c>
      <c r="BX361" t="s">
        <v>70</v>
      </c>
      <c r="BY361" t="s">
        <v>71</v>
      </c>
      <c r="BZ361" t="s">
        <v>111</v>
      </c>
      <c r="CA361" t="s">
        <v>73</v>
      </c>
      <c r="CB361" t="s">
        <v>60</v>
      </c>
      <c r="CC361" t="s">
        <v>82</v>
      </c>
      <c r="CD361" t="s">
        <v>363</v>
      </c>
    </row>
    <row r="362" spans="1:82" x14ac:dyDescent="0.2">
      <c r="A362" t="s">
        <v>364</v>
      </c>
      <c r="B362" t="s">
        <v>48</v>
      </c>
      <c r="AM362" t="s">
        <v>623</v>
      </c>
      <c r="AN362" t="s">
        <v>51</v>
      </c>
      <c r="AO362">
        <v>4</v>
      </c>
      <c r="AP362">
        <v>1</v>
      </c>
      <c r="AQ362">
        <v>1</v>
      </c>
      <c r="AR362">
        <v>4</v>
      </c>
      <c r="AS362">
        <v>3</v>
      </c>
      <c r="AT362">
        <v>3</v>
      </c>
      <c r="AU362">
        <v>1</v>
      </c>
      <c r="AV362">
        <v>2</v>
      </c>
      <c r="AW362">
        <v>2</v>
      </c>
      <c r="AX362">
        <v>4</v>
      </c>
      <c r="AY362">
        <v>1</v>
      </c>
      <c r="AZ362">
        <v>1</v>
      </c>
      <c r="BA362">
        <v>5</v>
      </c>
      <c r="BB362">
        <v>3</v>
      </c>
      <c r="BC362">
        <v>3</v>
      </c>
      <c r="BD362">
        <v>2</v>
      </c>
      <c r="BE362">
        <v>3</v>
      </c>
      <c r="BF362">
        <v>3</v>
      </c>
      <c r="BG362" t="s">
        <v>51</v>
      </c>
      <c r="BH362" t="s">
        <v>365</v>
      </c>
      <c r="BU362" t="s">
        <v>67</v>
      </c>
      <c r="BV362" t="s">
        <v>366</v>
      </c>
      <c r="BW362" t="s">
        <v>367</v>
      </c>
      <c r="BX362" t="s">
        <v>70</v>
      </c>
      <c r="BY362" t="s">
        <v>71</v>
      </c>
      <c r="BZ362" t="s">
        <v>72</v>
      </c>
      <c r="CA362" t="s">
        <v>59</v>
      </c>
      <c r="CB362" t="s">
        <v>60</v>
      </c>
      <c r="CC362" t="s">
        <v>61</v>
      </c>
      <c r="CD362" t="s">
        <v>368</v>
      </c>
    </row>
    <row r="363" spans="1:82" x14ac:dyDescent="0.2">
      <c r="A363" t="s">
        <v>1563</v>
      </c>
      <c r="B363" t="s">
        <v>51</v>
      </c>
      <c r="C363" t="s">
        <v>1564</v>
      </c>
      <c r="D363">
        <v>1</v>
      </c>
      <c r="E363">
        <v>1</v>
      </c>
      <c r="F363">
        <v>2</v>
      </c>
      <c r="G363">
        <v>3</v>
      </c>
      <c r="H363">
        <v>3</v>
      </c>
      <c r="I363">
        <v>4</v>
      </c>
      <c r="J363">
        <v>3</v>
      </c>
      <c r="K363" t="s">
        <v>785</v>
      </c>
      <c r="L363" t="s">
        <v>51</v>
      </c>
      <c r="M363">
        <v>5</v>
      </c>
      <c r="N363">
        <v>5</v>
      </c>
      <c r="O363">
        <v>5</v>
      </c>
      <c r="P363">
        <v>5</v>
      </c>
      <c r="Q363">
        <v>5</v>
      </c>
      <c r="R363">
        <v>5</v>
      </c>
      <c r="S363">
        <v>2</v>
      </c>
      <c r="T363">
        <v>5</v>
      </c>
      <c r="U363">
        <v>5</v>
      </c>
      <c r="V363">
        <v>1</v>
      </c>
      <c r="W363">
        <v>1</v>
      </c>
      <c r="X363">
        <v>1</v>
      </c>
      <c r="Y363">
        <v>1</v>
      </c>
      <c r="Z363">
        <v>1</v>
      </c>
      <c r="AA363">
        <v>1</v>
      </c>
      <c r="AB363">
        <v>1</v>
      </c>
      <c r="AC363">
        <v>1</v>
      </c>
      <c r="AD363">
        <v>1</v>
      </c>
      <c r="AE363" t="s">
        <v>662</v>
      </c>
      <c r="AJ363" t="s">
        <v>615</v>
      </c>
      <c r="AK363" t="s">
        <v>54</v>
      </c>
      <c r="AL363" t="s">
        <v>1565</v>
      </c>
    </row>
    <row r="364" spans="1:82" x14ac:dyDescent="0.2">
      <c r="A364" t="s">
        <v>1566</v>
      </c>
      <c r="B364" t="s">
        <v>51</v>
      </c>
      <c r="C364" t="s">
        <v>1567</v>
      </c>
      <c r="D364">
        <v>2</v>
      </c>
      <c r="E364">
        <v>1</v>
      </c>
      <c r="F364">
        <v>5</v>
      </c>
      <c r="G364">
        <v>3</v>
      </c>
      <c r="H364">
        <v>6</v>
      </c>
      <c r="I364">
        <v>7</v>
      </c>
      <c r="J364">
        <v>4</v>
      </c>
      <c r="K364" t="s">
        <v>680</v>
      </c>
      <c r="L364" t="s">
        <v>51</v>
      </c>
      <c r="M364">
        <v>5</v>
      </c>
      <c r="N364">
        <v>5</v>
      </c>
      <c r="O364">
        <v>5</v>
      </c>
      <c r="P364">
        <v>3</v>
      </c>
      <c r="Q364">
        <v>3</v>
      </c>
      <c r="R364">
        <v>1</v>
      </c>
      <c r="S364">
        <v>2</v>
      </c>
      <c r="T364">
        <v>4</v>
      </c>
      <c r="U364">
        <v>3</v>
      </c>
      <c r="V364">
        <v>5</v>
      </c>
      <c r="W364">
        <v>5</v>
      </c>
      <c r="X364">
        <v>4</v>
      </c>
      <c r="Y364">
        <v>3</v>
      </c>
      <c r="Z364">
        <v>4</v>
      </c>
      <c r="AA364">
        <v>1</v>
      </c>
      <c r="AB364">
        <v>2</v>
      </c>
      <c r="AC364">
        <v>4</v>
      </c>
      <c r="AD364">
        <v>3</v>
      </c>
      <c r="AE364" t="s">
        <v>662</v>
      </c>
      <c r="AJ364" t="s">
        <v>1568</v>
      </c>
      <c r="AK364" t="s">
        <v>79</v>
      </c>
      <c r="AL364" t="s">
        <v>1569</v>
      </c>
    </row>
    <row r="365" spans="1:82" x14ac:dyDescent="0.2">
      <c r="A365" t="s">
        <v>1570</v>
      </c>
      <c r="B365" t="s">
        <v>51</v>
      </c>
      <c r="C365" t="s">
        <v>1140</v>
      </c>
      <c r="D365">
        <v>2</v>
      </c>
      <c r="E365">
        <v>1</v>
      </c>
      <c r="F365">
        <v>3</v>
      </c>
      <c r="G365">
        <v>3</v>
      </c>
      <c r="H365">
        <v>3</v>
      </c>
      <c r="I365">
        <v>3</v>
      </c>
      <c r="J365">
        <v>3</v>
      </c>
      <c r="K365" t="s">
        <v>601</v>
      </c>
      <c r="L365" t="s">
        <v>48</v>
      </c>
      <c r="AF365" t="s">
        <v>716</v>
      </c>
      <c r="AG365" t="s">
        <v>1031</v>
      </c>
      <c r="AH365" t="s">
        <v>635</v>
      </c>
      <c r="AI365" t="s">
        <v>1521</v>
      </c>
      <c r="AJ365" t="s">
        <v>1349</v>
      </c>
      <c r="AK365" t="s">
        <v>294</v>
      </c>
      <c r="AL365" t="s">
        <v>66</v>
      </c>
    </row>
    <row r="366" spans="1:82" x14ac:dyDescent="0.2">
      <c r="A366" t="s">
        <v>1571</v>
      </c>
      <c r="B366" t="s">
        <v>51</v>
      </c>
      <c r="C366" t="s">
        <v>639</v>
      </c>
      <c r="D366">
        <v>7</v>
      </c>
      <c r="E366">
        <v>7</v>
      </c>
      <c r="F366">
        <v>5</v>
      </c>
      <c r="G366">
        <v>5</v>
      </c>
      <c r="H366">
        <v>6</v>
      </c>
      <c r="I366">
        <v>3</v>
      </c>
      <c r="J366">
        <v>5</v>
      </c>
      <c r="K366" t="s">
        <v>632</v>
      </c>
      <c r="L366" t="s">
        <v>48</v>
      </c>
      <c r="AF366" t="s">
        <v>751</v>
      </c>
      <c r="AG366" t="s">
        <v>752</v>
      </c>
      <c r="AH366" t="s">
        <v>635</v>
      </c>
      <c r="AI366" t="s">
        <v>1411</v>
      </c>
      <c r="AJ366" t="s">
        <v>697</v>
      </c>
      <c r="AK366" t="s">
        <v>79</v>
      </c>
    </row>
    <row r="367" spans="1:82" x14ac:dyDescent="0.2">
      <c r="A367" t="s">
        <v>1572</v>
      </c>
      <c r="B367" t="s">
        <v>51</v>
      </c>
      <c r="C367" t="s">
        <v>639</v>
      </c>
      <c r="D367">
        <v>7</v>
      </c>
      <c r="E367">
        <v>6</v>
      </c>
      <c r="F367">
        <v>6</v>
      </c>
      <c r="G367">
        <v>5</v>
      </c>
      <c r="H367">
        <v>3</v>
      </c>
      <c r="I367">
        <v>4</v>
      </c>
      <c r="J367">
        <v>5</v>
      </c>
      <c r="K367" t="s">
        <v>632</v>
      </c>
      <c r="L367" t="s">
        <v>51</v>
      </c>
      <c r="M367">
        <v>4</v>
      </c>
      <c r="N367">
        <v>3</v>
      </c>
      <c r="O367">
        <v>4</v>
      </c>
      <c r="P367">
        <v>3</v>
      </c>
      <c r="Q367">
        <v>4</v>
      </c>
      <c r="R367">
        <v>3</v>
      </c>
      <c r="S367">
        <v>3</v>
      </c>
      <c r="T367">
        <v>4</v>
      </c>
      <c r="U367">
        <v>4</v>
      </c>
      <c r="V367">
        <v>4</v>
      </c>
      <c r="W367">
        <v>3</v>
      </c>
      <c r="X367">
        <v>4</v>
      </c>
      <c r="Y367">
        <v>3</v>
      </c>
      <c r="Z367">
        <v>4</v>
      </c>
      <c r="AA367">
        <v>3</v>
      </c>
      <c r="AB367">
        <v>3</v>
      </c>
      <c r="AC367">
        <v>4</v>
      </c>
      <c r="AD367">
        <v>4</v>
      </c>
      <c r="AE367" t="s">
        <v>655</v>
      </c>
      <c r="AJ367" t="s">
        <v>796</v>
      </c>
      <c r="AK367" t="s">
        <v>54</v>
      </c>
      <c r="AL367" t="s">
        <v>1573</v>
      </c>
    </row>
    <row r="368" spans="1:82" x14ac:dyDescent="0.2">
      <c r="A368" t="s">
        <v>370</v>
      </c>
      <c r="B368" t="s">
        <v>48</v>
      </c>
      <c r="AM368" t="s">
        <v>439</v>
      </c>
      <c r="AN368" t="s">
        <v>48</v>
      </c>
      <c r="BJ368">
        <v>5</v>
      </c>
      <c r="BK368">
        <v>3</v>
      </c>
      <c r="BL368">
        <v>4</v>
      </c>
      <c r="BM368">
        <v>4</v>
      </c>
      <c r="BN368">
        <v>4</v>
      </c>
      <c r="BO368">
        <v>1</v>
      </c>
      <c r="BP368">
        <v>2</v>
      </c>
      <c r="BQ368">
        <v>5</v>
      </c>
      <c r="BR368">
        <v>3</v>
      </c>
      <c r="BS368" t="s">
        <v>78</v>
      </c>
      <c r="BT368" t="s">
        <v>48</v>
      </c>
      <c r="BU368" t="s">
        <v>371</v>
      </c>
      <c r="BV368" t="s">
        <v>140</v>
      </c>
      <c r="BW368" t="s">
        <v>372</v>
      </c>
      <c r="BX368" t="s">
        <v>98</v>
      </c>
      <c r="BY368" t="s">
        <v>71</v>
      </c>
      <c r="BZ368" t="s">
        <v>205</v>
      </c>
      <c r="CA368" t="s">
        <v>373</v>
      </c>
      <c r="CB368" t="s">
        <v>60</v>
      </c>
      <c r="CC368" t="s">
        <v>82</v>
      </c>
      <c r="CD368" t="s">
        <v>374</v>
      </c>
    </row>
    <row r="369" spans="1:82" x14ac:dyDescent="0.2">
      <c r="A369" t="s">
        <v>568</v>
      </c>
      <c r="B369" t="s">
        <v>48</v>
      </c>
      <c r="AM369" t="s">
        <v>50</v>
      </c>
      <c r="AN369" t="s">
        <v>48</v>
      </c>
      <c r="BJ369">
        <v>5</v>
      </c>
      <c r="BK369">
        <v>1</v>
      </c>
      <c r="BL369">
        <v>1</v>
      </c>
      <c r="BM369">
        <v>5</v>
      </c>
      <c r="BN369">
        <v>3</v>
      </c>
      <c r="BO369">
        <v>1</v>
      </c>
      <c r="BP369">
        <v>3</v>
      </c>
      <c r="BQ369">
        <v>5</v>
      </c>
      <c r="BR369">
        <v>5</v>
      </c>
      <c r="BS369" t="s">
        <v>102</v>
      </c>
      <c r="BT369" t="s">
        <v>51</v>
      </c>
      <c r="BU369" t="s">
        <v>447</v>
      </c>
      <c r="BV369" t="s">
        <v>121</v>
      </c>
      <c r="BW369" t="s">
        <v>569</v>
      </c>
      <c r="BX369" t="s">
        <v>56</v>
      </c>
      <c r="BY369" t="s">
        <v>425</v>
      </c>
      <c r="BZ369" t="s">
        <v>160</v>
      </c>
      <c r="CA369" t="s">
        <v>112</v>
      </c>
      <c r="CB369" t="s">
        <v>60</v>
      </c>
      <c r="CC369" t="s">
        <v>61</v>
      </c>
    </row>
    <row r="370" spans="1:82" x14ac:dyDescent="0.2">
      <c r="A370" t="s">
        <v>1574</v>
      </c>
      <c r="B370" t="s">
        <v>51</v>
      </c>
      <c r="C370" t="s">
        <v>679</v>
      </c>
      <c r="D370">
        <v>1</v>
      </c>
      <c r="E370">
        <v>1</v>
      </c>
      <c r="F370">
        <v>1</v>
      </c>
      <c r="G370">
        <v>2</v>
      </c>
      <c r="H370">
        <v>2</v>
      </c>
      <c r="I370">
        <v>3</v>
      </c>
      <c r="J370">
        <v>2</v>
      </c>
      <c r="K370" t="s">
        <v>601</v>
      </c>
      <c r="L370" t="s">
        <v>48</v>
      </c>
      <c r="AF370" t="s">
        <v>1575</v>
      </c>
      <c r="AH370" t="s">
        <v>635</v>
      </c>
      <c r="AI370" t="s">
        <v>822</v>
      </c>
      <c r="AJ370" t="s">
        <v>697</v>
      </c>
      <c r="AK370" t="s">
        <v>231</v>
      </c>
      <c r="AL370" t="s">
        <v>1576</v>
      </c>
    </row>
    <row r="371" spans="1:82" x14ac:dyDescent="0.2">
      <c r="A371" t="s">
        <v>375</v>
      </c>
      <c r="B371" t="s">
        <v>48</v>
      </c>
      <c r="AM371" t="s">
        <v>623</v>
      </c>
      <c r="AN371" t="s">
        <v>51</v>
      </c>
      <c r="AO371">
        <v>5</v>
      </c>
      <c r="AP371">
        <v>4</v>
      </c>
      <c r="AQ371">
        <v>4</v>
      </c>
      <c r="AR371">
        <v>5</v>
      </c>
      <c r="AS371">
        <v>4</v>
      </c>
      <c r="AT371">
        <v>5</v>
      </c>
      <c r="AU371">
        <v>3</v>
      </c>
      <c r="AV371">
        <v>4</v>
      </c>
      <c r="AW371">
        <v>4</v>
      </c>
      <c r="AX371">
        <v>5</v>
      </c>
      <c r="AY371">
        <v>4</v>
      </c>
      <c r="AZ371">
        <v>4</v>
      </c>
      <c r="BA371">
        <v>5</v>
      </c>
      <c r="BB371">
        <v>4</v>
      </c>
      <c r="BC371">
        <v>5</v>
      </c>
      <c r="BD371">
        <v>3</v>
      </c>
      <c r="BE371">
        <v>4</v>
      </c>
      <c r="BF371">
        <v>4</v>
      </c>
      <c r="BG371" t="s">
        <v>51</v>
      </c>
      <c r="BH371" t="s">
        <v>376</v>
      </c>
      <c r="BU371" t="s">
        <v>377</v>
      </c>
      <c r="BV371" t="s">
        <v>54</v>
      </c>
      <c r="BW371" t="s">
        <v>378</v>
      </c>
      <c r="BX371" t="s">
        <v>70</v>
      </c>
      <c r="BY371" t="s">
        <v>57</v>
      </c>
      <c r="BZ371" t="s">
        <v>205</v>
      </c>
      <c r="CA371" t="s">
        <v>373</v>
      </c>
      <c r="CB371" t="s">
        <v>74</v>
      </c>
      <c r="CC371" t="s">
        <v>61</v>
      </c>
      <c r="CD371" t="s">
        <v>379</v>
      </c>
    </row>
    <row r="372" spans="1:82" x14ac:dyDescent="0.2">
      <c r="A372" t="s">
        <v>1577</v>
      </c>
      <c r="B372" t="s">
        <v>51</v>
      </c>
      <c r="C372" t="s">
        <v>1041</v>
      </c>
      <c r="D372">
        <v>6</v>
      </c>
      <c r="E372">
        <v>7</v>
      </c>
      <c r="F372">
        <v>5</v>
      </c>
      <c r="G372">
        <v>4</v>
      </c>
      <c r="H372">
        <v>3</v>
      </c>
      <c r="I372">
        <v>1</v>
      </c>
      <c r="J372">
        <v>2</v>
      </c>
      <c r="K372" t="s">
        <v>680</v>
      </c>
      <c r="L372" t="s">
        <v>51</v>
      </c>
      <c r="M372">
        <v>4</v>
      </c>
      <c r="N372">
        <v>4</v>
      </c>
      <c r="O372">
        <v>4</v>
      </c>
      <c r="P372">
        <v>5</v>
      </c>
      <c r="Q372">
        <v>5</v>
      </c>
      <c r="R372">
        <v>3</v>
      </c>
      <c r="S372">
        <v>3</v>
      </c>
      <c r="T372">
        <v>4</v>
      </c>
      <c r="U372">
        <v>4</v>
      </c>
      <c r="V372">
        <v>5</v>
      </c>
      <c r="W372">
        <v>5</v>
      </c>
      <c r="X372">
        <v>4</v>
      </c>
      <c r="Y372">
        <v>4</v>
      </c>
      <c r="Z372">
        <v>5</v>
      </c>
      <c r="AA372">
        <v>4</v>
      </c>
      <c r="AB372">
        <v>4</v>
      </c>
      <c r="AC372">
        <v>4</v>
      </c>
      <c r="AD372">
        <v>5</v>
      </c>
      <c r="AE372" t="s">
        <v>818</v>
      </c>
      <c r="AJ372" t="s">
        <v>701</v>
      </c>
      <c r="AK372" t="s">
        <v>180</v>
      </c>
      <c r="AL372" t="s">
        <v>1578</v>
      </c>
    </row>
    <row r="373" spans="1:82" x14ac:dyDescent="0.2">
      <c r="A373" t="s">
        <v>1579</v>
      </c>
      <c r="B373" t="s">
        <v>51</v>
      </c>
      <c r="C373" t="s">
        <v>639</v>
      </c>
      <c r="D373">
        <v>5</v>
      </c>
      <c r="E373">
        <v>7</v>
      </c>
      <c r="F373">
        <v>6</v>
      </c>
      <c r="G373">
        <v>3</v>
      </c>
      <c r="H373">
        <v>4</v>
      </c>
      <c r="I373">
        <v>1</v>
      </c>
      <c r="J373">
        <v>2</v>
      </c>
      <c r="K373" t="s">
        <v>601</v>
      </c>
      <c r="L373" t="s">
        <v>51</v>
      </c>
      <c r="M373">
        <v>4</v>
      </c>
      <c r="N373">
        <v>2</v>
      </c>
      <c r="O373">
        <v>5</v>
      </c>
      <c r="P373">
        <v>2</v>
      </c>
      <c r="Q373">
        <v>5</v>
      </c>
      <c r="R373">
        <v>2</v>
      </c>
      <c r="S373">
        <v>3</v>
      </c>
      <c r="T373">
        <v>3</v>
      </c>
      <c r="U373">
        <v>2</v>
      </c>
      <c r="V373">
        <v>4</v>
      </c>
      <c r="W373">
        <v>2</v>
      </c>
      <c r="X373">
        <v>5</v>
      </c>
      <c r="Y373">
        <v>2</v>
      </c>
      <c r="Z373">
        <v>5</v>
      </c>
      <c r="AA373">
        <v>2</v>
      </c>
      <c r="AB373">
        <v>3</v>
      </c>
      <c r="AC373">
        <v>3</v>
      </c>
      <c r="AD373">
        <v>2</v>
      </c>
      <c r="AE373" t="s">
        <v>1580</v>
      </c>
      <c r="AJ373" t="s">
        <v>1581</v>
      </c>
      <c r="AK373" t="s">
        <v>231</v>
      </c>
      <c r="AL373" t="s">
        <v>1582</v>
      </c>
    </row>
    <row r="374" spans="1:82" x14ac:dyDescent="0.2">
      <c r="A374" t="s">
        <v>1583</v>
      </c>
      <c r="B374" t="s">
        <v>51</v>
      </c>
      <c r="C374" t="s">
        <v>1041</v>
      </c>
      <c r="D374">
        <v>1</v>
      </c>
      <c r="E374">
        <v>1</v>
      </c>
      <c r="F374">
        <v>2</v>
      </c>
      <c r="G374">
        <v>1</v>
      </c>
      <c r="H374">
        <v>4</v>
      </c>
      <c r="I374">
        <v>4</v>
      </c>
      <c r="J374">
        <v>3</v>
      </c>
      <c r="K374" t="s">
        <v>601</v>
      </c>
      <c r="L374" t="s">
        <v>51</v>
      </c>
      <c r="M374">
        <v>3</v>
      </c>
      <c r="N374">
        <v>3</v>
      </c>
      <c r="O374">
        <v>3</v>
      </c>
      <c r="P374">
        <v>2</v>
      </c>
      <c r="Q374">
        <v>3</v>
      </c>
      <c r="R374">
        <v>3</v>
      </c>
      <c r="S374">
        <v>2</v>
      </c>
      <c r="T374">
        <v>3</v>
      </c>
      <c r="U374">
        <v>3</v>
      </c>
      <c r="V374">
        <v>3</v>
      </c>
      <c r="W374">
        <v>3</v>
      </c>
      <c r="X374">
        <v>3</v>
      </c>
      <c r="Y374">
        <v>2</v>
      </c>
      <c r="Z374">
        <v>3</v>
      </c>
      <c r="AA374">
        <v>3</v>
      </c>
      <c r="AB374">
        <v>2</v>
      </c>
      <c r="AC374">
        <v>3</v>
      </c>
      <c r="AD374">
        <v>3</v>
      </c>
      <c r="AE374" t="s">
        <v>804</v>
      </c>
      <c r="AJ374" t="s">
        <v>950</v>
      </c>
      <c r="AK374" t="s">
        <v>88</v>
      </c>
    </row>
    <row r="375" spans="1:82" x14ac:dyDescent="0.2">
      <c r="A375" t="s">
        <v>1584</v>
      </c>
      <c r="B375" t="s">
        <v>48</v>
      </c>
      <c r="AM375" t="s">
        <v>623</v>
      </c>
      <c r="AN375" t="s">
        <v>51</v>
      </c>
      <c r="AO375">
        <v>2</v>
      </c>
      <c r="AP375">
        <v>2</v>
      </c>
      <c r="AQ375">
        <v>2</v>
      </c>
      <c r="AR375">
        <v>1</v>
      </c>
      <c r="AS375">
        <v>1</v>
      </c>
      <c r="AT375">
        <v>4</v>
      </c>
      <c r="AU375">
        <v>1</v>
      </c>
      <c r="AV375">
        <v>1</v>
      </c>
      <c r="AW375">
        <v>1</v>
      </c>
      <c r="BG375" t="s">
        <v>48</v>
      </c>
      <c r="BI375" t="s">
        <v>1585</v>
      </c>
      <c r="BU375" t="s">
        <v>1586</v>
      </c>
      <c r="BV375" t="s">
        <v>96</v>
      </c>
      <c r="BW375" t="s">
        <v>1482</v>
      </c>
      <c r="BX375" t="s">
        <v>98</v>
      </c>
      <c r="BY375" t="s">
        <v>399</v>
      </c>
      <c r="BZ375" t="s">
        <v>72</v>
      </c>
      <c r="CA375" t="s">
        <v>73</v>
      </c>
      <c r="CB375" t="s">
        <v>60</v>
      </c>
      <c r="CC375" t="s">
        <v>82</v>
      </c>
      <c r="CD375" t="s">
        <v>1587</v>
      </c>
    </row>
    <row r="376" spans="1:82" x14ac:dyDescent="0.2">
      <c r="A376" t="s">
        <v>380</v>
      </c>
      <c r="B376" t="s">
        <v>48</v>
      </c>
      <c r="AM376" t="s">
        <v>1589</v>
      </c>
      <c r="AN376" t="s">
        <v>51</v>
      </c>
      <c r="AO376">
        <v>4</v>
      </c>
      <c r="AP376">
        <v>4</v>
      </c>
      <c r="AQ376">
        <v>4</v>
      </c>
      <c r="AR376">
        <v>4</v>
      </c>
      <c r="AS376">
        <v>4</v>
      </c>
      <c r="AT376">
        <v>4</v>
      </c>
      <c r="AU376">
        <v>4</v>
      </c>
      <c r="AV376">
        <v>4</v>
      </c>
      <c r="AW376">
        <v>4</v>
      </c>
      <c r="AX376">
        <v>4</v>
      </c>
      <c r="AY376">
        <v>4</v>
      </c>
      <c r="AZ376">
        <v>4</v>
      </c>
      <c r="BA376">
        <v>4</v>
      </c>
      <c r="BB376">
        <v>4</v>
      </c>
      <c r="BC376">
        <v>4</v>
      </c>
      <c r="BD376">
        <v>4</v>
      </c>
      <c r="BE376">
        <v>4</v>
      </c>
      <c r="BF376">
        <v>4</v>
      </c>
      <c r="BG376" t="s">
        <v>51</v>
      </c>
      <c r="BH376" t="s">
        <v>382</v>
      </c>
      <c r="BU376" t="s">
        <v>361</v>
      </c>
      <c r="BV376" t="s">
        <v>88</v>
      </c>
      <c r="BW376" t="s">
        <v>383</v>
      </c>
      <c r="BX376" t="s">
        <v>81</v>
      </c>
      <c r="BY376" t="s">
        <v>57</v>
      </c>
      <c r="BZ376" t="s">
        <v>205</v>
      </c>
      <c r="CA376" t="s">
        <v>73</v>
      </c>
      <c r="CB376" t="s">
        <v>60</v>
      </c>
      <c r="CC376" t="s">
        <v>82</v>
      </c>
    </row>
    <row r="377" spans="1:82" x14ac:dyDescent="0.2">
      <c r="A377" t="s">
        <v>1590</v>
      </c>
      <c r="B377" t="s">
        <v>51</v>
      </c>
      <c r="C377" t="s">
        <v>1591</v>
      </c>
      <c r="D377">
        <v>5</v>
      </c>
      <c r="E377">
        <v>6</v>
      </c>
      <c r="F377">
        <v>5</v>
      </c>
      <c r="G377">
        <v>4</v>
      </c>
      <c r="H377">
        <v>4</v>
      </c>
      <c r="I377">
        <v>5</v>
      </c>
      <c r="J377">
        <v>3</v>
      </c>
      <c r="K377" t="s">
        <v>680</v>
      </c>
      <c r="L377" t="s">
        <v>51</v>
      </c>
      <c r="M377">
        <v>4</v>
      </c>
      <c r="N377">
        <v>3</v>
      </c>
      <c r="O377">
        <v>3</v>
      </c>
      <c r="P377">
        <v>2</v>
      </c>
      <c r="Q377">
        <v>2</v>
      </c>
      <c r="R377">
        <v>3</v>
      </c>
      <c r="S377">
        <v>3</v>
      </c>
      <c r="T377">
        <v>4</v>
      </c>
      <c r="U377">
        <v>3</v>
      </c>
      <c r="V377">
        <v>3</v>
      </c>
      <c r="W377">
        <v>3</v>
      </c>
      <c r="X377">
        <v>2</v>
      </c>
      <c r="Y377">
        <v>2</v>
      </c>
      <c r="Z377">
        <v>3</v>
      </c>
      <c r="AA377">
        <v>3</v>
      </c>
      <c r="AB377">
        <v>3</v>
      </c>
      <c r="AC377">
        <v>3</v>
      </c>
      <c r="AD377">
        <v>3</v>
      </c>
      <c r="AE377" t="s">
        <v>1334</v>
      </c>
      <c r="AJ377" t="s">
        <v>1088</v>
      </c>
      <c r="AK377" t="s">
        <v>231</v>
      </c>
      <c r="AL377" t="s">
        <v>1592</v>
      </c>
    </row>
    <row r="378" spans="1:82" x14ac:dyDescent="0.2">
      <c r="A378" t="s">
        <v>1593</v>
      </c>
      <c r="B378" t="s">
        <v>48</v>
      </c>
      <c r="AM378" t="s">
        <v>1594</v>
      </c>
      <c r="AN378" t="s">
        <v>48</v>
      </c>
      <c r="BJ378">
        <v>5</v>
      </c>
      <c r="BK378">
        <v>4</v>
      </c>
      <c r="BL378">
        <v>4</v>
      </c>
      <c r="BM378">
        <v>5</v>
      </c>
      <c r="BN378">
        <v>5</v>
      </c>
      <c r="BO378">
        <v>5</v>
      </c>
      <c r="BP378">
        <v>5</v>
      </c>
      <c r="BQ378">
        <v>5</v>
      </c>
      <c r="BR378">
        <v>5</v>
      </c>
      <c r="BS378" t="s">
        <v>1595</v>
      </c>
      <c r="BT378" t="s">
        <v>51</v>
      </c>
      <c r="BU378" t="s">
        <v>152</v>
      </c>
      <c r="BV378" t="s">
        <v>121</v>
      </c>
      <c r="BW378" t="s">
        <v>1596</v>
      </c>
      <c r="BX378" t="s">
        <v>81</v>
      </c>
      <c r="BY378" t="s">
        <v>399</v>
      </c>
      <c r="BZ378" t="s">
        <v>58</v>
      </c>
      <c r="CA378" t="s">
        <v>112</v>
      </c>
      <c r="CB378" t="s">
        <v>60</v>
      </c>
      <c r="CC378" t="s">
        <v>61</v>
      </c>
      <c r="CD378" t="s">
        <v>1597</v>
      </c>
    </row>
    <row r="379" spans="1:82" x14ac:dyDescent="0.2">
      <c r="A379" t="s">
        <v>1599</v>
      </c>
      <c r="B379" t="s">
        <v>51</v>
      </c>
      <c r="C379" t="s">
        <v>639</v>
      </c>
      <c r="D379">
        <v>4</v>
      </c>
      <c r="E379">
        <v>4</v>
      </c>
      <c r="F379">
        <v>4</v>
      </c>
      <c r="G379">
        <v>2</v>
      </c>
      <c r="H379">
        <v>4</v>
      </c>
      <c r="I379">
        <v>4</v>
      </c>
      <c r="J379">
        <v>3</v>
      </c>
      <c r="K379" t="s">
        <v>632</v>
      </c>
      <c r="L379" t="s">
        <v>48</v>
      </c>
      <c r="AF379" t="s">
        <v>1159</v>
      </c>
      <c r="AG379" t="s">
        <v>1600</v>
      </c>
      <c r="AH379" t="s">
        <v>635</v>
      </c>
      <c r="AI379" t="s">
        <v>648</v>
      </c>
      <c r="AJ379" t="s">
        <v>1601</v>
      </c>
      <c r="AK379" t="s">
        <v>54</v>
      </c>
    </row>
    <row r="380" spans="1:82" x14ac:dyDescent="0.2">
      <c r="A380" t="s">
        <v>1602</v>
      </c>
      <c r="B380" t="s">
        <v>51</v>
      </c>
      <c r="C380" t="s">
        <v>1603</v>
      </c>
      <c r="D380">
        <v>1</v>
      </c>
      <c r="E380">
        <v>2</v>
      </c>
      <c r="F380">
        <v>1</v>
      </c>
      <c r="G380">
        <v>3</v>
      </c>
      <c r="H380">
        <v>3</v>
      </c>
      <c r="I380">
        <v>1</v>
      </c>
      <c r="J380">
        <v>2</v>
      </c>
      <c r="K380" t="s">
        <v>640</v>
      </c>
      <c r="L380" t="s">
        <v>51</v>
      </c>
      <c r="M380">
        <v>2</v>
      </c>
      <c r="N380">
        <v>3</v>
      </c>
      <c r="O380">
        <v>3</v>
      </c>
      <c r="P380">
        <v>3</v>
      </c>
      <c r="Q380">
        <v>3</v>
      </c>
      <c r="R380">
        <v>2</v>
      </c>
      <c r="S380">
        <v>2</v>
      </c>
      <c r="T380">
        <v>3</v>
      </c>
      <c r="U380">
        <v>2</v>
      </c>
      <c r="V380">
        <v>2</v>
      </c>
      <c r="W380">
        <v>2</v>
      </c>
      <c r="X380">
        <v>2</v>
      </c>
      <c r="Y380">
        <v>2</v>
      </c>
      <c r="Z380">
        <v>2</v>
      </c>
      <c r="AA380">
        <v>2</v>
      </c>
      <c r="AB380">
        <v>2</v>
      </c>
      <c r="AC380">
        <v>2</v>
      </c>
      <c r="AD380">
        <v>2</v>
      </c>
      <c r="AE380" t="s">
        <v>700</v>
      </c>
      <c r="AJ380" t="s">
        <v>1604</v>
      </c>
      <c r="AK380" t="s">
        <v>121</v>
      </c>
    </row>
    <row r="381" spans="1:82" x14ac:dyDescent="0.2">
      <c r="A381" t="s">
        <v>570</v>
      </c>
      <c r="B381" t="s">
        <v>48</v>
      </c>
      <c r="AM381" t="s">
        <v>571</v>
      </c>
      <c r="AN381" t="s">
        <v>51</v>
      </c>
      <c r="AO381">
        <v>5</v>
      </c>
      <c r="AP381">
        <v>5</v>
      </c>
      <c r="AQ381">
        <v>5</v>
      </c>
      <c r="AR381">
        <v>5</v>
      </c>
      <c r="AS381">
        <v>5</v>
      </c>
      <c r="AT381">
        <v>5</v>
      </c>
      <c r="AU381">
        <v>5</v>
      </c>
      <c r="AV381">
        <v>4</v>
      </c>
      <c r="AW381">
        <v>5</v>
      </c>
      <c r="AX381">
        <v>5</v>
      </c>
      <c r="AY381">
        <v>5</v>
      </c>
      <c r="AZ381">
        <v>5</v>
      </c>
      <c r="BA381">
        <v>5</v>
      </c>
      <c r="BB381">
        <v>5</v>
      </c>
      <c r="BC381">
        <v>5</v>
      </c>
      <c r="BD381">
        <v>4</v>
      </c>
      <c r="BE381">
        <v>5</v>
      </c>
      <c r="BF381">
        <v>5</v>
      </c>
      <c r="BG381" t="s">
        <v>51</v>
      </c>
      <c r="BH381" t="s">
        <v>572</v>
      </c>
      <c r="BU381" t="s">
        <v>67</v>
      </c>
      <c r="BV381" t="s">
        <v>96</v>
      </c>
      <c r="BW381" t="s">
        <v>573</v>
      </c>
      <c r="BX381" t="s">
        <v>110</v>
      </c>
      <c r="BY381" t="s">
        <v>399</v>
      </c>
      <c r="BZ381" t="s">
        <v>160</v>
      </c>
      <c r="CA381" t="s">
        <v>73</v>
      </c>
      <c r="CB381" t="s">
        <v>60</v>
      </c>
      <c r="CC381" t="s">
        <v>82</v>
      </c>
      <c r="CD381" t="s">
        <v>574</v>
      </c>
    </row>
    <row r="382" spans="1:82" x14ac:dyDescent="0.2">
      <c r="A382" t="s">
        <v>575</v>
      </c>
      <c r="B382" t="s">
        <v>48</v>
      </c>
      <c r="AM382" t="s">
        <v>50</v>
      </c>
      <c r="AN382" t="s">
        <v>51</v>
      </c>
      <c r="AO382">
        <v>4</v>
      </c>
      <c r="AP382">
        <v>4</v>
      </c>
      <c r="AQ382">
        <v>4</v>
      </c>
      <c r="AR382">
        <v>4</v>
      </c>
      <c r="AS382">
        <v>4</v>
      </c>
      <c r="AT382">
        <v>4</v>
      </c>
      <c r="AU382">
        <v>4</v>
      </c>
      <c r="AV382">
        <v>4</v>
      </c>
      <c r="AW382">
        <v>4</v>
      </c>
      <c r="BG382" t="s">
        <v>51</v>
      </c>
      <c r="BH382" t="s">
        <v>576</v>
      </c>
      <c r="BU382" t="s">
        <v>158</v>
      </c>
      <c r="BV382" t="s">
        <v>54</v>
      </c>
      <c r="BW382" t="s">
        <v>577</v>
      </c>
      <c r="BX382" t="s">
        <v>110</v>
      </c>
      <c r="BY382" t="s">
        <v>425</v>
      </c>
      <c r="BZ382" t="s">
        <v>111</v>
      </c>
      <c r="CA382" t="s">
        <v>73</v>
      </c>
      <c r="CB382" t="s">
        <v>60</v>
      </c>
      <c r="CC382" t="s">
        <v>61</v>
      </c>
      <c r="CD382" t="s">
        <v>578</v>
      </c>
    </row>
    <row r="383" spans="1:82" x14ac:dyDescent="0.2">
      <c r="A383" t="s">
        <v>1605</v>
      </c>
      <c r="B383" t="s">
        <v>51</v>
      </c>
      <c r="C383" t="s">
        <v>639</v>
      </c>
      <c r="D383">
        <v>2</v>
      </c>
      <c r="E383">
        <v>2</v>
      </c>
      <c r="F383">
        <v>2</v>
      </c>
      <c r="G383">
        <v>3</v>
      </c>
      <c r="H383">
        <v>4</v>
      </c>
      <c r="I383">
        <v>6</v>
      </c>
      <c r="J383">
        <v>2</v>
      </c>
      <c r="K383" t="s">
        <v>601</v>
      </c>
      <c r="L383" t="s">
        <v>48</v>
      </c>
      <c r="AF383" t="s">
        <v>716</v>
      </c>
      <c r="AG383" t="s">
        <v>647</v>
      </c>
      <c r="AH383" t="s">
        <v>674</v>
      </c>
      <c r="AI383" t="s">
        <v>1521</v>
      </c>
      <c r="AJ383" t="s">
        <v>897</v>
      </c>
      <c r="AK383" t="s">
        <v>79</v>
      </c>
    </row>
  </sheetData>
  <autoFilter ref="A1:CD383" xr:uid="{99BFCB2D-F161-4EE7-B2EF-4E5DE1960FB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BA5FA-547C-4128-96E8-0567969C909E}">
  <sheetPr>
    <tabColor theme="7" tint="0.79998168889431442"/>
  </sheetPr>
  <dimension ref="A1"/>
  <sheetViews>
    <sheetView topLeftCell="G15" workbookViewId="0">
      <selection activeCell="AC53" sqref="AC53"/>
    </sheetView>
  </sheetViews>
  <sheetFormatPr baseColWidth="10" defaultColWidth="8.83203125" defaultRowHeight="15" x14ac:dyDescent="0.2"/>
  <cols>
    <col min="1" max="16384" width="8.832031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AB7EA-EAC6-49C1-A51C-1F8A237BD088}">
  <sheetPr>
    <tabColor theme="7" tint="0.79998168889431442"/>
  </sheetPr>
  <dimension ref="J67"/>
  <sheetViews>
    <sheetView tabSelected="1" zoomScale="68" zoomScaleNormal="100" workbookViewId="0">
      <selection activeCell="AC4" sqref="AC4"/>
    </sheetView>
  </sheetViews>
  <sheetFormatPr baseColWidth="10" defaultColWidth="8.83203125" defaultRowHeight="15" x14ac:dyDescent="0.2"/>
  <cols>
    <col min="1" max="16384" width="8.83203125" style="1"/>
  </cols>
  <sheetData>
    <row r="67" spans="10:10" ht="16" x14ac:dyDescent="0.2">
      <c r="J67" s="7"/>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F09FB-169C-7642-B3F4-0E2B939104A8}">
  <sheetPr>
    <tabColor theme="7" tint="0.79998168889431442"/>
  </sheetPr>
  <dimension ref="A1"/>
  <sheetViews>
    <sheetView zoomScale="62" workbookViewId="0">
      <selection activeCell="A31" sqref="A31"/>
    </sheetView>
  </sheetViews>
  <sheetFormatPr baseColWidth="10" defaultColWidth="8.83203125" defaultRowHeight="15" x14ac:dyDescent="0.2"/>
  <cols>
    <col min="1" max="16384" width="8.83203125" style="1"/>
  </cols>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C0563-91D2-1343-99E0-BB559E2E89B6}">
  <sheetPr>
    <tabColor theme="7" tint="0.79998168889431442"/>
  </sheetPr>
  <dimension ref="A1"/>
  <sheetViews>
    <sheetView zoomScale="63" zoomScaleNormal="63" workbookViewId="0">
      <selection activeCell="AI8" sqref="AI8"/>
    </sheetView>
  </sheetViews>
  <sheetFormatPr baseColWidth="10" defaultColWidth="10.83203125" defaultRowHeight="15" x14ac:dyDescent="0.2"/>
  <cols>
    <col min="1" max="16384" width="10.83203125" style="1"/>
  </cols>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E307-8BDF-481C-87FC-6E8C95B65D50}">
  <sheetPr>
    <tabColor theme="7"/>
  </sheetPr>
  <dimension ref="B9:AK66"/>
  <sheetViews>
    <sheetView workbookViewId="0">
      <selection activeCell="AE3" sqref="AE3"/>
    </sheetView>
  </sheetViews>
  <sheetFormatPr baseColWidth="10" defaultColWidth="8.83203125" defaultRowHeight="15" x14ac:dyDescent="0.2"/>
  <cols>
    <col min="1" max="16384" width="8.83203125" style="1"/>
  </cols>
  <sheetData>
    <row r="9" spans="2:36" x14ac:dyDescent="0.2">
      <c r="B9"/>
      <c r="AA9"/>
    </row>
    <row r="12" spans="2:36" x14ac:dyDescent="0.2">
      <c r="AJ12"/>
    </row>
    <row r="14" spans="2:36" x14ac:dyDescent="0.2">
      <c r="W14"/>
    </row>
    <row r="25" spans="19:37" x14ac:dyDescent="0.2">
      <c r="S25"/>
      <c r="AK25"/>
    </row>
    <row r="38" spans="9:36" x14ac:dyDescent="0.2">
      <c r="AJ38"/>
    </row>
    <row r="43" spans="9:36" x14ac:dyDescent="0.2">
      <c r="I43"/>
      <c r="K43"/>
    </row>
    <row r="59" spans="22:36" x14ac:dyDescent="0.2">
      <c r="AJ59"/>
    </row>
    <row r="62" spans="22:36" x14ac:dyDescent="0.2">
      <c r="V62"/>
    </row>
    <row r="66" spans="24:24" x14ac:dyDescent="0.2">
      <c r="X6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D8D2-DD60-4071-8795-6AA0AD5AFA1E}">
  <sheetPr>
    <tabColor theme="5"/>
  </sheetPr>
  <dimension ref="A1"/>
  <sheetViews>
    <sheetView topLeftCell="F7" zoomScale="177" zoomScaleNormal="177" workbookViewId="0">
      <selection activeCell="M17" sqref="M17"/>
    </sheetView>
  </sheetViews>
  <sheetFormatPr baseColWidth="10" defaultColWidth="8.83203125" defaultRowHeight="15" x14ac:dyDescent="0.2"/>
  <cols>
    <col min="1" max="16384" width="8.83203125" style="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0B3A2-F5C8-4328-867C-151C30458AE4}">
  <sheetPr>
    <tabColor theme="5" tint="0.79998168889431442"/>
  </sheetPr>
  <dimension ref="A1:BO89"/>
  <sheetViews>
    <sheetView topLeftCell="BK1" workbookViewId="0">
      <selection activeCell="BP1" sqref="BP1:BP1048576"/>
    </sheetView>
  </sheetViews>
  <sheetFormatPr baseColWidth="10" defaultColWidth="8.83203125" defaultRowHeight="15" x14ac:dyDescent="0.2"/>
  <cols>
    <col min="36" max="36" width="26.33203125" customWidth="1"/>
    <col min="37" max="44" width="33.5" customWidth="1"/>
    <col min="45" max="45" width="41.6640625" customWidth="1"/>
    <col min="46" max="46" width="49.5" customWidth="1"/>
    <col min="47" max="50" width="20.1640625" customWidth="1"/>
    <col min="51" max="61" width="32.5" customWidth="1"/>
    <col min="62" max="62" width="31" customWidth="1"/>
    <col min="66" max="66" width="32.33203125" customWidth="1"/>
    <col min="67" max="67" width="38.83203125" customWidth="1"/>
  </cols>
  <sheetData>
    <row r="1" spans="1:67" x14ac:dyDescent="0.2">
      <c r="A1" t="s">
        <v>0</v>
      </c>
      <c r="B1" t="s">
        <v>1</v>
      </c>
      <c r="C1" t="s">
        <v>2</v>
      </c>
      <c r="D1" t="s">
        <v>3</v>
      </c>
      <c r="E1" t="s">
        <v>1606</v>
      </c>
      <c r="F1" t="s">
        <v>387</v>
      </c>
      <c r="G1" t="s">
        <v>388</v>
      </c>
      <c r="H1" t="s">
        <v>1607</v>
      </c>
      <c r="I1" t="s">
        <v>394</v>
      </c>
      <c r="J1" t="s">
        <v>1612</v>
      </c>
      <c r="K1" t="s">
        <v>391</v>
      </c>
      <c r="L1" t="s">
        <v>1609</v>
      </c>
      <c r="M1" t="s">
        <v>1610</v>
      </c>
      <c r="N1" t="s">
        <v>1606</v>
      </c>
      <c r="O1" t="s">
        <v>387</v>
      </c>
      <c r="P1" t="s">
        <v>388</v>
      </c>
      <c r="Q1" t="s">
        <v>1607</v>
      </c>
      <c r="R1" t="s">
        <v>394</v>
      </c>
      <c r="S1" t="s">
        <v>1612</v>
      </c>
      <c r="T1" t="s">
        <v>391</v>
      </c>
      <c r="U1" t="s">
        <v>1609</v>
      </c>
      <c r="V1" t="s">
        <v>1610</v>
      </c>
      <c r="W1" t="s">
        <v>22</v>
      </c>
      <c r="X1" t="s">
        <v>23</v>
      </c>
      <c r="Y1" t="s">
        <v>24</v>
      </c>
      <c r="Z1" t="s">
        <v>25</v>
      </c>
      <c r="AA1" t="s">
        <v>26</v>
      </c>
      <c r="AB1" t="s">
        <v>27</v>
      </c>
      <c r="AC1" t="s">
        <v>28</v>
      </c>
      <c r="AD1" t="s">
        <v>29</v>
      </c>
      <c r="AE1" t="s">
        <v>30</v>
      </c>
      <c r="AF1" t="s">
        <v>31</v>
      </c>
      <c r="AG1" t="s">
        <v>32</v>
      </c>
      <c r="AH1" t="s">
        <v>33</v>
      </c>
      <c r="AI1" t="s">
        <v>34</v>
      </c>
      <c r="AJ1" t="s">
        <v>35</v>
      </c>
      <c r="AK1" t="s">
        <v>36</v>
      </c>
      <c r="AS1" t="s">
        <v>37</v>
      </c>
      <c r="AY1" t="s">
        <v>38</v>
      </c>
      <c r="BK1" t="s">
        <v>42</v>
      </c>
      <c r="BL1" t="s">
        <v>43</v>
      </c>
      <c r="BN1" t="s">
        <v>44</v>
      </c>
      <c r="BO1" t="s">
        <v>45</v>
      </c>
    </row>
    <row r="2" spans="1:67" x14ac:dyDescent="0.2">
      <c r="A2" t="s">
        <v>47</v>
      </c>
      <c r="B2" t="s">
        <v>48</v>
      </c>
      <c r="C2" t="s">
        <v>395</v>
      </c>
      <c r="D2" t="s">
        <v>51</v>
      </c>
      <c r="E2">
        <v>4</v>
      </c>
      <c r="F2">
        <v>4</v>
      </c>
      <c r="G2">
        <v>4</v>
      </c>
      <c r="H2">
        <v>4</v>
      </c>
      <c r="I2">
        <v>4</v>
      </c>
      <c r="J2">
        <v>4</v>
      </c>
      <c r="K2">
        <v>4</v>
      </c>
      <c r="L2">
        <v>4</v>
      </c>
      <c r="M2">
        <v>4</v>
      </c>
      <c r="N2">
        <v>4</v>
      </c>
      <c r="O2">
        <v>4</v>
      </c>
      <c r="P2">
        <v>4</v>
      </c>
      <c r="Q2">
        <v>4</v>
      </c>
      <c r="R2">
        <v>4</v>
      </c>
      <c r="S2">
        <v>4</v>
      </c>
      <c r="T2">
        <v>4</v>
      </c>
      <c r="U2">
        <v>4</v>
      </c>
      <c r="V2">
        <v>4</v>
      </c>
      <c r="W2" t="s">
        <v>51</v>
      </c>
      <c r="X2" t="s">
        <v>52</v>
      </c>
      <c r="AK2" t="s">
        <v>87</v>
      </c>
      <c r="AL2" t="s">
        <v>260</v>
      </c>
      <c r="AS2" t="s">
        <v>54</v>
      </c>
      <c r="AY2" t="s">
        <v>1633</v>
      </c>
      <c r="AZ2" t="s">
        <v>1634</v>
      </c>
      <c r="BA2" t="s">
        <v>1635</v>
      </c>
      <c r="BB2" t="s">
        <v>1636</v>
      </c>
      <c r="BC2" t="s">
        <v>1637</v>
      </c>
      <c r="BD2" t="s">
        <v>1638</v>
      </c>
      <c r="BK2" t="s">
        <v>59</v>
      </c>
      <c r="BL2" t="s">
        <v>60</v>
      </c>
      <c r="BN2" t="s">
        <v>61</v>
      </c>
      <c r="BO2" t="s">
        <v>62</v>
      </c>
    </row>
    <row r="3" spans="1:67" x14ac:dyDescent="0.2">
      <c r="A3" t="s">
        <v>396</v>
      </c>
      <c r="B3" t="s">
        <v>48</v>
      </c>
      <c r="C3" t="s">
        <v>395</v>
      </c>
      <c r="D3" t="s">
        <v>51</v>
      </c>
      <c r="E3">
        <v>5</v>
      </c>
      <c r="F3">
        <v>5</v>
      </c>
      <c r="G3">
        <v>5</v>
      </c>
      <c r="H3">
        <v>3</v>
      </c>
      <c r="I3">
        <v>5</v>
      </c>
      <c r="J3">
        <v>5</v>
      </c>
      <c r="K3">
        <v>3</v>
      </c>
      <c r="L3">
        <v>4</v>
      </c>
      <c r="M3">
        <v>3</v>
      </c>
      <c r="N3">
        <v>5</v>
      </c>
      <c r="O3">
        <v>5</v>
      </c>
      <c r="P3">
        <v>5</v>
      </c>
      <c r="Q3">
        <v>3</v>
      </c>
      <c r="R3">
        <v>5</v>
      </c>
      <c r="S3">
        <v>5</v>
      </c>
      <c r="T3">
        <v>3</v>
      </c>
      <c r="U3">
        <v>4</v>
      </c>
      <c r="V3">
        <v>3</v>
      </c>
      <c r="W3" t="s">
        <v>51</v>
      </c>
      <c r="X3" t="s">
        <v>397</v>
      </c>
      <c r="AK3" t="s">
        <v>87</v>
      </c>
      <c r="AL3" t="s">
        <v>260</v>
      </c>
      <c r="AM3" t="s">
        <v>492</v>
      </c>
      <c r="AN3" t="s">
        <v>603</v>
      </c>
      <c r="AS3" t="s">
        <v>96</v>
      </c>
      <c r="AT3" t="s">
        <v>121</v>
      </c>
      <c r="AY3" t="s">
        <v>117</v>
      </c>
      <c r="AZ3" t="s">
        <v>1637</v>
      </c>
      <c r="BA3" t="s">
        <v>1638</v>
      </c>
      <c r="BK3" t="s">
        <v>73</v>
      </c>
      <c r="BL3" t="s">
        <v>60</v>
      </c>
      <c r="BN3" t="s">
        <v>61</v>
      </c>
      <c r="BO3" t="s">
        <v>400</v>
      </c>
    </row>
    <row r="4" spans="1:67" x14ac:dyDescent="0.2">
      <c r="A4" t="s">
        <v>401</v>
      </c>
      <c r="B4" t="s">
        <v>48</v>
      </c>
      <c r="C4" t="s">
        <v>402</v>
      </c>
      <c r="D4" t="s">
        <v>48</v>
      </c>
      <c r="Z4">
        <v>5</v>
      </c>
      <c r="AA4">
        <v>5</v>
      </c>
      <c r="AB4">
        <v>5</v>
      </c>
      <c r="AC4">
        <v>2</v>
      </c>
      <c r="AD4">
        <v>2</v>
      </c>
      <c r="AE4">
        <v>2</v>
      </c>
      <c r="AF4">
        <v>3</v>
      </c>
      <c r="AG4">
        <v>4</v>
      </c>
      <c r="AH4">
        <v>4</v>
      </c>
      <c r="AI4" t="s">
        <v>403</v>
      </c>
      <c r="AJ4" t="s">
        <v>48</v>
      </c>
      <c r="AK4" t="s">
        <v>719</v>
      </c>
      <c r="AL4" t="s">
        <v>260</v>
      </c>
      <c r="AM4" t="s">
        <v>492</v>
      </c>
      <c r="AN4" t="s">
        <v>603</v>
      </c>
      <c r="AS4" t="s">
        <v>121</v>
      </c>
      <c r="AY4" t="s">
        <v>1639</v>
      </c>
      <c r="AZ4" t="s">
        <v>117</v>
      </c>
      <c r="BA4" t="s">
        <v>1633</v>
      </c>
      <c r="BB4" t="s">
        <v>1640</v>
      </c>
      <c r="BC4" t="s">
        <v>1641</v>
      </c>
      <c r="BK4" t="s">
        <v>112</v>
      </c>
      <c r="BL4" t="s">
        <v>74</v>
      </c>
      <c r="BN4" t="s">
        <v>82</v>
      </c>
      <c r="BO4" t="s">
        <v>406</v>
      </c>
    </row>
    <row r="5" spans="1:67" x14ac:dyDescent="0.2">
      <c r="A5" t="s">
        <v>408</v>
      </c>
      <c r="B5" t="s">
        <v>48</v>
      </c>
      <c r="C5" t="s">
        <v>64</v>
      </c>
      <c r="D5" t="s">
        <v>48</v>
      </c>
      <c r="Z5">
        <v>5</v>
      </c>
      <c r="AA5">
        <v>3</v>
      </c>
      <c r="AB5">
        <v>3</v>
      </c>
      <c r="AC5">
        <v>5</v>
      </c>
      <c r="AD5">
        <v>4</v>
      </c>
      <c r="AE5">
        <v>3</v>
      </c>
      <c r="AF5">
        <v>4</v>
      </c>
      <c r="AG5">
        <v>5</v>
      </c>
      <c r="AH5">
        <v>5</v>
      </c>
      <c r="AI5" t="s">
        <v>409</v>
      </c>
      <c r="AJ5" t="s">
        <v>51</v>
      </c>
      <c r="AK5" t="s">
        <v>719</v>
      </c>
      <c r="AL5" t="s">
        <v>260</v>
      </c>
      <c r="AM5" t="s">
        <v>492</v>
      </c>
      <c r="AS5" t="s">
        <v>410</v>
      </c>
      <c r="AY5" t="s">
        <v>1642</v>
      </c>
      <c r="AZ5" t="s">
        <v>1639</v>
      </c>
      <c r="BA5" t="s">
        <v>117</v>
      </c>
      <c r="BK5" t="s">
        <v>112</v>
      </c>
      <c r="BL5" t="s">
        <v>60</v>
      </c>
      <c r="BN5" t="s">
        <v>61</v>
      </c>
    </row>
    <row r="6" spans="1:67" x14ac:dyDescent="0.2">
      <c r="A6" t="s">
        <v>413</v>
      </c>
      <c r="B6" t="s">
        <v>48</v>
      </c>
      <c r="C6" t="s">
        <v>395</v>
      </c>
      <c r="D6" t="s">
        <v>51</v>
      </c>
      <c r="E6">
        <v>5</v>
      </c>
      <c r="F6">
        <v>5</v>
      </c>
      <c r="G6">
        <v>5</v>
      </c>
      <c r="H6">
        <v>4</v>
      </c>
      <c r="I6">
        <v>4</v>
      </c>
      <c r="J6">
        <v>4</v>
      </c>
      <c r="K6">
        <v>4</v>
      </c>
      <c r="L6">
        <v>4</v>
      </c>
      <c r="M6">
        <v>4</v>
      </c>
      <c r="N6">
        <v>5</v>
      </c>
      <c r="O6">
        <v>5</v>
      </c>
      <c r="P6">
        <v>5</v>
      </c>
      <c r="Q6">
        <v>4</v>
      </c>
      <c r="R6">
        <v>4</v>
      </c>
      <c r="S6">
        <v>4</v>
      </c>
      <c r="T6">
        <v>4</v>
      </c>
      <c r="U6">
        <v>4</v>
      </c>
      <c r="V6">
        <v>4</v>
      </c>
      <c r="W6" t="s">
        <v>51</v>
      </c>
      <c r="X6" t="s">
        <v>414</v>
      </c>
      <c r="AK6" t="s">
        <v>87</v>
      </c>
      <c r="AL6" t="s">
        <v>260</v>
      </c>
      <c r="AM6" t="s">
        <v>492</v>
      </c>
      <c r="AN6" t="s">
        <v>603</v>
      </c>
      <c r="AS6" t="s">
        <v>54</v>
      </c>
      <c r="AY6" t="s">
        <v>1643</v>
      </c>
      <c r="AZ6" t="s">
        <v>1642</v>
      </c>
      <c r="BA6" t="s">
        <v>1639</v>
      </c>
      <c r="BB6" t="s">
        <v>117</v>
      </c>
      <c r="BC6" t="s">
        <v>1644</v>
      </c>
      <c r="BD6" t="s">
        <v>1645</v>
      </c>
      <c r="BK6" t="s">
        <v>59</v>
      </c>
      <c r="BL6" t="s">
        <v>60</v>
      </c>
      <c r="BN6" t="s">
        <v>82</v>
      </c>
    </row>
    <row r="7" spans="1:67" x14ac:dyDescent="0.2">
      <c r="A7" t="s">
        <v>85</v>
      </c>
      <c r="B7" t="s">
        <v>48</v>
      </c>
      <c r="C7" t="s">
        <v>395</v>
      </c>
      <c r="D7" t="s">
        <v>51</v>
      </c>
      <c r="E7">
        <v>4</v>
      </c>
      <c r="F7">
        <v>4</v>
      </c>
      <c r="G7">
        <v>4</v>
      </c>
      <c r="H7">
        <v>4</v>
      </c>
      <c r="I7">
        <v>4</v>
      </c>
      <c r="J7">
        <v>4</v>
      </c>
      <c r="K7">
        <v>2</v>
      </c>
      <c r="L7">
        <v>3</v>
      </c>
      <c r="M7">
        <v>4</v>
      </c>
      <c r="N7">
        <v>4</v>
      </c>
      <c r="O7">
        <v>4</v>
      </c>
      <c r="P7">
        <v>4</v>
      </c>
      <c r="Q7">
        <v>4</v>
      </c>
      <c r="R7">
        <v>4</v>
      </c>
      <c r="S7">
        <v>4</v>
      </c>
      <c r="T7">
        <v>2</v>
      </c>
      <c r="U7">
        <v>3</v>
      </c>
      <c r="V7">
        <v>4</v>
      </c>
      <c r="W7" t="s">
        <v>51</v>
      </c>
      <c r="X7" t="s">
        <v>86</v>
      </c>
      <c r="AK7" t="s">
        <v>87</v>
      </c>
      <c r="AS7" t="s">
        <v>79</v>
      </c>
      <c r="AT7" t="s">
        <v>121</v>
      </c>
      <c r="AY7" t="s">
        <v>1643</v>
      </c>
      <c r="AZ7" t="s">
        <v>1642</v>
      </c>
      <c r="BA7" t="s">
        <v>1639</v>
      </c>
      <c r="BB7" t="s">
        <v>117</v>
      </c>
      <c r="BC7" t="s">
        <v>1633</v>
      </c>
      <c r="BD7" t="s">
        <v>1646</v>
      </c>
      <c r="BE7" t="s">
        <v>1644</v>
      </c>
      <c r="BF7" t="s">
        <v>1634</v>
      </c>
      <c r="BG7" t="s">
        <v>1635</v>
      </c>
      <c r="BH7" t="s">
        <v>1636</v>
      </c>
      <c r="BI7" t="s">
        <v>1637</v>
      </c>
      <c r="BJ7" t="s">
        <v>1640</v>
      </c>
      <c r="BK7" t="s">
        <v>59</v>
      </c>
      <c r="BL7" t="s">
        <v>60</v>
      </c>
      <c r="BN7" t="s">
        <v>90</v>
      </c>
      <c r="BO7" t="s">
        <v>91</v>
      </c>
    </row>
    <row r="8" spans="1:67" x14ac:dyDescent="0.2">
      <c r="A8" t="s">
        <v>101</v>
      </c>
      <c r="B8" t="s">
        <v>48</v>
      </c>
      <c r="C8" t="s">
        <v>416</v>
      </c>
      <c r="D8" t="s">
        <v>48</v>
      </c>
      <c r="Z8">
        <v>3</v>
      </c>
      <c r="AA8">
        <v>3</v>
      </c>
      <c r="AB8">
        <v>2</v>
      </c>
      <c r="AC8">
        <v>3</v>
      </c>
      <c r="AD8">
        <v>3</v>
      </c>
      <c r="AE8">
        <v>2</v>
      </c>
      <c r="AF8">
        <v>2</v>
      </c>
      <c r="AG8">
        <v>3</v>
      </c>
      <c r="AH8">
        <v>3</v>
      </c>
      <c r="AI8" t="s">
        <v>102</v>
      </c>
      <c r="AJ8" t="s">
        <v>51</v>
      </c>
      <c r="AK8" t="s">
        <v>87</v>
      </c>
      <c r="AL8" t="s">
        <v>719</v>
      </c>
      <c r="AM8" t="s">
        <v>260</v>
      </c>
      <c r="AN8" t="s">
        <v>492</v>
      </c>
      <c r="AO8" t="s">
        <v>603</v>
      </c>
      <c r="AP8" t="s">
        <v>1623</v>
      </c>
      <c r="AS8" t="s">
        <v>79</v>
      </c>
      <c r="AY8" t="s">
        <v>1642</v>
      </c>
      <c r="AZ8" t="s">
        <v>1639</v>
      </c>
      <c r="BA8" t="s">
        <v>117</v>
      </c>
      <c r="BB8" t="s">
        <v>1641</v>
      </c>
      <c r="BK8" t="s">
        <v>73</v>
      </c>
      <c r="BL8" t="s">
        <v>60</v>
      </c>
      <c r="BN8" t="s">
        <v>82</v>
      </c>
    </row>
    <row r="9" spans="1:67" x14ac:dyDescent="0.2">
      <c r="A9" t="s">
        <v>106</v>
      </c>
      <c r="B9" t="s">
        <v>48</v>
      </c>
      <c r="C9" t="s">
        <v>417</v>
      </c>
      <c r="D9" t="s">
        <v>51</v>
      </c>
      <c r="E9">
        <v>3</v>
      </c>
      <c r="F9">
        <v>2</v>
      </c>
      <c r="G9">
        <v>1</v>
      </c>
      <c r="H9">
        <v>2</v>
      </c>
      <c r="I9">
        <v>2</v>
      </c>
      <c r="J9">
        <v>2</v>
      </c>
      <c r="K9">
        <v>1</v>
      </c>
      <c r="L9">
        <v>2</v>
      </c>
      <c r="M9">
        <v>2</v>
      </c>
      <c r="N9">
        <v>2</v>
      </c>
      <c r="O9">
        <v>3</v>
      </c>
      <c r="P9">
        <v>1</v>
      </c>
      <c r="Q9">
        <v>2</v>
      </c>
      <c r="R9">
        <v>2</v>
      </c>
      <c r="S9">
        <v>3</v>
      </c>
      <c r="T9">
        <v>1</v>
      </c>
      <c r="U9">
        <v>2</v>
      </c>
      <c r="V9">
        <v>2</v>
      </c>
      <c r="W9" t="s">
        <v>51</v>
      </c>
      <c r="X9" t="s">
        <v>107</v>
      </c>
      <c r="AK9" t="s">
        <v>87</v>
      </c>
      <c r="AL9" t="s">
        <v>1624</v>
      </c>
      <c r="AM9" t="s">
        <v>603</v>
      </c>
      <c r="AS9" t="s">
        <v>54</v>
      </c>
      <c r="AY9" t="s">
        <v>1639</v>
      </c>
      <c r="AZ9" t="s">
        <v>1637</v>
      </c>
      <c r="BK9" t="s">
        <v>112</v>
      </c>
      <c r="BL9" t="s">
        <v>74</v>
      </c>
      <c r="BN9" t="s">
        <v>61</v>
      </c>
      <c r="BO9" t="s">
        <v>113</v>
      </c>
    </row>
    <row r="10" spans="1:67" x14ac:dyDescent="0.2">
      <c r="A10" t="s">
        <v>418</v>
      </c>
      <c r="B10" t="s">
        <v>48</v>
      </c>
      <c r="C10" t="s">
        <v>419</v>
      </c>
      <c r="D10" t="s">
        <v>51</v>
      </c>
      <c r="E10">
        <v>2</v>
      </c>
      <c r="F10">
        <v>3</v>
      </c>
      <c r="G10">
        <v>3</v>
      </c>
      <c r="H10">
        <v>4</v>
      </c>
      <c r="I10">
        <v>3</v>
      </c>
      <c r="J10">
        <v>3</v>
      </c>
      <c r="K10">
        <v>3</v>
      </c>
      <c r="L10">
        <v>3</v>
      </c>
      <c r="M10">
        <v>4</v>
      </c>
      <c r="N10">
        <v>3</v>
      </c>
      <c r="O10">
        <v>4</v>
      </c>
      <c r="P10">
        <v>3</v>
      </c>
      <c r="Q10">
        <v>4</v>
      </c>
      <c r="R10">
        <v>3</v>
      </c>
      <c r="S10">
        <v>3</v>
      </c>
      <c r="T10">
        <v>3</v>
      </c>
      <c r="U10">
        <v>3</v>
      </c>
      <c r="V10">
        <v>4</v>
      </c>
      <c r="W10" t="s">
        <v>51</v>
      </c>
      <c r="AK10" t="s">
        <v>1624</v>
      </c>
      <c r="AL10" t="s">
        <v>719</v>
      </c>
      <c r="AM10" t="s">
        <v>260</v>
      </c>
      <c r="AN10" t="s">
        <v>492</v>
      </c>
      <c r="AS10" t="s">
        <v>54</v>
      </c>
      <c r="AY10" t="s">
        <v>1642</v>
      </c>
      <c r="AZ10" t="s">
        <v>1639</v>
      </c>
      <c r="BA10" t="s">
        <v>117</v>
      </c>
      <c r="BB10" t="s">
        <v>1635</v>
      </c>
      <c r="BC10" t="s">
        <v>1640</v>
      </c>
      <c r="BK10" t="s">
        <v>73</v>
      </c>
      <c r="BL10" t="s">
        <v>74</v>
      </c>
      <c r="BN10" t="s">
        <v>82</v>
      </c>
    </row>
    <row r="11" spans="1:67" x14ac:dyDescent="0.2">
      <c r="A11" t="s">
        <v>422</v>
      </c>
      <c r="B11" t="s">
        <v>48</v>
      </c>
      <c r="C11" t="s">
        <v>49</v>
      </c>
      <c r="D11" t="s">
        <v>48</v>
      </c>
      <c r="Z11">
        <v>3</v>
      </c>
      <c r="AA11">
        <v>2</v>
      </c>
      <c r="AB11">
        <v>2</v>
      </c>
      <c r="AC11">
        <v>3</v>
      </c>
      <c r="AD11">
        <v>2</v>
      </c>
      <c r="AE11">
        <v>2</v>
      </c>
      <c r="AF11">
        <v>3</v>
      </c>
      <c r="AG11">
        <v>3</v>
      </c>
      <c r="AH11">
        <v>3</v>
      </c>
      <c r="AI11" t="s">
        <v>423</v>
      </c>
      <c r="AJ11" t="s">
        <v>51</v>
      </c>
      <c r="AK11" t="s">
        <v>87</v>
      </c>
      <c r="AL11" t="s">
        <v>1624</v>
      </c>
      <c r="AM11" t="s">
        <v>260</v>
      </c>
      <c r="AN11" t="s">
        <v>492</v>
      </c>
      <c r="AO11" t="s">
        <v>603</v>
      </c>
      <c r="AP11" t="s">
        <v>1623</v>
      </c>
      <c r="AS11" t="s">
        <v>79</v>
      </c>
      <c r="AY11" t="s">
        <v>1639</v>
      </c>
      <c r="AZ11" t="s">
        <v>117</v>
      </c>
      <c r="BA11" t="s">
        <v>1644</v>
      </c>
      <c r="BB11" t="s">
        <v>1636</v>
      </c>
      <c r="BC11" t="s">
        <v>1637</v>
      </c>
      <c r="BD11" t="s">
        <v>1641</v>
      </c>
      <c r="BK11" t="s">
        <v>73</v>
      </c>
      <c r="BL11" t="s">
        <v>60</v>
      </c>
      <c r="BN11" t="s">
        <v>82</v>
      </c>
      <c r="BO11" t="s">
        <v>426</v>
      </c>
    </row>
    <row r="12" spans="1:67" x14ac:dyDescent="0.2">
      <c r="A12" t="s">
        <v>427</v>
      </c>
      <c r="B12" t="s">
        <v>48</v>
      </c>
      <c r="C12" t="s">
        <v>428</v>
      </c>
      <c r="D12" t="s">
        <v>51</v>
      </c>
      <c r="E12">
        <v>4</v>
      </c>
      <c r="F12">
        <v>4</v>
      </c>
      <c r="G12">
        <v>3</v>
      </c>
      <c r="H12">
        <v>3</v>
      </c>
      <c r="I12">
        <v>3</v>
      </c>
      <c r="J12">
        <v>4</v>
      </c>
      <c r="K12">
        <v>3</v>
      </c>
      <c r="L12">
        <v>5</v>
      </c>
      <c r="M12">
        <v>4</v>
      </c>
      <c r="N12">
        <v>3</v>
      </c>
      <c r="O12">
        <v>4</v>
      </c>
      <c r="P12">
        <v>4</v>
      </c>
      <c r="Q12">
        <v>3</v>
      </c>
      <c r="R12">
        <v>4</v>
      </c>
      <c r="S12">
        <v>4</v>
      </c>
      <c r="T12">
        <v>2</v>
      </c>
      <c r="U12">
        <v>4</v>
      </c>
      <c r="V12">
        <v>4</v>
      </c>
      <c r="W12" t="s">
        <v>51</v>
      </c>
      <c r="X12" t="s">
        <v>429</v>
      </c>
      <c r="AK12" t="s">
        <v>1624</v>
      </c>
      <c r="AL12" t="s">
        <v>260</v>
      </c>
      <c r="AM12" t="s">
        <v>492</v>
      </c>
      <c r="AN12" t="s">
        <v>603</v>
      </c>
      <c r="AS12" t="s">
        <v>54</v>
      </c>
      <c r="AT12" t="s">
        <v>1629</v>
      </c>
      <c r="AY12" t="s">
        <v>117</v>
      </c>
      <c r="AZ12" t="s">
        <v>1644</v>
      </c>
      <c r="BA12" t="s">
        <v>1634</v>
      </c>
      <c r="BK12" t="s">
        <v>59</v>
      </c>
      <c r="BL12" t="s">
        <v>432</v>
      </c>
      <c r="BN12" t="s">
        <v>82</v>
      </c>
      <c r="BO12" t="s">
        <v>433</v>
      </c>
    </row>
    <row r="13" spans="1:67" x14ac:dyDescent="0.2">
      <c r="A13" t="s">
        <v>434</v>
      </c>
      <c r="B13" t="s">
        <v>48</v>
      </c>
      <c r="C13" t="s">
        <v>435</v>
      </c>
      <c r="D13" t="s">
        <v>48</v>
      </c>
      <c r="Z13">
        <v>5</v>
      </c>
      <c r="AA13">
        <v>4</v>
      </c>
      <c r="AB13">
        <v>4</v>
      </c>
      <c r="AC13">
        <v>5</v>
      </c>
      <c r="AD13">
        <v>3</v>
      </c>
      <c r="AE13">
        <v>3</v>
      </c>
      <c r="AF13">
        <v>5</v>
      </c>
      <c r="AG13">
        <v>5</v>
      </c>
      <c r="AH13">
        <v>5</v>
      </c>
      <c r="AI13" t="s">
        <v>78</v>
      </c>
      <c r="AJ13" t="s">
        <v>51</v>
      </c>
      <c r="AK13" t="s">
        <v>87</v>
      </c>
      <c r="AL13" t="s">
        <v>1624</v>
      </c>
      <c r="AM13" t="s">
        <v>260</v>
      </c>
      <c r="AN13" t="s">
        <v>492</v>
      </c>
      <c r="AO13" t="s">
        <v>603</v>
      </c>
      <c r="AS13" t="s">
        <v>54</v>
      </c>
      <c r="AY13" t="s">
        <v>1639</v>
      </c>
      <c r="AZ13" t="s">
        <v>117</v>
      </c>
      <c r="BA13" t="s">
        <v>1633</v>
      </c>
      <c r="BB13" t="s">
        <v>1637</v>
      </c>
      <c r="BC13" t="s">
        <v>1640</v>
      </c>
      <c r="BK13" t="s">
        <v>73</v>
      </c>
      <c r="BL13" t="s">
        <v>60</v>
      </c>
      <c r="BN13" t="s">
        <v>61</v>
      </c>
      <c r="BO13" t="s">
        <v>437</v>
      </c>
    </row>
    <row r="14" spans="1:67" x14ac:dyDescent="0.2">
      <c r="A14" t="s">
        <v>438</v>
      </c>
      <c r="B14" t="s">
        <v>48</v>
      </c>
      <c r="C14" t="s">
        <v>439</v>
      </c>
      <c r="D14" t="s">
        <v>48</v>
      </c>
      <c r="Z14">
        <v>5</v>
      </c>
      <c r="AA14">
        <v>4</v>
      </c>
      <c r="AB14">
        <v>4</v>
      </c>
      <c r="AC14">
        <v>5</v>
      </c>
      <c r="AD14">
        <v>4</v>
      </c>
      <c r="AE14">
        <v>1</v>
      </c>
      <c r="AF14">
        <v>2</v>
      </c>
      <c r="AG14">
        <v>4</v>
      </c>
      <c r="AH14">
        <v>5</v>
      </c>
      <c r="AI14" t="s">
        <v>440</v>
      </c>
      <c r="AJ14" t="s">
        <v>51</v>
      </c>
      <c r="AK14" t="s">
        <v>87</v>
      </c>
      <c r="AL14" t="s">
        <v>260</v>
      </c>
      <c r="AM14" t="s">
        <v>492</v>
      </c>
      <c r="AN14" t="s">
        <v>603</v>
      </c>
      <c r="AS14" t="s">
        <v>79</v>
      </c>
      <c r="AT14" t="s">
        <v>121</v>
      </c>
      <c r="AY14" t="s">
        <v>1643</v>
      </c>
      <c r="AZ14" t="s">
        <v>1639</v>
      </c>
      <c r="BA14" t="s">
        <v>117</v>
      </c>
      <c r="BB14" t="s">
        <v>1644</v>
      </c>
      <c r="BC14" t="s">
        <v>1637</v>
      </c>
      <c r="BD14" t="s">
        <v>1640</v>
      </c>
      <c r="BK14" t="s">
        <v>73</v>
      </c>
      <c r="BL14" t="s">
        <v>60</v>
      </c>
      <c r="BN14" t="s">
        <v>82</v>
      </c>
      <c r="BO14" t="s">
        <v>443</v>
      </c>
    </row>
    <row r="15" spans="1:67" x14ac:dyDescent="0.2">
      <c r="A15" t="s">
        <v>444</v>
      </c>
      <c r="B15" t="s">
        <v>48</v>
      </c>
      <c r="C15" t="s">
        <v>445</v>
      </c>
      <c r="D15" t="s">
        <v>48</v>
      </c>
      <c r="Z15">
        <v>4</v>
      </c>
      <c r="AA15">
        <v>4</v>
      </c>
      <c r="AB15">
        <v>4</v>
      </c>
      <c r="AC15">
        <v>4</v>
      </c>
      <c r="AD15">
        <v>3</v>
      </c>
      <c r="AE15">
        <v>2</v>
      </c>
      <c r="AF15">
        <v>4</v>
      </c>
      <c r="AG15">
        <v>4</v>
      </c>
      <c r="AH15">
        <v>4</v>
      </c>
      <c r="AI15" t="s">
        <v>446</v>
      </c>
      <c r="AJ15" t="s">
        <v>51</v>
      </c>
      <c r="AK15" t="s">
        <v>260</v>
      </c>
      <c r="AL15" t="s">
        <v>492</v>
      </c>
      <c r="AM15" t="s">
        <v>603</v>
      </c>
      <c r="AS15" t="s">
        <v>448</v>
      </c>
      <c r="AY15" t="s">
        <v>1642</v>
      </c>
      <c r="AZ15" t="s">
        <v>117</v>
      </c>
      <c r="BA15" t="s">
        <v>1636</v>
      </c>
      <c r="BB15" t="s">
        <v>1637</v>
      </c>
      <c r="BK15" t="s">
        <v>73</v>
      </c>
      <c r="BL15" t="s">
        <v>60</v>
      </c>
      <c r="BN15" t="s">
        <v>82</v>
      </c>
      <c r="BO15" t="s">
        <v>450</v>
      </c>
    </row>
    <row r="16" spans="1:67" x14ac:dyDescent="0.2">
      <c r="A16" t="s">
        <v>451</v>
      </c>
      <c r="B16" t="s">
        <v>48</v>
      </c>
      <c r="C16" t="s">
        <v>439</v>
      </c>
      <c r="D16" t="s">
        <v>48</v>
      </c>
      <c r="Z16">
        <v>5</v>
      </c>
      <c r="AA16">
        <v>4</v>
      </c>
      <c r="AB16">
        <v>4</v>
      </c>
      <c r="AC16">
        <v>5</v>
      </c>
      <c r="AD16">
        <v>2</v>
      </c>
      <c r="AE16">
        <v>2</v>
      </c>
      <c r="AF16">
        <v>2</v>
      </c>
      <c r="AG16">
        <v>5</v>
      </c>
      <c r="AH16">
        <v>5</v>
      </c>
      <c r="AI16" t="s">
        <v>440</v>
      </c>
      <c r="AJ16" t="s">
        <v>51</v>
      </c>
      <c r="AK16" t="s">
        <v>87</v>
      </c>
      <c r="AL16" t="s">
        <v>719</v>
      </c>
      <c r="AM16" t="s">
        <v>260</v>
      </c>
      <c r="AN16" t="s">
        <v>492</v>
      </c>
      <c r="AO16" t="s">
        <v>603</v>
      </c>
      <c r="AP16" t="s">
        <v>1623</v>
      </c>
      <c r="AS16" t="s">
        <v>79</v>
      </c>
      <c r="AT16" t="s">
        <v>121</v>
      </c>
      <c r="AY16" t="s">
        <v>1643</v>
      </c>
      <c r="AZ16" t="s">
        <v>1639</v>
      </c>
      <c r="BA16" t="s">
        <v>117</v>
      </c>
      <c r="BB16" t="s">
        <v>1644</v>
      </c>
      <c r="BC16" t="s">
        <v>1637</v>
      </c>
      <c r="BK16" t="s">
        <v>73</v>
      </c>
      <c r="BL16" t="s">
        <v>60</v>
      </c>
      <c r="BN16" t="s">
        <v>82</v>
      </c>
      <c r="BO16" t="s">
        <v>453</v>
      </c>
    </row>
    <row r="17" spans="1:67" x14ac:dyDescent="0.2">
      <c r="A17" t="s">
        <v>455</v>
      </c>
      <c r="B17" t="s">
        <v>48</v>
      </c>
      <c r="C17" t="s">
        <v>50</v>
      </c>
      <c r="D17" t="s">
        <v>51</v>
      </c>
      <c r="E17">
        <v>2</v>
      </c>
      <c r="F17">
        <v>2</v>
      </c>
      <c r="G17">
        <v>2</v>
      </c>
      <c r="H17">
        <v>2</v>
      </c>
      <c r="I17">
        <v>2</v>
      </c>
      <c r="J17">
        <v>2</v>
      </c>
      <c r="K17">
        <v>2</v>
      </c>
      <c r="L17">
        <v>2</v>
      </c>
      <c r="M17">
        <v>2</v>
      </c>
      <c r="N17">
        <v>2</v>
      </c>
      <c r="O17">
        <v>3</v>
      </c>
      <c r="P17">
        <v>3</v>
      </c>
      <c r="Q17">
        <v>3</v>
      </c>
      <c r="R17">
        <v>3</v>
      </c>
      <c r="S17">
        <v>2</v>
      </c>
      <c r="T17">
        <v>2</v>
      </c>
      <c r="U17">
        <v>2</v>
      </c>
      <c r="V17">
        <v>2</v>
      </c>
      <c r="W17" t="s">
        <v>51</v>
      </c>
      <c r="X17" t="s">
        <v>456</v>
      </c>
      <c r="AK17" t="s">
        <v>1624</v>
      </c>
      <c r="AL17" t="s">
        <v>492</v>
      </c>
      <c r="AM17" t="s">
        <v>603</v>
      </c>
      <c r="AN17" t="s">
        <v>1623</v>
      </c>
      <c r="AS17" t="s">
        <v>54</v>
      </c>
      <c r="AT17" t="s">
        <v>121</v>
      </c>
      <c r="AY17" t="s">
        <v>1642</v>
      </c>
      <c r="AZ17" t="s">
        <v>1639</v>
      </c>
      <c r="BA17" t="s">
        <v>117</v>
      </c>
      <c r="BB17" t="s">
        <v>1640</v>
      </c>
      <c r="BK17" t="s">
        <v>112</v>
      </c>
      <c r="BL17" t="s">
        <v>60</v>
      </c>
      <c r="BN17" t="s">
        <v>61</v>
      </c>
      <c r="BO17" t="s">
        <v>458</v>
      </c>
    </row>
    <row r="18" spans="1:67" x14ac:dyDescent="0.2">
      <c r="A18" t="s">
        <v>156</v>
      </c>
      <c r="B18" t="s">
        <v>48</v>
      </c>
      <c r="C18" t="s">
        <v>50</v>
      </c>
      <c r="D18" t="s">
        <v>51</v>
      </c>
      <c r="E18">
        <v>3</v>
      </c>
      <c r="F18">
        <v>2</v>
      </c>
      <c r="G18">
        <v>3</v>
      </c>
      <c r="H18">
        <v>2</v>
      </c>
      <c r="I18">
        <v>2</v>
      </c>
      <c r="J18">
        <v>2</v>
      </c>
      <c r="K18">
        <v>4</v>
      </c>
      <c r="L18">
        <v>2</v>
      </c>
      <c r="M18">
        <v>2</v>
      </c>
      <c r="N18">
        <v>2</v>
      </c>
      <c r="O18">
        <v>2</v>
      </c>
      <c r="P18">
        <v>2</v>
      </c>
      <c r="Q18">
        <v>2</v>
      </c>
      <c r="R18">
        <v>3</v>
      </c>
      <c r="S18">
        <v>2</v>
      </c>
      <c r="T18">
        <v>4</v>
      </c>
      <c r="U18">
        <v>3</v>
      </c>
      <c r="V18">
        <v>2</v>
      </c>
      <c r="W18" t="s">
        <v>51</v>
      </c>
      <c r="X18" t="s">
        <v>157</v>
      </c>
      <c r="AK18" t="s">
        <v>260</v>
      </c>
      <c r="AL18" t="s">
        <v>492</v>
      </c>
      <c r="AS18" t="s">
        <v>79</v>
      </c>
      <c r="AY18" t="s">
        <v>117</v>
      </c>
      <c r="AZ18" t="s">
        <v>1644</v>
      </c>
      <c r="BK18" t="s">
        <v>59</v>
      </c>
      <c r="BL18" t="s">
        <v>60</v>
      </c>
      <c r="BN18" t="s">
        <v>61</v>
      </c>
      <c r="BO18" t="s">
        <v>161</v>
      </c>
    </row>
    <row r="19" spans="1:67" x14ac:dyDescent="0.2">
      <c r="A19" t="s">
        <v>460</v>
      </c>
      <c r="B19" t="s">
        <v>48</v>
      </c>
      <c r="C19" t="s">
        <v>461</v>
      </c>
      <c r="D19" t="s">
        <v>48</v>
      </c>
      <c r="Z19">
        <v>5</v>
      </c>
      <c r="AA19">
        <v>3</v>
      </c>
      <c r="AB19">
        <v>3</v>
      </c>
      <c r="AC19">
        <v>5</v>
      </c>
      <c r="AD19">
        <v>5</v>
      </c>
      <c r="AE19">
        <v>1</v>
      </c>
      <c r="AF19">
        <v>4</v>
      </c>
      <c r="AG19">
        <v>4</v>
      </c>
      <c r="AH19">
        <v>5</v>
      </c>
      <c r="AI19" t="s">
        <v>462</v>
      </c>
      <c r="AJ19" t="s">
        <v>51</v>
      </c>
      <c r="AK19" t="s">
        <v>1624</v>
      </c>
      <c r="AL19" t="s">
        <v>719</v>
      </c>
      <c r="AM19" t="s">
        <v>492</v>
      </c>
      <c r="AN19" t="s">
        <v>1625</v>
      </c>
      <c r="AS19" t="s">
        <v>121</v>
      </c>
      <c r="AT19" t="s">
        <v>1630</v>
      </c>
      <c r="AY19" t="s">
        <v>1642</v>
      </c>
      <c r="AZ19" t="s">
        <v>1639</v>
      </c>
      <c r="BA19" t="s">
        <v>117</v>
      </c>
      <c r="BB19" t="s">
        <v>1644</v>
      </c>
      <c r="BC19" t="s">
        <v>1636</v>
      </c>
      <c r="BD19" t="s">
        <v>1641</v>
      </c>
      <c r="BE19" t="s">
        <v>1647</v>
      </c>
      <c r="BK19" t="s">
        <v>59</v>
      </c>
      <c r="BL19" t="s">
        <v>60</v>
      </c>
      <c r="BN19" t="s">
        <v>466</v>
      </c>
      <c r="BO19" t="s">
        <v>467</v>
      </c>
    </row>
    <row r="20" spans="1:67" x14ac:dyDescent="0.2">
      <c r="A20" t="s">
        <v>469</v>
      </c>
      <c r="B20" t="s">
        <v>48</v>
      </c>
      <c r="C20" t="s">
        <v>470</v>
      </c>
      <c r="D20" t="s">
        <v>51</v>
      </c>
      <c r="E20">
        <v>3</v>
      </c>
      <c r="F20">
        <v>4</v>
      </c>
      <c r="G20">
        <v>4</v>
      </c>
      <c r="H20">
        <v>3</v>
      </c>
      <c r="I20">
        <v>4</v>
      </c>
      <c r="J20">
        <v>2</v>
      </c>
      <c r="K20">
        <v>3</v>
      </c>
      <c r="L20">
        <v>3</v>
      </c>
      <c r="M20">
        <v>3</v>
      </c>
      <c r="W20" t="s">
        <v>51</v>
      </c>
      <c r="X20" t="s">
        <v>471</v>
      </c>
      <c r="AK20" t="s">
        <v>1624</v>
      </c>
      <c r="AL20" t="s">
        <v>260</v>
      </c>
      <c r="AM20" t="s">
        <v>492</v>
      </c>
      <c r="AN20" t="s">
        <v>603</v>
      </c>
      <c r="AS20" t="s">
        <v>54</v>
      </c>
      <c r="AY20" t="s">
        <v>1639</v>
      </c>
      <c r="AZ20" t="s">
        <v>117</v>
      </c>
      <c r="BA20" t="s">
        <v>1633</v>
      </c>
      <c r="BB20" t="s">
        <v>1638</v>
      </c>
      <c r="BC20" t="s">
        <v>1641</v>
      </c>
      <c r="BK20" t="s">
        <v>112</v>
      </c>
      <c r="BL20" t="s">
        <v>60</v>
      </c>
      <c r="BN20" t="s">
        <v>61</v>
      </c>
      <c r="BO20" t="s">
        <v>473</v>
      </c>
    </row>
    <row r="21" spans="1:67" x14ac:dyDescent="0.2">
      <c r="A21" t="s">
        <v>474</v>
      </c>
      <c r="B21" t="s">
        <v>48</v>
      </c>
      <c r="C21" t="s">
        <v>475</v>
      </c>
      <c r="D21" t="s">
        <v>48</v>
      </c>
      <c r="Z21">
        <v>5</v>
      </c>
      <c r="AA21">
        <v>5</v>
      </c>
      <c r="AB21">
        <v>5</v>
      </c>
      <c r="AC21">
        <v>5</v>
      </c>
      <c r="AD21">
        <v>5</v>
      </c>
      <c r="AE21">
        <v>4</v>
      </c>
      <c r="AF21">
        <v>4</v>
      </c>
      <c r="AG21">
        <v>5</v>
      </c>
      <c r="AH21">
        <v>5</v>
      </c>
      <c r="AI21" t="s">
        <v>476</v>
      </c>
      <c r="AJ21" t="s">
        <v>51</v>
      </c>
      <c r="AK21" t="s">
        <v>260</v>
      </c>
      <c r="AL21" t="s">
        <v>492</v>
      </c>
      <c r="AM21" t="s">
        <v>603</v>
      </c>
      <c r="AN21" t="s">
        <v>1623</v>
      </c>
      <c r="AS21" t="s">
        <v>54</v>
      </c>
      <c r="AY21" t="s">
        <v>117</v>
      </c>
      <c r="AZ21" t="s">
        <v>1636</v>
      </c>
      <c r="BK21" t="s">
        <v>112</v>
      </c>
      <c r="BL21" t="s">
        <v>60</v>
      </c>
      <c r="BN21" t="s">
        <v>82</v>
      </c>
      <c r="BO21" t="s">
        <v>478</v>
      </c>
    </row>
    <row r="22" spans="1:67" x14ac:dyDescent="0.2">
      <c r="A22" t="s">
        <v>480</v>
      </c>
      <c r="B22" t="s">
        <v>48</v>
      </c>
      <c r="C22" t="s">
        <v>395</v>
      </c>
      <c r="D22" t="s">
        <v>51</v>
      </c>
      <c r="E22">
        <v>3</v>
      </c>
      <c r="F22">
        <v>3</v>
      </c>
      <c r="G22">
        <v>4</v>
      </c>
      <c r="H22">
        <v>3</v>
      </c>
      <c r="I22">
        <v>4</v>
      </c>
      <c r="J22">
        <v>5</v>
      </c>
      <c r="K22">
        <v>3</v>
      </c>
      <c r="L22">
        <v>3</v>
      </c>
      <c r="M22">
        <v>2</v>
      </c>
      <c r="N22">
        <v>4</v>
      </c>
      <c r="O22">
        <v>3</v>
      </c>
      <c r="P22">
        <v>4</v>
      </c>
      <c r="Q22">
        <v>3</v>
      </c>
      <c r="R22">
        <v>4</v>
      </c>
      <c r="S22">
        <v>4</v>
      </c>
      <c r="T22">
        <v>3</v>
      </c>
      <c r="U22">
        <v>3</v>
      </c>
      <c r="V22">
        <v>2</v>
      </c>
      <c r="W22" t="s">
        <v>51</v>
      </c>
      <c r="X22" t="s">
        <v>481</v>
      </c>
      <c r="AK22" t="s">
        <v>87</v>
      </c>
      <c r="AL22" t="s">
        <v>1624</v>
      </c>
      <c r="AM22" t="s">
        <v>719</v>
      </c>
      <c r="AN22" t="s">
        <v>260</v>
      </c>
      <c r="AO22" t="s">
        <v>603</v>
      </c>
      <c r="AS22" t="s">
        <v>79</v>
      </c>
      <c r="AT22" t="s">
        <v>54</v>
      </c>
      <c r="AY22" t="s">
        <v>1643</v>
      </c>
      <c r="AZ22" t="s">
        <v>1642</v>
      </c>
      <c r="BA22" t="s">
        <v>1639</v>
      </c>
      <c r="BB22" t="s">
        <v>117</v>
      </c>
      <c r="BC22" t="s">
        <v>1644</v>
      </c>
      <c r="BD22" t="s">
        <v>1635</v>
      </c>
      <c r="BE22" t="s">
        <v>1636</v>
      </c>
      <c r="BF22" t="s">
        <v>1637</v>
      </c>
      <c r="BG22" t="s">
        <v>1640</v>
      </c>
      <c r="BH22" t="s">
        <v>1641</v>
      </c>
      <c r="BK22" t="s">
        <v>112</v>
      </c>
      <c r="BL22" t="s">
        <v>60</v>
      </c>
      <c r="BN22" t="s">
        <v>61</v>
      </c>
      <c r="BO22" t="s">
        <v>483</v>
      </c>
    </row>
    <row r="23" spans="1:67" x14ac:dyDescent="0.2">
      <c r="A23" t="s">
        <v>484</v>
      </c>
      <c r="B23" t="s">
        <v>48</v>
      </c>
      <c r="C23" t="s">
        <v>50</v>
      </c>
      <c r="D23" t="s">
        <v>51</v>
      </c>
      <c r="E23">
        <v>3</v>
      </c>
      <c r="F23">
        <v>4</v>
      </c>
      <c r="G23">
        <v>4</v>
      </c>
      <c r="H23">
        <v>4</v>
      </c>
      <c r="I23">
        <v>4</v>
      </c>
      <c r="J23">
        <v>5</v>
      </c>
      <c r="K23">
        <v>4</v>
      </c>
      <c r="L23">
        <v>2</v>
      </c>
      <c r="M23">
        <v>2</v>
      </c>
      <c r="N23">
        <v>4</v>
      </c>
      <c r="O23">
        <v>5</v>
      </c>
      <c r="P23">
        <v>4</v>
      </c>
      <c r="Q23">
        <v>4</v>
      </c>
      <c r="R23">
        <v>5</v>
      </c>
      <c r="S23">
        <v>5</v>
      </c>
      <c r="T23">
        <v>2</v>
      </c>
      <c r="U23">
        <v>2</v>
      </c>
      <c r="V23">
        <v>3</v>
      </c>
      <c r="W23" t="s">
        <v>51</v>
      </c>
      <c r="X23" t="s">
        <v>485</v>
      </c>
      <c r="AK23" t="s">
        <v>87</v>
      </c>
      <c r="AL23" t="s">
        <v>260</v>
      </c>
      <c r="AM23" t="s">
        <v>492</v>
      </c>
      <c r="AN23" t="s">
        <v>1626</v>
      </c>
      <c r="AS23" t="s">
        <v>79</v>
      </c>
      <c r="AT23" t="s">
        <v>54</v>
      </c>
      <c r="AY23" t="s">
        <v>1642</v>
      </c>
      <c r="AZ23" t="s">
        <v>1639</v>
      </c>
      <c r="BA23" t="s">
        <v>117</v>
      </c>
      <c r="BB23" t="s">
        <v>1644</v>
      </c>
      <c r="BC23" t="s">
        <v>1636</v>
      </c>
      <c r="BD23" t="s">
        <v>1637</v>
      </c>
      <c r="BE23" t="s">
        <v>1638</v>
      </c>
      <c r="BK23" t="s">
        <v>59</v>
      </c>
      <c r="BL23" t="s">
        <v>60</v>
      </c>
      <c r="BN23" t="s">
        <v>82</v>
      </c>
      <c r="BO23" t="s">
        <v>488</v>
      </c>
    </row>
    <row r="24" spans="1:67" x14ac:dyDescent="0.2">
      <c r="A24" t="s">
        <v>490</v>
      </c>
      <c r="B24" t="s">
        <v>48</v>
      </c>
      <c r="C24" t="s">
        <v>491</v>
      </c>
      <c r="D24" t="s">
        <v>48</v>
      </c>
      <c r="Z24">
        <v>5</v>
      </c>
      <c r="AA24">
        <v>3</v>
      </c>
      <c r="AB24">
        <v>2</v>
      </c>
      <c r="AC24">
        <v>5</v>
      </c>
      <c r="AD24">
        <v>3</v>
      </c>
      <c r="AE24">
        <v>1</v>
      </c>
      <c r="AF24">
        <v>2</v>
      </c>
      <c r="AG24">
        <v>4</v>
      </c>
      <c r="AH24">
        <v>2</v>
      </c>
      <c r="AI24" t="s">
        <v>102</v>
      </c>
      <c r="AJ24" t="s">
        <v>51</v>
      </c>
      <c r="AK24" t="s">
        <v>492</v>
      </c>
      <c r="AS24" t="s">
        <v>121</v>
      </c>
      <c r="AY24" t="s">
        <v>117</v>
      </c>
      <c r="BK24" t="s">
        <v>73</v>
      </c>
      <c r="BL24" t="s">
        <v>60</v>
      </c>
      <c r="BN24" t="s">
        <v>82</v>
      </c>
      <c r="BO24" t="s">
        <v>493</v>
      </c>
    </row>
    <row r="25" spans="1:67" x14ac:dyDescent="0.2">
      <c r="A25" t="s">
        <v>494</v>
      </c>
      <c r="B25" t="s">
        <v>48</v>
      </c>
      <c r="C25" t="s">
        <v>50</v>
      </c>
      <c r="D25" t="s">
        <v>51</v>
      </c>
      <c r="E25">
        <v>5</v>
      </c>
      <c r="F25">
        <v>3</v>
      </c>
      <c r="G25">
        <v>3</v>
      </c>
      <c r="H25">
        <v>3</v>
      </c>
      <c r="I25">
        <v>4</v>
      </c>
      <c r="J25">
        <v>3</v>
      </c>
      <c r="K25">
        <v>3</v>
      </c>
      <c r="L25">
        <v>3</v>
      </c>
      <c r="M25">
        <v>3</v>
      </c>
      <c r="N25">
        <v>5</v>
      </c>
      <c r="O25">
        <v>4</v>
      </c>
      <c r="P25">
        <v>4</v>
      </c>
      <c r="Q25">
        <v>4</v>
      </c>
      <c r="R25">
        <v>4</v>
      </c>
      <c r="S25">
        <v>3</v>
      </c>
      <c r="T25">
        <v>3</v>
      </c>
      <c r="U25">
        <v>3</v>
      </c>
      <c r="V25">
        <v>3</v>
      </c>
      <c r="W25" t="s">
        <v>51</v>
      </c>
      <c r="X25" t="s">
        <v>386</v>
      </c>
      <c r="AK25" t="s">
        <v>260</v>
      </c>
      <c r="AL25" t="s">
        <v>492</v>
      </c>
      <c r="AM25" t="s">
        <v>603</v>
      </c>
      <c r="AN25" t="s">
        <v>1623</v>
      </c>
      <c r="AS25" t="s">
        <v>121</v>
      </c>
      <c r="AY25" t="s">
        <v>1639</v>
      </c>
      <c r="AZ25" t="s">
        <v>117</v>
      </c>
      <c r="BA25" t="s">
        <v>1644</v>
      </c>
      <c r="BB25" t="s">
        <v>1637</v>
      </c>
      <c r="BC25" t="s">
        <v>1638</v>
      </c>
      <c r="BK25" t="s">
        <v>73</v>
      </c>
      <c r="BL25" t="s">
        <v>60</v>
      </c>
      <c r="BN25" t="s">
        <v>82</v>
      </c>
      <c r="BO25" t="s">
        <v>495</v>
      </c>
    </row>
    <row r="26" spans="1:67" x14ac:dyDescent="0.2">
      <c r="A26" t="s">
        <v>497</v>
      </c>
      <c r="B26" t="s">
        <v>48</v>
      </c>
      <c r="C26" t="s">
        <v>395</v>
      </c>
      <c r="D26" t="s">
        <v>48</v>
      </c>
      <c r="Z26">
        <v>5</v>
      </c>
      <c r="AA26">
        <v>4</v>
      </c>
      <c r="AB26">
        <v>3</v>
      </c>
      <c r="AC26">
        <v>5</v>
      </c>
      <c r="AD26">
        <v>5</v>
      </c>
      <c r="AE26">
        <v>4</v>
      </c>
      <c r="AF26">
        <v>4</v>
      </c>
      <c r="AG26">
        <v>5</v>
      </c>
      <c r="AH26">
        <v>5</v>
      </c>
      <c r="AI26" t="s">
        <v>498</v>
      </c>
      <c r="AJ26" t="s">
        <v>51</v>
      </c>
      <c r="AK26" t="s">
        <v>260</v>
      </c>
      <c r="AL26" t="s">
        <v>492</v>
      </c>
      <c r="AM26" t="s">
        <v>603</v>
      </c>
      <c r="AN26" t="s">
        <v>1623</v>
      </c>
      <c r="AS26" t="s">
        <v>79</v>
      </c>
      <c r="AT26" t="s">
        <v>121</v>
      </c>
      <c r="AY26" t="s">
        <v>117</v>
      </c>
      <c r="AZ26" t="s">
        <v>1633</v>
      </c>
      <c r="BA26" t="s">
        <v>1644</v>
      </c>
      <c r="BB26" t="s">
        <v>1635</v>
      </c>
      <c r="BC26" t="s">
        <v>1636</v>
      </c>
      <c r="BD26" t="s">
        <v>1637</v>
      </c>
      <c r="BE26" t="s">
        <v>1640</v>
      </c>
      <c r="BK26" t="s">
        <v>73</v>
      </c>
      <c r="BL26" t="s">
        <v>60</v>
      </c>
      <c r="BN26" t="s">
        <v>82</v>
      </c>
      <c r="BO26" t="s">
        <v>500</v>
      </c>
    </row>
    <row r="27" spans="1:67" x14ac:dyDescent="0.2">
      <c r="A27" t="s">
        <v>207</v>
      </c>
      <c r="B27" t="s">
        <v>48</v>
      </c>
      <c r="C27" t="s">
        <v>417</v>
      </c>
      <c r="D27" t="s">
        <v>48</v>
      </c>
      <c r="Z27">
        <v>4</v>
      </c>
      <c r="AA27">
        <v>3</v>
      </c>
      <c r="AB27">
        <v>3</v>
      </c>
      <c r="AC27">
        <v>4</v>
      </c>
      <c r="AD27">
        <v>4</v>
      </c>
      <c r="AE27">
        <v>3</v>
      </c>
      <c r="AF27">
        <v>3</v>
      </c>
      <c r="AG27">
        <v>4</v>
      </c>
      <c r="AH27">
        <v>4</v>
      </c>
      <c r="AI27" t="s">
        <v>208</v>
      </c>
      <c r="AJ27" t="s">
        <v>51</v>
      </c>
      <c r="AK27" t="s">
        <v>1624</v>
      </c>
      <c r="AL27" t="s">
        <v>492</v>
      </c>
      <c r="AM27" t="s">
        <v>603</v>
      </c>
      <c r="AN27" t="s">
        <v>1623</v>
      </c>
      <c r="AS27" t="s">
        <v>79</v>
      </c>
      <c r="AY27" t="s">
        <v>1639</v>
      </c>
      <c r="AZ27" t="s">
        <v>117</v>
      </c>
      <c r="BA27" t="s">
        <v>1635</v>
      </c>
      <c r="BB27" t="s">
        <v>1637</v>
      </c>
      <c r="BK27" t="s">
        <v>73</v>
      </c>
      <c r="BL27" t="s">
        <v>60</v>
      </c>
      <c r="BN27" t="s">
        <v>82</v>
      </c>
      <c r="BO27" t="s">
        <v>211</v>
      </c>
    </row>
    <row r="28" spans="1:67" x14ac:dyDescent="0.2">
      <c r="A28" t="s">
        <v>501</v>
      </c>
      <c r="B28" t="s">
        <v>48</v>
      </c>
      <c r="C28" t="s">
        <v>502</v>
      </c>
      <c r="D28" t="s">
        <v>48</v>
      </c>
      <c r="Z28">
        <v>5</v>
      </c>
      <c r="AA28">
        <v>4</v>
      </c>
      <c r="AB28">
        <v>4</v>
      </c>
      <c r="AC28">
        <v>4</v>
      </c>
      <c r="AD28">
        <v>3</v>
      </c>
      <c r="AE28">
        <v>4</v>
      </c>
      <c r="AF28">
        <v>5</v>
      </c>
      <c r="AG28">
        <v>5</v>
      </c>
      <c r="AH28">
        <v>5</v>
      </c>
      <c r="AI28" t="s">
        <v>476</v>
      </c>
      <c r="AJ28" t="s">
        <v>51</v>
      </c>
      <c r="AK28" t="s">
        <v>87</v>
      </c>
      <c r="AL28" t="s">
        <v>260</v>
      </c>
      <c r="AM28" t="s">
        <v>1623</v>
      </c>
      <c r="AS28" t="s">
        <v>121</v>
      </c>
      <c r="AY28" t="s">
        <v>117</v>
      </c>
      <c r="AZ28" t="s">
        <v>1633</v>
      </c>
      <c r="BA28" t="s">
        <v>1644</v>
      </c>
      <c r="BB28" t="s">
        <v>1636</v>
      </c>
      <c r="BC28" t="s">
        <v>1637</v>
      </c>
      <c r="BD28" t="s">
        <v>1638</v>
      </c>
      <c r="BK28" t="s">
        <v>59</v>
      </c>
      <c r="BL28" t="s">
        <v>60</v>
      </c>
      <c r="BN28" t="s">
        <v>82</v>
      </c>
      <c r="BO28" t="s">
        <v>505</v>
      </c>
    </row>
    <row r="29" spans="1:67" x14ac:dyDescent="0.2">
      <c r="A29" t="s">
        <v>507</v>
      </c>
      <c r="B29" t="s">
        <v>48</v>
      </c>
      <c r="C29" t="s">
        <v>49</v>
      </c>
      <c r="D29" t="s">
        <v>48</v>
      </c>
      <c r="Z29">
        <v>5</v>
      </c>
      <c r="AA29">
        <v>5</v>
      </c>
      <c r="AB29">
        <v>5</v>
      </c>
      <c r="AC29">
        <v>5</v>
      </c>
      <c r="AD29">
        <v>3</v>
      </c>
      <c r="AE29">
        <v>2</v>
      </c>
      <c r="AF29">
        <v>4</v>
      </c>
      <c r="AG29">
        <v>5</v>
      </c>
      <c r="AH29">
        <v>5</v>
      </c>
      <c r="AI29" t="s">
        <v>508</v>
      </c>
      <c r="AJ29" t="s">
        <v>51</v>
      </c>
      <c r="AK29" t="s">
        <v>260</v>
      </c>
      <c r="AL29" t="s">
        <v>492</v>
      </c>
      <c r="AM29" t="s">
        <v>603</v>
      </c>
      <c r="AS29" t="s">
        <v>54</v>
      </c>
      <c r="AY29" t="s">
        <v>1643</v>
      </c>
      <c r="AZ29" t="s">
        <v>1642</v>
      </c>
      <c r="BA29" t="s">
        <v>117</v>
      </c>
      <c r="BB29" t="s">
        <v>1640</v>
      </c>
      <c r="BK29" t="s">
        <v>73</v>
      </c>
      <c r="BL29" t="s">
        <v>60</v>
      </c>
      <c r="BN29" t="s">
        <v>61</v>
      </c>
      <c r="BO29" t="s">
        <v>510</v>
      </c>
    </row>
    <row r="30" spans="1:67" x14ac:dyDescent="0.2">
      <c r="A30" t="s">
        <v>511</v>
      </c>
      <c r="B30" t="s">
        <v>48</v>
      </c>
      <c r="C30" t="s">
        <v>395</v>
      </c>
      <c r="D30" t="s">
        <v>51</v>
      </c>
      <c r="E30">
        <v>3</v>
      </c>
      <c r="F30">
        <v>4</v>
      </c>
      <c r="G30">
        <v>4</v>
      </c>
      <c r="H30">
        <v>3</v>
      </c>
      <c r="I30">
        <v>2</v>
      </c>
      <c r="J30">
        <v>2</v>
      </c>
      <c r="K30">
        <v>3</v>
      </c>
      <c r="L30">
        <v>2</v>
      </c>
      <c r="M30">
        <v>2</v>
      </c>
      <c r="N30">
        <v>3</v>
      </c>
      <c r="O30">
        <v>3</v>
      </c>
      <c r="P30">
        <v>3</v>
      </c>
      <c r="Q30">
        <v>3</v>
      </c>
      <c r="R30">
        <v>2</v>
      </c>
      <c r="S30">
        <v>1</v>
      </c>
      <c r="T30">
        <v>3</v>
      </c>
      <c r="U30">
        <v>2</v>
      </c>
      <c r="V30">
        <v>3</v>
      </c>
      <c r="W30" t="s">
        <v>51</v>
      </c>
      <c r="X30" t="s">
        <v>512</v>
      </c>
      <c r="AK30" t="s">
        <v>1624</v>
      </c>
      <c r="AL30" t="s">
        <v>719</v>
      </c>
      <c r="AM30" t="s">
        <v>260</v>
      </c>
      <c r="AN30" t="s">
        <v>492</v>
      </c>
      <c r="AO30" t="s">
        <v>603</v>
      </c>
      <c r="AS30" t="s">
        <v>79</v>
      </c>
      <c r="AT30" t="s">
        <v>54</v>
      </c>
      <c r="AY30" t="s">
        <v>1642</v>
      </c>
      <c r="AZ30" t="s">
        <v>1639</v>
      </c>
      <c r="BA30" t="s">
        <v>117</v>
      </c>
      <c r="BB30" t="s">
        <v>1644</v>
      </c>
      <c r="BC30" t="s">
        <v>1637</v>
      </c>
      <c r="BD30" t="s">
        <v>1640</v>
      </c>
      <c r="BK30" t="s">
        <v>112</v>
      </c>
      <c r="BL30" t="s">
        <v>74</v>
      </c>
      <c r="BN30" t="s">
        <v>61</v>
      </c>
      <c r="BO30" t="s">
        <v>515</v>
      </c>
    </row>
    <row r="31" spans="1:67" x14ac:dyDescent="0.2">
      <c r="A31" t="s">
        <v>517</v>
      </c>
      <c r="B31" t="s">
        <v>48</v>
      </c>
      <c r="C31" t="s">
        <v>502</v>
      </c>
      <c r="D31" t="s">
        <v>51</v>
      </c>
      <c r="E31">
        <v>4</v>
      </c>
      <c r="F31">
        <v>4</v>
      </c>
      <c r="G31">
        <v>5</v>
      </c>
      <c r="H31">
        <v>5</v>
      </c>
      <c r="I31">
        <v>5</v>
      </c>
      <c r="J31">
        <v>5</v>
      </c>
      <c r="K31">
        <v>4</v>
      </c>
      <c r="L31">
        <v>4</v>
      </c>
      <c r="M31">
        <v>4</v>
      </c>
      <c r="N31">
        <v>5</v>
      </c>
      <c r="O31">
        <v>5</v>
      </c>
      <c r="P31">
        <v>5</v>
      </c>
      <c r="Q31">
        <v>5</v>
      </c>
      <c r="R31">
        <v>5</v>
      </c>
      <c r="S31">
        <v>5</v>
      </c>
      <c r="T31">
        <v>4</v>
      </c>
      <c r="U31">
        <v>4</v>
      </c>
      <c r="V31">
        <v>4</v>
      </c>
      <c r="W31" t="s">
        <v>51</v>
      </c>
      <c r="X31" t="s">
        <v>518</v>
      </c>
      <c r="AK31" t="s">
        <v>87</v>
      </c>
      <c r="AL31" t="s">
        <v>260</v>
      </c>
      <c r="AM31" t="s">
        <v>492</v>
      </c>
      <c r="AN31" t="s">
        <v>603</v>
      </c>
      <c r="AO31" t="s">
        <v>1623</v>
      </c>
      <c r="AP31" t="s">
        <v>1627</v>
      </c>
      <c r="AS31" t="s">
        <v>96</v>
      </c>
      <c r="AT31" t="s">
        <v>79</v>
      </c>
      <c r="AU31" t="s">
        <v>1631</v>
      </c>
      <c r="AY31" t="s">
        <v>1639</v>
      </c>
      <c r="AZ31" t="s">
        <v>117</v>
      </c>
      <c r="BA31" t="s">
        <v>1644</v>
      </c>
      <c r="BB31" t="s">
        <v>1635</v>
      </c>
      <c r="BC31" t="s">
        <v>1636</v>
      </c>
      <c r="BD31" t="s">
        <v>1637</v>
      </c>
      <c r="BE31" t="s">
        <v>1640</v>
      </c>
      <c r="BF31" t="s">
        <v>1638</v>
      </c>
      <c r="BG31" t="s">
        <v>1641</v>
      </c>
      <c r="BK31" t="s">
        <v>112</v>
      </c>
      <c r="BL31" t="s">
        <v>60</v>
      </c>
      <c r="BN31" t="s">
        <v>82</v>
      </c>
      <c r="BO31" t="s">
        <v>522</v>
      </c>
    </row>
    <row r="32" spans="1:67" x14ac:dyDescent="0.2">
      <c r="A32" t="s">
        <v>523</v>
      </c>
      <c r="B32" t="s">
        <v>48</v>
      </c>
      <c r="C32" t="s">
        <v>64</v>
      </c>
      <c r="D32" t="s">
        <v>51</v>
      </c>
      <c r="E32">
        <v>2</v>
      </c>
      <c r="F32">
        <v>3</v>
      </c>
      <c r="G32">
        <v>2</v>
      </c>
      <c r="H32">
        <v>3</v>
      </c>
      <c r="I32">
        <v>3</v>
      </c>
      <c r="J32">
        <v>2</v>
      </c>
      <c r="K32">
        <v>2</v>
      </c>
      <c r="L32">
        <v>2</v>
      </c>
      <c r="M32">
        <v>2</v>
      </c>
      <c r="N32">
        <v>3</v>
      </c>
      <c r="O32">
        <v>2</v>
      </c>
      <c r="P32">
        <v>2</v>
      </c>
      <c r="Q32">
        <v>3</v>
      </c>
      <c r="R32">
        <v>3</v>
      </c>
      <c r="S32">
        <v>2</v>
      </c>
      <c r="T32">
        <v>2</v>
      </c>
      <c r="U32">
        <v>2</v>
      </c>
      <c r="V32">
        <v>2</v>
      </c>
      <c r="W32" t="s">
        <v>48</v>
      </c>
      <c r="Y32" t="s">
        <v>524</v>
      </c>
      <c r="AK32" t="s">
        <v>87</v>
      </c>
      <c r="AL32" t="s">
        <v>492</v>
      </c>
      <c r="AM32" t="s">
        <v>603</v>
      </c>
      <c r="AS32" t="s">
        <v>79</v>
      </c>
      <c r="AT32" t="s">
        <v>54</v>
      </c>
      <c r="AY32" t="s">
        <v>1639</v>
      </c>
      <c r="AZ32" t="s">
        <v>117</v>
      </c>
      <c r="BA32" t="s">
        <v>1644</v>
      </c>
      <c r="BB32" t="s">
        <v>1634</v>
      </c>
      <c r="BC32" t="s">
        <v>1637</v>
      </c>
      <c r="BD32" t="s">
        <v>1641</v>
      </c>
      <c r="BK32" t="s">
        <v>112</v>
      </c>
      <c r="BL32" t="s">
        <v>60</v>
      </c>
      <c r="BN32" t="s">
        <v>61</v>
      </c>
      <c r="BO32" t="s">
        <v>527</v>
      </c>
    </row>
    <row r="33" spans="1:67" x14ac:dyDescent="0.2">
      <c r="A33" t="s">
        <v>528</v>
      </c>
      <c r="B33" t="s">
        <v>48</v>
      </c>
      <c r="C33" t="s">
        <v>49</v>
      </c>
      <c r="D33" t="s">
        <v>48</v>
      </c>
      <c r="Z33">
        <v>4</v>
      </c>
      <c r="AA33">
        <v>4</v>
      </c>
      <c r="AB33">
        <v>3</v>
      </c>
      <c r="AC33">
        <v>4</v>
      </c>
      <c r="AD33">
        <v>4</v>
      </c>
      <c r="AE33">
        <v>1</v>
      </c>
      <c r="AF33">
        <v>4</v>
      </c>
      <c r="AG33">
        <v>4</v>
      </c>
      <c r="AH33">
        <v>4</v>
      </c>
      <c r="AI33" t="s">
        <v>102</v>
      </c>
      <c r="AJ33" t="s">
        <v>51</v>
      </c>
      <c r="AK33" t="s">
        <v>87</v>
      </c>
      <c r="AL33" t="s">
        <v>1624</v>
      </c>
      <c r="AM33" t="s">
        <v>260</v>
      </c>
      <c r="AN33" t="s">
        <v>492</v>
      </c>
      <c r="AO33" t="s">
        <v>603</v>
      </c>
      <c r="AP33" t="s">
        <v>1623</v>
      </c>
      <c r="AS33" t="s">
        <v>79</v>
      </c>
      <c r="AY33" t="s">
        <v>1643</v>
      </c>
      <c r="AZ33" t="s">
        <v>1642</v>
      </c>
      <c r="BA33" t="s">
        <v>117</v>
      </c>
      <c r="BB33" t="s">
        <v>1644</v>
      </c>
      <c r="BC33" t="s">
        <v>1635</v>
      </c>
      <c r="BD33" t="s">
        <v>1636</v>
      </c>
      <c r="BE33" t="s">
        <v>1640</v>
      </c>
      <c r="BF33" t="s">
        <v>1638</v>
      </c>
      <c r="BK33" t="s">
        <v>73</v>
      </c>
      <c r="BL33" t="s">
        <v>60</v>
      </c>
      <c r="BN33" t="s">
        <v>82</v>
      </c>
      <c r="BO33" t="s">
        <v>530</v>
      </c>
    </row>
    <row r="34" spans="1:67" x14ac:dyDescent="0.2">
      <c r="A34" t="s">
        <v>532</v>
      </c>
      <c r="B34" t="s">
        <v>48</v>
      </c>
      <c r="C34" t="s">
        <v>50</v>
      </c>
      <c r="D34" t="s">
        <v>51</v>
      </c>
      <c r="E34">
        <v>4</v>
      </c>
      <c r="F34">
        <v>4</v>
      </c>
      <c r="G34">
        <v>4</v>
      </c>
      <c r="H34">
        <v>3</v>
      </c>
      <c r="I34">
        <v>3</v>
      </c>
      <c r="J34">
        <v>2</v>
      </c>
      <c r="K34">
        <v>3</v>
      </c>
      <c r="L34">
        <v>3</v>
      </c>
      <c r="M34">
        <v>3</v>
      </c>
      <c r="N34">
        <v>4</v>
      </c>
      <c r="O34">
        <v>4</v>
      </c>
      <c r="P34">
        <v>3</v>
      </c>
      <c r="Q34">
        <v>3</v>
      </c>
      <c r="R34">
        <v>3</v>
      </c>
      <c r="S34">
        <v>2</v>
      </c>
      <c r="T34">
        <v>3</v>
      </c>
      <c r="U34">
        <v>3</v>
      </c>
      <c r="V34">
        <v>3</v>
      </c>
      <c r="W34" t="s">
        <v>51</v>
      </c>
      <c r="X34" t="s">
        <v>533</v>
      </c>
      <c r="AK34" t="s">
        <v>260</v>
      </c>
      <c r="AL34" t="s">
        <v>492</v>
      </c>
      <c r="AM34" t="s">
        <v>1623</v>
      </c>
      <c r="AS34" t="s">
        <v>79</v>
      </c>
      <c r="AY34" t="s">
        <v>1643</v>
      </c>
      <c r="AZ34" t="s">
        <v>1642</v>
      </c>
      <c r="BA34" t="s">
        <v>1639</v>
      </c>
      <c r="BB34" t="s">
        <v>117</v>
      </c>
      <c r="BC34" t="s">
        <v>1635</v>
      </c>
      <c r="BD34" t="s">
        <v>1636</v>
      </c>
      <c r="BE34" t="s">
        <v>1640</v>
      </c>
      <c r="BF34" t="s">
        <v>1641</v>
      </c>
      <c r="BK34" t="s">
        <v>112</v>
      </c>
      <c r="BL34" t="s">
        <v>60</v>
      </c>
      <c r="BN34" t="s">
        <v>61</v>
      </c>
      <c r="BO34" t="s">
        <v>536</v>
      </c>
    </row>
    <row r="35" spans="1:67" x14ac:dyDescent="0.2">
      <c r="A35" t="s">
        <v>537</v>
      </c>
      <c r="B35" t="s">
        <v>48</v>
      </c>
      <c r="C35" t="s">
        <v>64</v>
      </c>
      <c r="D35" t="s">
        <v>48</v>
      </c>
      <c r="Z35">
        <v>5</v>
      </c>
      <c r="AA35">
        <v>5</v>
      </c>
      <c r="AB35">
        <v>3</v>
      </c>
      <c r="AC35">
        <v>5</v>
      </c>
      <c r="AD35">
        <v>5</v>
      </c>
      <c r="AE35">
        <v>3</v>
      </c>
      <c r="AF35">
        <v>4</v>
      </c>
      <c r="AG35">
        <v>5</v>
      </c>
      <c r="AH35">
        <v>5</v>
      </c>
      <c r="AI35" t="s">
        <v>538</v>
      </c>
      <c r="AJ35" t="s">
        <v>51</v>
      </c>
      <c r="AK35" t="s">
        <v>1624</v>
      </c>
      <c r="AL35" t="s">
        <v>260</v>
      </c>
      <c r="AM35" t="s">
        <v>492</v>
      </c>
      <c r="AN35" t="s">
        <v>603</v>
      </c>
      <c r="AS35" t="s">
        <v>79</v>
      </c>
      <c r="AY35" t="s">
        <v>1642</v>
      </c>
      <c r="AZ35" t="s">
        <v>117</v>
      </c>
      <c r="BK35" t="s">
        <v>73</v>
      </c>
      <c r="BL35" t="s">
        <v>74</v>
      </c>
      <c r="BN35" t="s">
        <v>82</v>
      </c>
      <c r="BO35" t="s">
        <v>540</v>
      </c>
    </row>
    <row r="36" spans="1:67" x14ac:dyDescent="0.2">
      <c r="A36" t="s">
        <v>541</v>
      </c>
      <c r="B36" t="s">
        <v>48</v>
      </c>
      <c r="C36" t="s">
        <v>542</v>
      </c>
      <c r="D36" t="s">
        <v>48</v>
      </c>
      <c r="Z36">
        <v>4</v>
      </c>
      <c r="AA36">
        <v>4</v>
      </c>
      <c r="AB36">
        <v>5</v>
      </c>
      <c r="AC36">
        <v>5</v>
      </c>
      <c r="AD36">
        <v>4</v>
      </c>
      <c r="AE36">
        <v>1</v>
      </c>
      <c r="AF36">
        <v>5</v>
      </c>
      <c r="AG36">
        <v>5</v>
      </c>
      <c r="AH36">
        <v>5</v>
      </c>
      <c r="AI36" t="s">
        <v>543</v>
      </c>
      <c r="AJ36" t="s">
        <v>51</v>
      </c>
      <c r="AK36" t="s">
        <v>87</v>
      </c>
      <c r="AL36" t="s">
        <v>1624</v>
      </c>
      <c r="AM36" t="s">
        <v>492</v>
      </c>
      <c r="AN36" t="s">
        <v>603</v>
      </c>
      <c r="AS36" t="s">
        <v>79</v>
      </c>
      <c r="AY36" t="s">
        <v>1639</v>
      </c>
      <c r="AZ36" t="s">
        <v>117</v>
      </c>
      <c r="BA36" t="s">
        <v>1644</v>
      </c>
      <c r="BB36" t="s">
        <v>1636</v>
      </c>
      <c r="BC36" t="s">
        <v>1637</v>
      </c>
      <c r="BK36" t="s">
        <v>73</v>
      </c>
      <c r="BL36" t="s">
        <v>60</v>
      </c>
      <c r="BN36" t="s">
        <v>82</v>
      </c>
      <c r="BO36" t="s">
        <v>546</v>
      </c>
    </row>
    <row r="37" spans="1:67" x14ac:dyDescent="0.2">
      <c r="A37" t="s">
        <v>548</v>
      </c>
      <c r="B37" t="s">
        <v>48</v>
      </c>
      <c r="C37" t="s">
        <v>439</v>
      </c>
      <c r="D37" t="s">
        <v>51</v>
      </c>
      <c r="E37">
        <v>5</v>
      </c>
      <c r="F37">
        <v>5</v>
      </c>
      <c r="G37">
        <v>5</v>
      </c>
      <c r="H37">
        <v>5</v>
      </c>
      <c r="I37">
        <v>4</v>
      </c>
      <c r="J37">
        <v>5</v>
      </c>
      <c r="K37">
        <v>5</v>
      </c>
      <c r="L37">
        <v>5</v>
      </c>
      <c r="M37">
        <v>5</v>
      </c>
      <c r="N37">
        <v>5</v>
      </c>
      <c r="O37">
        <v>5</v>
      </c>
      <c r="P37">
        <v>5</v>
      </c>
      <c r="Q37">
        <v>5</v>
      </c>
      <c r="R37">
        <v>2</v>
      </c>
      <c r="S37">
        <v>5</v>
      </c>
      <c r="T37">
        <v>5</v>
      </c>
      <c r="U37">
        <v>5</v>
      </c>
      <c r="V37">
        <v>5</v>
      </c>
      <c r="W37" t="s">
        <v>51</v>
      </c>
      <c r="X37" t="s">
        <v>549</v>
      </c>
      <c r="AK37" t="s">
        <v>1624</v>
      </c>
      <c r="AL37" t="s">
        <v>260</v>
      </c>
      <c r="AM37" t="s">
        <v>1623</v>
      </c>
      <c r="AS37" t="s">
        <v>121</v>
      </c>
      <c r="AY37" t="s">
        <v>1642</v>
      </c>
      <c r="AZ37" t="s">
        <v>1639</v>
      </c>
      <c r="BA37" t="s">
        <v>117</v>
      </c>
      <c r="BB37" t="s">
        <v>1644</v>
      </c>
      <c r="BC37" t="s">
        <v>1636</v>
      </c>
      <c r="BD37" t="s">
        <v>1637</v>
      </c>
      <c r="BK37" t="s">
        <v>73</v>
      </c>
      <c r="BL37" t="s">
        <v>74</v>
      </c>
      <c r="BN37" t="s">
        <v>61</v>
      </c>
      <c r="BO37" t="s">
        <v>552</v>
      </c>
    </row>
    <row r="38" spans="1:67" x14ac:dyDescent="0.2">
      <c r="A38" t="s">
        <v>271</v>
      </c>
      <c r="B38" t="s">
        <v>48</v>
      </c>
      <c r="C38" t="s">
        <v>272</v>
      </c>
      <c r="D38" t="s">
        <v>48</v>
      </c>
      <c r="Z38">
        <v>5</v>
      </c>
      <c r="AA38">
        <v>5</v>
      </c>
      <c r="AB38">
        <v>5</v>
      </c>
      <c r="AC38">
        <v>5</v>
      </c>
      <c r="AD38">
        <v>4</v>
      </c>
      <c r="AE38">
        <v>1</v>
      </c>
      <c r="AF38">
        <v>4</v>
      </c>
      <c r="AG38">
        <v>4</v>
      </c>
      <c r="AH38">
        <v>5</v>
      </c>
      <c r="AI38" t="s">
        <v>273</v>
      </c>
      <c r="AJ38" t="s">
        <v>51</v>
      </c>
      <c r="AK38" t="s">
        <v>87</v>
      </c>
      <c r="AL38" t="s">
        <v>1624</v>
      </c>
      <c r="AM38" t="s">
        <v>492</v>
      </c>
      <c r="AN38" t="s">
        <v>603</v>
      </c>
      <c r="AO38" t="s">
        <v>1623</v>
      </c>
      <c r="AS38" t="s">
        <v>79</v>
      </c>
      <c r="AT38" t="s">
        <v>121</v>
      </c>
      <c r="AY38" t="s">
        <v>117</v>
      </c>
      <c r="AZ38" t="s">
        <v>1644</v>
      </c>
      <c r="BA38" t="s">
        <v>1634</v>
      </c>
      <c r="BB38" t="s">
        <v>1635</v>
      </c>
      <c r="BC38" t="s">
        <v>1636</v>
      </c>
      <c r="BD38" t="s">
        <v>1637</v>
      </c>
      <c r="BE38" t="s">
        <v>1640</v>
      </c>
      <c r="BF38" t="s">
        <v>1638</v>
      </c>
      <c r="BG38" t="s">
        <v>1641</v>
      </c>
      <c r="BK38" t="s">
        <v>59</v>
      </c>
      <c r="BL38" t="s">
        <v>60</v>
      </c>
      <c r="BN38" t="s">
        <v>61</v>
      </c>
      <c r="BO38" t="s">
        <v>276</v>
      </c>
    </row>
    <row r="39" spans="1:67" x14ac:dyDescent="0.2">
      <c r="A39" t="s">
        <v>277</v>
      </c>
      <c r="B39" t="s">
        <v>48</v>
      </c>
      <c r="C39" t="s">
        <v>395</v>
      </c>
      <c r="D39" t="s">
        <v>51</v>
      </c>
      <c r="E39">
        <v>4</v>
      </c>
      <c r="F39">
        <v>4</v>
      </c>
      <c r="G39">
        <v>3</v>
      </c>
      <c r="H39">
        <v>4</v>
      </c>
      <c r="I39">
        <v>4</v>
      </c>
      <c r="J39">
        <v>4</v>
      </c>
      <c r="K39">
        <v>3</v>
      </c>
      <c r="L39">
        <v>3</v>
      </c>
      <c r="M39">
        <v>4</v>
      </c>
      <c r="N39">
        <v>4</v>
      </c>
      <c r="O39">
        <v>3</v>
      </c>
      <c r="Q39">
        <v>4</v>
      </c>
      <c r="R39">
        <v>4</v>
      </c>
      <c r="S39">
        <v>4</v>
      </c>
      <c r="T39">
        <v>3</v>
      </c>
      <c r="V39">
        <v>4</v>
      </c>
      <c r="W39" t="s">
        <v>51</v>
      </c>
      <c r="X39" t="s">
        <v>278</v>
      </c>
      <c r="AK39" t="s">
        <v>87</v>
      </c>
      <c r="AL39" t="s">
        <v>1624</v>
      </c>
      <c r="AM39" t="s">
        <v>719</v>
      </c>
      <c r="AN39" t="s">
        <v>492</v>
      </c>
      <c r="AO39" t="s">
        <v>603</v>
      </c>
      <c r="AP39" t="s">
        <v>1623</v>
      </c>
      <c r="AS39" t="s">
        <v>54</v>
      </c>
      <c r="AY39" t="s">
        <v>1642</v>
      </c>
      <c r="AZ39" t="s">
        <v>1639</v>
      </c>
      <c r="BA39" t="s">
        <v>1644</v>
      </c>
      <c r="BB39" t="s">
        <v>1634</v>
      </c>
      <c r="BC39" t="s">
        <v>1635</v>
      </c>
      <c r="BD39" t="s">
        <v>1636</v>
      </c>
      <c r="BE39" t="s">
        <v>1637</v>
      </c>
      <c r="BF39" t="s">
        <v>1638</v>
      </c>
      <c r="BK39" t="s">
        <v>59</v>
      </c>
      <c r="BL39" t="s">
        <v>60</v>
      </c>
      <c r="BN39" t="s">
        <v>82</v>
      </c>
      <c r="BO39" t="s">
        <v>281</v>
      </c>
    </row>
    <row r="40" spans="1:67" x14ac:dyDescent="0.2">
      <c r="A40" t="s">
        <v>553</v>
      </c>
      <c r="B40" t="s">
        <v>48</v>
      </c>
      <c r="C40" t="s">
        <v>554</v>
      </c>
      <c r="D40" t="s">
        <v>48</v>
      </c>
      <c r="Z40">
        <v>4</v>
      </c>
      <c r="AA40">
        <v>4</v>
      </c>
      <c r="AB40">
        <v>4</v>
      </c>
      <c r="AC40">
        <v>4</v>
      </c>
      <c r="AD40">
        <v>4</v>
      </c>
      <c r="AE40">
        <v>4</v>
      </c>
      <c r="AF40">
        <v>4</v>
      </c>
      <c r="AG40">
        <v>4</v>
      </c>
      <c r="AH40">
        <v>4</v>
      </c>
      <c r="AI40" t="s">
        <v>476</v>
      </c>
      <c r="AJ40" t="s">
        <v>51</v>
      </c>
      <c r="AK40" t="s">
        <v>87</v>
      </c>
      <c r="AL40" t="s">
        <v>260</v>
      </c>
      <c r="AM40" t="s">
        <v>492</v>
      </c>
      <c r="AN40" t="s">
        <v>603</v>
      </c>
      <c r="AO40" t="s">
        <v>1623</v>
      </c>
      <c r="AS40" t="s">
        <v>54</v>
      </c>
      <c r="AY40" t="s">
        <v>1643</v>
      </c>
      <c r="AZ40" t="s">
        <v>1642</v>
      </c>
      <c r="BA40" t="s">
        <v>117</v>
      </c>
      <c r="BK40" t="s">
        <v>73</v>
      </c>
      <c r="BL40" t="s">
        <v>74</v>
      </c>
      <c r="BN40" t="s">
        <v>61</v>
      </c>
      <c r="BO40" t="s">
        <v>556</v>
      </c>
    </row>
    <row r="41" spans="1:67" x14ac:dyDescent="0.2">
      <c r="A41" t="s">
        <v>558</v>
      </c>
      <c r="B41" t="s">
        <v>48</v>
      </c>
      <c r="C41" t="s">
        <v>559</v>
      </c>
      <c r="D41" t="s">
        <v>51</v>
      </c>
      <c r="E41">
        <v>4</v>
      </c>
      <c r="F41">
        <v>5</v>
      </c>
      <c r="G41">
        <v>5</v>
      </c>
      <c r="H41">
        <v>5</v>
      </c>
      <c r="I41">
        <v>5</v>
      </c>
      <c r="J41">
        <v>5</v>
      </c>
      <c r="K41">
        <v>3</v>
      </c>
      <c r="L41">
        <v>5</v>
      </c>
      <c r="M41">
        <v>5</v>
      </c>
      <c r="N41">
        <v>4</v>
      </c>
      <c r="O41">
        <v>5</v>
      </c>
      <c r="P41">
        <v>5</v>
      </c>
      <c r="Q41">
        <v>5</v>
      </c>
      <c r="R41">
        <v>5</v>
      </c>
      <c r="S41">
        <v>5</v>
      </c>
      <c r="T41">
        <v>3</v>
      </c>
      <c r="U41">
        <v>5</v>
      </c>
      <c r="V41">
        <v>5</v>
      </c>
      <c r="W41" t="s">
        <v>51</v>
      </c>
      <c r="X41" t="s">
        <v>560</v>
      </c>
      <c r="AK41" t="s">
        <v>87</v>
      </c>
      <c r="AL41" t="s">
        <v>260</v>
      </c>
      <c r="AM41" t="s">
        <v>492</v>
      </c>
      <c r="AN41" t="s">
        <v>603</v>
      </c>
      <c r="AS41" t="s">
        <v>54</v>
      </c>
      <c r="AY41" t="s">
        <v>117</v>
      </c>
      <c r="AZ41" t="s">
        <v>1644</v>
      </c>
      <c r="BK41" t="s">
        <v>112</v>
      </c>
      <c r="BL41" t="s">
        <v>60</v>
      </c>
      <c r="BN41" t="s">
        <v>61</v>
      </c>
      <c r="BO41" t="s">
        <v>561</v>
      </c>
    </row>
    <row r="42" spans="1:67" x14ac:dyDescent="0.2">
      <c r="A42" t="s">
        <v>326</v>
      </c>
      <c r="B42" t="s">
        <v>48</v>
      </c>
      <c r="C42" t="s">
        <v>562</v>
      </c>
      <c r="D42" t="s">
        <v>48</v>
      </c>
      <c r="Z42">
        <v>5</v>
      </c>
      <c r="AA42">
        <v>4</v>
      </c>
      <c r="AB42">
        <v>5</v>
      </c>
      <c r="AC42">
        <v>3</v>
      </c>
      <c r="AD42">
        <v>2</v>
      </c>
      <c r="AE42">
        <v>1</v>
      </c>
      <c r="AF42">
        <v>2</v>
      </c>
      <c r="AG42">
        <v>5</v>
      </c>
      <c r="AH42">
        <v>4</v>
      </c>
      <c r="AI42" t="s">
        <v>328</v>
      </c>
      <c r="AJ42" t="s">
        <v>51</v>
      </c>
      <c r="AK42" t="s">
        <v>1624</v>
      </c>
      <c r="AL42" t="s">
        <v>719</v>
      </c>
      <c r="AM42" t="s">
        <v>492</v>
      </c>
      <c r="AS42" t="s">
        <v>79</v>
      </c>
      <c r="AY42" t="s">
        <v>1642</v>
      </c>
      <c r="AZ42" t="s">
        <v>117</v>
      </c>
      <c r="BA42" t="s">
        <v>1636</v>
      </c>
      <c r="BK42" t="s">
        <v>59</v>
      </c>
      <c r="BL42" t="s">
        <v>60</v>
      </c>
      <c r="BN42" t="s">
        <v>61</v>
      </c>
      <c r="BO42" t="s">
        <v>331</v>
      </c>
    </row>
    <row r="43" spans="1:67" x14ac:dyDescent="0.2">
      <c r="A43" t="s">
        <v>563</v>
      </c>
      <c r="B43" t="s">
        <v>48</v>
      </c>
      <c r="C43" t="s">
        <v>50</v>
      </c>
      <c r="D43" t="s">
        <v>48</v>
      </c>
      <c r="Z43">
        <v>4</v>
      </c>
      <c r="AA43">
        <v>2</v>
      </c>
      <c r="AB43">
        <v>2</v>
      </c>
      <c r="AC43">
        <v>4</v>
      </c>
      <c r="AD43">
        <v>3</v>
      </c>
      <c r="AE43">
        <v>2</v>
      </c>
      <c r="AF43">
        <v>4</v>
      </c>
      <c r="AG43">
        <v>4</v>
      </c>
      <c r="AH43">
        <v>4</v>
      </c>
      <c r="AI43" t="s">
        <v>145</v>
      </c>
      <c r="AJ43" t="s">
        <v>51</v>
      </c>
      <c r="AK43" t="s">
        <v>87</v>
      </c>
      <c r="AL43" t="s">
        <v>1624</v>
      </c>
      <c r="AS43" t="s">
        <v>79</v>
      </c>
      <c r="AT43" t="s">
        <v>54</v>
      </c>
      <c r="AY43" t="s">
        <v>1639</v>
      </c>
      <c r="AZ43" t="s">
        <v>117</v>
      </c>
      <c r="BA43" t="s">
        <v>1644</v>
      </c>
      <c r="BB43" t="s">
        <v>1640</v>
      </c>
      <c r="BK43" t="s">
        <v>73</v>
      </c>
      <c r="BL43" t="s">
        <v>74</v>
      </c>
      <c r="BN43" t="s">
        <v>565</v>
      </c>
      <c r="BO43" t="s">
        <v>566</v>
      </c>
    </row>
    <row r="44" spans="1:67" x14ac:dyDescent="0.2">
      <c r="A44" t="s">
        <v>341</v>
      </c>
      <c r="B44" t="s">
        <v>48</v>
      </c>
      <c r="C44" t="s">
        <v>65</v>
      </c>
      <c r="D44" t="s">
        <v>48</v>
      </c>
      <c r="Z44">
        <v>4</v>
      </c>
      <c r="AA44">
        <v>4</v>
      </c>
      <c r="AB44">
        <v>4</v>
      </c>
      <c r="AC44">
        <v>3</v>
      </c>
      <c r="AD44">
        <v>4</v>
      </c>
      <c r="AE44">
        <v>2</v>
      </c>
      <c r="AF44">
        <v>3</v>
      </c>
      <c r="AG44">
        <v>4</v>
      </c>
      <c r="AH44">
        <v>4</v>
      </c>
      <c r="AI44" t="s">
        <v>259</v>
      </c>
      <c r="AJ44" t="s">
        <v>51</v>
      </c>
      <c r="AK44" t="s">
        <v>87</v>
      </c>
      <c r="AL44" t="s">
        <v>260</v>
      </c>
      <c r="AM44" t="s">
        <v>492</v>
      </c>
      <c r="AN44" t="s">
        <v>603</v>
      </c>
      <c r="AO44" t="s">
        <v>1623</v>
      </c>
      <c r="AS44" t="s">
        <v>54</v>
      </c>
      <c r="AT44" t="s">
        <v>121</v>
      </c>
      <c r="AY44" t="s">
        <v>1643</v>
      </c>
      <c r="AZ44" t="s">
        <v>1642</v>
      </c>
      <c r="BA44" t="s">
        <v>1639</v>
      </c>
      <c r="BB44" t="s">
        <v>117</v>
      </c>
      <c r="BC44" t="s">
        <v>1633</v>
      </c>
      <c r="BD44" t="s">
        <v>1646</v>
      </c>
      <c r="BE44" t="s">
        <v>1644</v>
      </c>
      <c r="BF44" t="s">
        <v>1634</v>
      </c>
      <c r="BG44" t="s">
        <v>1635</v>
      </c>
      <c r="BH44" t="s">
        <v>1636</v>
      </c>
      <c r="BI44" t="s">
        <v>1637</v>
      </c>
      <c r="BJ44" t="s">
        <v>1640</v>
      </c>
      <c r="BK44" t="s">
        <v>73</v>
      </c>
      <c r="BL44" t="s">
        <v>60</v>
      </c>
      <c r="BN44" t="s">
        <v>61</v>
      </c>
      <c r="BO44" t="s">
        <v>342</v>
      </c>
    </row>
    <row r="45" spans="1:67" x14ac:dyDescent="0.2">
      <c r="A45" t="s">
        <v>352</v>
      </c>
      <c r="B45" t="s">
        <v>48</v>
      </c>
      <c r="C45" t="s">
        <v>50</v>
      </c>
      <c r="D45" t="s">
        <v>51</v>
      </c>
      <c r="E45">
        <v>3</v>
      </c>
      <c r="F45">
        <v>3</v>
      </c>
      <c r="G45">
        <v>3</v>
      </c>
      <c r="H45">
        <v>3</v>
      </c>
      <c r="I45">
        <v>3</v>
      </c>
      <c r="J45">
        <v>3</v>
      </c>
      <c r="K45">
        <v>2</v>
      </c>
      <c r="L45">
        <v>3</v>
      </c>
      <c r="M45">
        <v>3</v>
      </c>
      <c r="N45">
        <v>3</v>
      </c>
      <c r="O45">
        <v>3</v>
      </c>
      <c r="P45">
        <v>3</v>
      </c>
      <c r="Q45">
        <v>3</v>
      </c>
      <c r="R45">
        <v>3</v>
      </c>
      <c r="S45">
        <v>3</v>
      </c>
      <c r="T45">
        <v>2</v>
      </c>
      <c r="U45">
        <v>3</v>
      </c>
      <c r="V45">
        <v>3</v>
      </c>
      <c r="W45" t="s">
        <v>51</v>
      </c>
      <c r="X45" t="s">
        <v>353</v>
      </c>
      <c r="AK45" t="s">
        <v>87</v>
      </c>
      <c r="AL45" t="s">
        <v>260</v>
      </c>
      <c r="AM45" t="s">
        <v>1628</v>
      </c>
      <c r="AS45" t="s">
        <v>96</v>
      </c>
      <c r="AT45" t="s">
        <v>79</v>
      </c>
      <c r="AU45" t="s">
        <v>54</v>
      </c>
      <c r="AV45" t="s">
        <v>1632</v>
      </c>
      <c r="AY45" t="s">
        <v>1643</v>
      </c>
      <c r="AZ45" t="s">
        <v>1642</v>
      </c>
      <c r="BA45" t="s">
        <v>1639</v>
      </c>
      <c r="BB45" t="s">
        <v>117</v>
      </c>
      <c r="BC45" t="s">
        <v>1644</v>
      </c>
      <c r="BD45" t="s">
        <v>1635</v>
      </c>
      <c r="BE45" t="s">
        <v>1636</v>
      </c>
      <c r="BF45" t="s">
        <v>1637</v>
      </c>
      <c r="BG45" t="s">
        <v>1640</v>
      </c>
      <c r="BH45" t="s">
        <v>1641</v>
      </c>
      <c r="BI45" t="s">
        <v>1648</v>
      </c>
      <c r="BK45" t="s">
        <v>73</v>
      </c>
      <c r="BL45" t="s">
        <v>60</v>
      </c>
      <c r="BN45" t="s">
        <v>61</v>
      </c>
      <c r="BO45" t="s">
        <v>357</v>
      </c>
    </row>
    <row r="46" spans="1:67" x14ac:dyDescent="0.2">
      <c r="A46" t="s">
        <v>568</v>
      </c>
      <c r="B46" t="s">
        <v>48</v>
      </c>
      <c r="C46" t="s">
        <v>50</v>
      </c>
      <c r="D46" t="s">
        <v>48</v>
      </c>
      <c r="Z46">
        <v>5</v>
      </c>
      <c r="AA46">
        <v>1</v>
      </c>
      <c r="AB46">
        <v>1</v>
      </c>
      <c r="AC46">
        <v>5</v>
      </c>
      <c r="AD46">
        <v>3</v>
      </c>
      <c r="AE46">
        <v>1</v>
      </c>
      <c r="AF46">
        <v>3</v>
      </c>
      <c r="AG46">
        <v>5</v>
      </c>
      <c r="AH46">
        <v>5</v>
      </c>
      <c r="AI46" t="s">
        <v>102</v>
      </c>
      <c r="AJ46" t="s">
        <v>51</v>
      </c>
      <c r="AK46" t="s">
        <v>260</v>
      </c>
      <c r="AL46" t="s">
        <v>492</v>
      </c>
      <c r="AM46" t="s">
        <v>603</v>
      </c>
      <c r="AS46" t="s">
        <v>121</v>
      </c>
      <c r="AY46" t="s">
        <v>1639</v>
      </c>
      <c r="AZ46" t="s">
        <v>117</v>
      </c>
      <c r="BA46" t="s">
        <v>1633</v>
      </c>
      <c r="BB46" t="s">
        <v>1644</v>
      </c>
      <c r="BK46" t="s">
        <v>112</v>
      </c>
      <c r="BL46" t="s">
        <v>60</v>
      </c>
      <c r="BN46" t="s">
        <v>61</v>
      </c>
    </row>
    <row r="47" spans="1:67" x14ac:dyDescent="0.2">
      <c r="A47" t="s">
        <v>570</v>
      </c>
      <c r="B47" t="s">
        <v>48</v>
      </c>
      <c r="C47" t="s">
        <v>571</v>
      </c>
      <c r="D47" t="s">
        <v>51</v>
      </c>
      <c r="E47">
        <v>5</v>
      </c>
      <c r="F47">
        <v>5</v>
      </c>
      <c r="G47">
        <v>5</v>
      </c>
      <c r="H47">
        <v>5</v>
      </c>
      <c r="I47">
        <v>5</v>
      </c>
      <c r="J47">
        <v>5</v>
      </c>
      <c r="K47">
        <v>5</v>
      </c>
      <c r="L47">
        <v>4</v>
      </c>
      <c r="M47">
        <v>5</v>
      </c>
      <c r="N47">
        <v>5</v>
      </c>
      <c r="O47">
        <v>5</v>
      </c>
      <c r="P47">
        <v>5</v>
      </c>
      <c r="Q47">
        <v>5</v>
      </c>
      <c r="R47">
        <v>5</v>
      </c>
      <c r="S47">
        <v>5</v>
      </c>
      <c r="T47">
        <v>4</v>
      </c>
      <c r="U47">
        <v>5</v>
      </c>
      <c r="V47">
        <v>5</v>
      </c>
      <c r="W47" t="s">
        <v>51</v>
      </c>
      <c r="X47" t="s">
        <v>572</v>
      </c>
      <c r="AK47" t="s">
        <v>87</v>
      </c>
      <c r="AL47" t="s">
        <v>260</v>
      </c>
      <c r="AM47" t="s">
        <v>492</v>
      </c>
      <c r="AN47" t="s">
        <v>603</v>
      </c>
      <c r="AO47" t="s">
        <v>1623</v>
      </c>
      <c r="AS47" t="s">
        <v>96</v>
      </c>
      <c r="AY47" t="s">
        <v>1639</v>
      </c>
      <c r="AZ47" t="s">
        <v>117</v>
      </c>
      <c r="BA47" t="s">
        <v>1633</v>
      </c>
      <c r="BB47" t="s">
        <v>1644</v>
      </c>
      <c r="BC47" t="s">
        <v>1637</v>
      </c>
      <c r="BD47" t="s">
        <v>1641</v>
      </c>
      <c r="BK47" t="s">
        <v>73</v>
      </c>
      <c r="BL47" t="s">
        <v>60</v>
      </c>
      <c r="BN47" t="s">
        <v>82</v>
      </c>
      <c r="BO47" t="s">
        <v>574</v>
      </c>
    </row>
    <row r="48" spans="1:67" x14ac:dyDescent="0.2">
      <c r="A48" t="s">
        <v>575</v>
      </c>
      <c r="B48" t="s">
        <v>48</v>
      </c>
      <c r="C48" t="s">
        <v>50</v>
      </c>
      <c r="D48" t="s">
        <v>51</v>
      </c>
      <c r="E48">
        <v>4</v>
      </c>
      <c r="F48">
        <v>4</v>
      </c>
      <c r="G48">
        <v>4</v>
      </c>
      <c r="H48">
        <v>4</v>
      </c>
      <c r="I48">
        <v>4</v>
      </c>
      <c r="J48">
        <v>4</v>
      </c>
      <c r="K48">
        <v>4</v>
      </c>
      <c r="L48">
        <v>4</v>
      </c>
      <c r="M48">
        <v>4</v>
      </c>
      <c r="W48" t="s">
        <v>51</v>
      </c>
      <c r="X48" t="s">
        <v>576</v>
      </c>
      <c r="AK48" t="s">
        <v>260</v>
      </c>
      <c r="AL48" t="s">
        <v>492</v>
      </c>
      <c r="AS48" t="s">
        <v>54</v>
      </c>
      <c r="AY48" t="s">
        <v>1635</v>
      </c>
      <c r="AZ48" t="s">
        <v>1637</v>
      </c>
      <c r="BA48" t="s">
        <v>1640</v>
      </c>
      <c r="BB48" t="s">
        <v>1638</v>
      </c>
      <c r="BK48" t="s">
        <v>73</v>
      </c>
      <c r="BL48" t="s">
        <v>60</v>
      </c>
      <c r="BN48" t="s">
        <v>61</v>
      </c>
      <c r="BO48" t="s">
        <v>578</v>
      </c>
    </row>
    <row r="49" spans="2:66" s="2" customFormat="1" ht="27.5" customHeight="1" thickBot="1" x14ac:dyDescent="0.25"/>
    <row r="50" spans="2:66" x14ac:dyDescent="0.2">
      <c r="D50" s="3" t="s">
        <v>385</v>
      </c>
      <c r="E50" s="4" t="s">
        <v>1606</v>
      </c>
      <c r="F50" s="5" t="s">
        <v>387</v>
      </c>
      <c r="G50" s="5" t="s">
        <v>388</v>
      </c>
      <c r="H50" s="5" t="s">
        <v>1607</v>
      </c>
      <c r="I50" s="5" t="s">
        <v>394</v>
      </c>
      <c r="J50" s="5" t="s">
        <v>1612</v>
      </c>
      <c r="K50" s="5" t="s">
        <v>391</v>
      </c>
      <c r="L50" s="5" t="s">
        <v>1609</v>
      </c>
      <c r="M50" s="6" t="s">
        <v>1610</v>
      </c>
      <c r="N50" s="4" t="s">
        <v>1606</v>
      </c>
      <c r="O50" s="5" t="s">
        <v>387</v>
      </c>
      <c r="P50" s="5" t="s">
        <v>388</v>
      </c>
      <c r="Q50" s="5" t="s">
        <v>1607</v>
      </c>
      <c r="R50" s="5" t="s">
        <v>394</v>
      </c>
      <c r="S50" s="5" t="s">
        <v>1612</v>
      </c>
      <c r="T50" s="5" t="s">
        <v>391</v>
      </c>
      <c r="U50" s="5" t="s">
        <v>1609</v>
      </c>
      <c r="V50" s="6" t="s">
        <v>1610</v>
      </c>
      <c r="W50" s="3"/>
      <c r="Z50" s="4" t="s">
        <v>1606</v>
      </c>
      <c r="AA50" s="5" t="s">
        <v>387</v>
      </c>
      <c r="AB50" s="5" t="s">
        <v>388</v>
      </c>
      <c r="AC50" s="5" t="s">
        <v>1607</v>
      </c>
      <c r="AD50" s="5" t="s">
        <v>394</v>
      </c>
      <c r="AE50" s="5" t="s">
        <v>1612</v>
      </c>
      <c r="AF50" s="5" t="s">
        <v>1614</v>
      </c>
      <c r="AG50" s="5" t="s">
        <v>1615</v>
      </c>
      <c r="AH50" s="6" t="s">
        <v>1610</v>
      </c>
      <c r="AI50" s="3"/>
      <c r="AJ50" t="s">
        <v>87</v>
      </c>
      <c r="AK50">
        <f>COUNTIF(AK$1:AK$48, $AJ50)</f>
        <v>25</v>
      </c>
      <c r="AL50">
        <f t="shared" ref="AL50:AP50" si="0">COUNTIF(AL$1:AL$48, $AJ50)</f>
        <v>0</v>
      </c>
      <c r="AM50">
        <f t="shared" si="0"/>
        <v>0</v>
      </c>
      <c r="AN50">
        <f t="shared" si="0"/>
        <v>0</v>
      </c>
      <c r="AO50">
        <f t="shared" si="0"/>
        <v>0</v>
      </c>
      <c r="AP50">
        <f t="shared" si="0"/>
        <v>0</v>
      </c>
      <c r="AQ50">
        <f>SUM(AK50:AP50)</f>
        <v>25</v>
      </c>
      <c r="AR50" t="s">
        <v>1649</v>
      </c>
      <c r="AS50">
        <f>COUNTIF(AS1:AS48, "Petit stick (Taille de comparaison : comme un rouge ?? l??vre)")</f>
        <v>4</v>
      </c>
      <c r="AT50">
        <f>COUNTIF(AT1:AT48, "Petit stick (Taille de comparaison : comme un rouge ?? l??vre)")</f>
        <v>0</v>
      </c>
      <c r="AU50">
        <f>SUM(AS50:AT50)</f>
        <v>4</v>
      </c>
      <c r="AX50" t="s">
        <v>1643</v>
      </c>
      <c r="AY50">
        <f>COUNTIF(AY$1:AY$48, $AX50)</f>
        <v>11</v>
      </c>
      <c r="AZ50">
        <f t="shared" ref="AZ50:BJ50" si="1">COUNTIF(AZ$1:AZ$48, $AX50)</f>
        <v>0</v>
      </c>
      <c r="BA50">
        <f t="shared" si="1"/>
        <v>0</v>
      </c>
      <c r="BB50">
        <f t="shared" si="1"/>
        <v>0</v>
      </c>
      <c r="BC50">
        <f t="shared" si="1"/>
        <v>0</v>
      </c>
      <c r="BD50">
        <f t="shared" si="1"/>
        <v>0</v>
      </c>
      <c r="BE50">
        <f t="shared" si="1"/>
        <v>0</v>
      </c>
      <c r="BF50">
        <f t="shared" si="1"/>
        <v>0</v>
      </c>
      <c r="BG50">
        <f t="shared" si="1"/>
        <v>0</v>
      </c>
      <c r="BH50">
        <f t="shared" si="1"/>
        <v>0</v>
      </c>
      <c r="BI50">
        <f t="shared" si="1"/>
        <v>0</v>
      </c>
      <c r="BJ50">
        <f t="shared" si="1"/>
        <v>0</v>
      </c>
      <c r="BL50">
        <f t="shared" ref="BL50:BL64" si="2">SUM(AY50:BJ50)</f>
        <v>11</v>
      </c>
    </row>
    <row r="51" spans="2:66" x14ac:dyDescent="0.2">
      <c r="D51" s="3">
        <v>1</v>
      </c>
      <c r="E51">
        <f>COUNTIF(E1:E48,"1")</f>
        <v>0</v>
      </c>
      <c r="F51">
        <f t="shared" ref="F51:V51" si="3">COUNTIF(F1:F48,"1")</f>
        <v>0</v>
      </c>
      <c r="G51">
        <f t="shared" si="3"/>
        <v>1</v>
      </c>
      <c r="H51">
        <f t="shared" si="3"/>
        <v>0</v>
      </c>
      <c r="I51">
        <f t="shared" si="3"/>
        <v>0</v>
      </c>
      <c r="J51">
        <f t="shared" si="3"/>
        <v>0</v>
      </c>
      <c r="K51">
        <f t="shared" si="3"/>
        <v>1</v>
      </c>
      <c r="L51">
        <f t="shared" si="3"/>
        <v>0</v>
      </c>
      <c r="M51">
        <f t="shared" si="3"/>
        <v>0</v>
      </c>
      <c r="N51">
        <f t="shared" si="3"/>
        <v>0</v>
      </c>
      <c r="O51">
        <f t="shared" si="3"/>
        <v>0</v>
      </c>
      <c r="P51">
        <f t="shared" si="3"/>
        <v>1</v>
      </c>
      <c r="Q51">
        <f t="shared" si="3"/>
        <v>0</v>
      </c>
      <c r="R51">
        <f t="shared" si="3"/>
        <v>0</v>
      </c>
      <c r="S51">
        <f t="shared" si="3"/>
        <v>1</v>
      </c>
      <c r="T51">
        <f t="shared" si="3"/>
        <v>1</v>
      </c>
      <c r="U51">
        <f t="shared" si="3"/>
        <v>0</v>
      </c>
      <c r="V51">
        <f t="shared" si="3"/>
        <v>0</v>
      </c>
      <c r="Z51">
        <f t="shared" ref="Z51:AH51" si="4">COUNTIF(Z1:Z48,"1")</f>
        <v>0</v>
      </c>
      <c r="AA51">
        <f t="shared" si="4"/>
        <v>1</v>
      </c>
      <c r="AB51">
        <f t="shared" si="4"/>
        <v>1</v>
      </c>
      <c r="AC51">
        <f t="shared" si="4"/>
        <v>0</v>
      </c>
      <c r="AD51">
        <f t="shared" si="4"/>
        <v>0</v>
      </c>
      <c r="AE51">
        <f t="shared" si="4"/>
        <v>8</v>
      </c>
      <c r="AF51">
        <f t="shared" si="4"/>
        <v>0</v>
      </c>
      <c r="AG51">
        <f t="shared" si="4"/>
        <v>0</v>
      </c>
      <c r="AH51">
        <f t="shared" si="4"/>
        <v>0</v>
      </c>
      <c r="AJ51" t="s">
        <v>1624</v>
      </c>
      <c r="AK51">
        <f t="shared" ref="AK51:AP55" si="5">COUNTIF(AK$1:AK$48, $AJ51)</f>
        <v>10</v>
      </c>
      <c r="AL51">
        <f t="shared" si="5"/>
        <v>9</v>
      </c>
      <c r="AM51">
        <f t="shared" si="5"/>
        <v>0</v>
      </c>
      <c r="AN51">
        <f t="shared" si="5"/>
        <v>0</v>
      </c>
      <c r="AO51">
        <f t="shared" si="5"/>
        <v>0</v>
      </c>
      <c r="AP51">
        <f t="shared" si="5"/>
        <v>0</v>
      </c>
      <c r="AQ51">
        <f t="shared" ref="AQ51:AQ56" si="6">SUM(AK51:AP51)</f>
        <v>19</v>
      </c>
      <c r="AR51" t="s">
        <v>1650</v>
      </c>
      <c r="AS51">
        <f>COUNTIF(AS1:AS48, "Grand stick (Taille de comparaison : comme un stick de protection solaire)")</f>
        <v>19</v>
      </c>
      <c r="AT51">
        <f>COUNTIF(AT1:AT48, "Grand stick (Taille de comparaison : comme un stick de protection solaire)")</f>
        <v>2</v>
      </c>
      <c r="AU51">
        <f t="shared" ref="AU51:AU53" si="7">SUM(AS51:AT51)</f>
        <v>21</v>
      </c>
      <c r="AX51" t="s">
        <v>1642</v>
      </c>
      <c r="AY51">
        <f t="shared" ref="AY51:BJ64" si="8">COUNTIF(AY$1:AY$48, $AX51)</f>
        <v>12</v>
      </c>
      <c r="AZ51">
        <f t="shared" si="8"/>
        <v>9</v>
      </c>
      <c r="BA51">
        <f t="shared" si="8"/>
        <v>0</v>
      </c>
      <c r="BB51">
        <f t="shared" si="8"/>
        <v>0</v>
      </c>
      <c r="BC51">
        <f t="shared" si="8"/>
        <v>0</v>
      </c>
      <c r="BD51">
        <f t="shared" si="8"/>
        <v>0</v>
      </c>
      <c r="BE51">
        <f t="shared" si="8"/>
        <v>0</v>
      </c>
      <c r="BF51">
        <f t="shared" si="8"/>
        <v>0</v>
      </c>
      <c r="BG51">
        <f t="shared" si="8"/>
        <v>0</v>
      </c>
      <c r="BH51">
        <f t="shared" si="8"/>
        <v>0</v>
      </c>
      <c r="BI51">
        <f t="shared" si="8"/>
        <v>0</v>
      </c>
      <c r="BJ51">
        <f t="shared" si="8"/>
        <v>0</v>
      </c>
      <c r="BL51">
        <f t="shared" si="2"/>
        <v>21</v>
      </c>
      <c r="BM51" t="s">
        <v>61</v>
      </c>
      <c r="BN51">
        <f>COUNTIF(BN1:BN48, "Style traditionnel")</f>
        <v>22</v>
      </c>
    </row>
    <row r="52" spans="2:66" x14ac:dyDescent="0.2">
      <c r="D52" s="3">
        <v>2</v>
      </c>
      <c r="E52">
        <f>COUNTIF(E1:E48,"2")</f>
        <v>3</v>
      </c>
      <c r="F52">
        <f t="shared" ref="F52:V52" si="9">COUNTIF(F1:F48,"2")</f>
        <v>3</v>
      </c>
      <c r="G52">
        <f t="shared" si="9"/>
        <v>2</v>
      </c>
      <c r="H52">
        <f t="shared" si="9"/>
        <v>3</v>
      </c>
      <c r="I52">
        <f t="shared" si="9"/>
        <v>4</v>
      </c>
      <c r="J52">
        <f t="shared" si="9"/>
        <v>7</v>
      </c>
      <c r="K52">
        <f t="shared" si="9"/>
        <v>4</v>
      </c>
      <c r="L52">
        <f t="shared" si="9"/>
        <v>6</v>
      </c>
      <c r="M52">
        <f t="shared" si="9"/>
        <v>7</v>
      </c>
      <c r="N52">
        <f t="shared" si="9"/>
        <v>3</v>
      </c>
      <c r="O52">
        <f t="shared" si="9"/>
        <v>2</v>
      </c>
      <c r="P52">
        <f t="shared" si="9"/>
        <v>2</v>
      </c>
      <c r="Q52">
        <f t="shared" si="9"/>
        <v>2</v>
      </c>
      <c r="R52">
        <f t="shared" si="9"/>
        <v>3</v>
      </c>
      <c r="S52">
        <f t="shared" si="9"/>
        <v>4</v>
      </c>
      <c r="T52">
        <f t="shared" si="9"/>
        <v>6</v>
      </c>
      <c r="U52">
        <f t="shared" si="9"/>
        <v>5</v>
      </c>
      <c r="V52">
        <f t="shared" si="9"/>
        <v>5</v>
      </c>
      <c r="Z52">
        <f t="shared" ref="Z52:AH52" si="10">COUNTIF(Z1:Z48,"2")</f>
        <v>0</v>
      </c>
      <c r="AA52">
        <f t="shared" si="10"/>
        <v>2</v>
      </c>
      <c r="AB52">
        <f t="shared" si="10"/>
        <v>4</v>
      </c>
      <c r="AC52">
        <f t="shared" si="10"/>
        <v>1</v>
      </c>
      <c r="AD52">
        <f t="shared" si="10"/>
        <v>4</v>
      </c>
      <c r="AE52">
        <f t="shared" si="10"/>
        <v>8</v>
      </c>
      <c r="AF52">
        <f t="shared" si="10"/>
        <v>5</v>
      </c>
      <c r="AG52">
        <f t="shared" si="10"/>
        <v>0</v>
      </c>
      <c r="AH52">
        <f t="shared" si="10"/>
        <v>1</v>
      </c>
      <c r="AJ52" t="s">
        <v>260</v>
      </c>
      <c r="AK52">
        <f t="shared" si="5"/>
        <v>9</v>
      </c>
      <c r="AL52">
        <f t="shared" si="5"/>
        <v>18</v>
      </c>
      <c r="AM52">
        <f t="shared" si="5"/>
        <v>7</v>
      </c>
      <c r="AN52">
        <f t="shared" si="5"/>
        <v>1</v>
      </c>
      <c r="AO52">
        <f t="shared" si="5"/>
        <v>0</v>
      </c>
      <c r="AP52">
        <f t="shared" si="5"/>
        <v>0</v>
      </c>
      <c r="AQ52">
        <f t="shared" si="6"/>
        <v>35</v>
      </c>
      <c r="AR52" t="s">
        <v>1651</v>
      </c>
      <c r="AS52">
        <f>COUNTIF(AS1:AS48, "Petit pot (Taille de comparaison : comme une tasse d'espresso)")</f>
        <v>15</v>
      </c>
      <c r="AT52">
        <f>COUNTIF(AT1:AT48, "Petit pot (Taille de comparaison : comme une tasse d'espresso)")</f>
        <v>5</v>
      </c>
      <c r="AU52">
        <f t="shared" si="7"/>
        <v>20</v>
      </c>
      <c r="AX52" t="s">
        <v>1639</v>
      </c>
      <c r="AY52">
        <f t="shared" si="8"/>
        <v>13</v>
      </c>
      <c r="AZ52">
        <f t="shared" si="8"/>
        <v>11</v>
      </c>
      <c r="BA52">
        <f t="shared" si="8"/>
        <v>6</v>
      </c>
      <c r="BB52">
        <f t="shared" si="8"/>
        <v>0</v>
      </c>
      <c r="BC52">
        <f t="shared" si="8"/>
        <v>0</v>
      </c>
      <c r="BD52">
        <f t="shared" si="8"/>
        <v>0</v>
      </c>
      <c r="BE52">
        <f t="shared" si="8"/>
        <v>0</v>
      </c>
      <c r="BF52">
        <f t="shared" si="8"/>
        <v>0</v>
      </c>
      <c r="BG52">
        <f t="shared" si="8"/>
        <v>0</v>
      </c>
      <c r="BH52">
        <f t="shared" si="8"/>
        <v>0</v>
      </c>
      <c r="BI52">
        <f t="shared" si="8"/>
        <v>0</v>
      </c>
      <c r="BJ52">
        <f t="shared" si="8"/>
        <v>0</v>
      </c>
      <c r="BL52">
        <f t="shared" si="2"/>
        <v>30</v>
      </c>
      <c r="BM52" t="s">
        <v>82</v>
      </c>
      <c r="BN52">
        <f>COUNTIF(BN1:BN48, "Style minimaliste")</f>
        <v>22</v>
      </c>
    </row>
    <row r="53" spans="2:66" x14ac:dyDescent="0.2">
      <c r="D53" s="3">
        <v>3</v>
      </c>
      <c r="E53">
        <f>COUNTIF(E1:E48,"3")</f>
        <v>7</v>
      </c>
      <c r="F53">
        <f t="shared" ref="F53:V53" si="11">COUNTIF(F1:F48,"3")</f>
        <v>5</v>
      </c>
      <c r="G53">
        <f t="shared" si="11"/>
        <v>6</v>
      </c>
      <c r="H53">
        <f t="shared" si="11"/>
        <v>9</v>
      </c>
      <c r="I53">
        <f t="shared" si="11"/>
        <v>5</v>
      </c>
      <c r="J53">
        <f t="shared" si="11"/>
        <v>3</v>
      </c>
      <c r="K53">
        <f t="shared" si="11"/>
        <v>10</v>
      </c>
      <c r="L53">
        <f t="shared" si="11"/>
        <v>8</v>
      </c>
      <c r="M53">
        <f t="shared" si="11"/>
        <v>5</v>
      </c>
      <c r="N53">
        <f t="shared" si="11"/>
        <v>5</v>
      </c>
      <c r="O53">
        <f t="shared" si="11"/>
        <v>6</v>
      </c>
      <c r="P53">
        <f t="shared" si="11"/>
        <v>5</v>
      </c>
      <c r="Q53">
        <f t="shared" si="11"/>
        <v>8</v>
      </c>
      <c r="R53">
        <f t="shared" si="11"/>
        <v>6</v>
      </c>
      <c r="S53">
        <f t="shared" si="11"/>
        <v>4</v>
      </c>
      <c r="T53">
        <f t="shared" si="11"/>
        <v>8</v>
      </c>
      <c r="U53">
        <f t="shared" si="11"/>
        <v>7</v>
      </c>
      <c r="V53">
        <f t="shared" si="11"/>
        <v>6</v>
      </c>
      <c r="Z53">
        <f t="shared" ref="Z53:AH53" si="12">COUNTIF(Z1:Z48,"3")</f>
        <v>2</v>
      </c>
      <c r="AA53">
        <f t="shared" si="12"/>
        <v>5</v>
      </c>
      <c r="AB53">
        <f t="shared" si="12"/>
        <v>6</v>
      </c>
      <c r="AC53">
        <f t="shared" si="12"/>
        <v>4</v>
      </c>
      <c r="AD53">
        <f t="shared" si="12"/>
        <v>8</v>
      </c>
      <c r="AE53">
        <f t="shared" si="12"/>
        <v>4</v>
      </c>
      <c r="AF53">
        <f t="shared" si="12"/>
        <v>5</v>
      </c>
      <c r="AG53">
        <f t="shared" si="12"/>
        <v>2</v>
      </c>
      <c r="AH53">
        <f t="shared" si="12"/>
        <v>2</v>
      </c>
      <c r="AJ53" t="s">
        <v>492</v>
      </c>
      <c r="AK53">
        <f t="shared" si="5"/>
        <v>1</v>
      </c>
      <c r="AL53">
        <f t="shared" si="5"/>
        <v>12</v>
      </c>
      <c r="AM53">
        <f t="shared" si="5"/>
        <v>18</v>
      </c>
      <c r="AN53">
        <f t="shared" si="5"/>
        <v>8</v>
      </c>
      <c r="AO53">
        <f t="shared" si="5"/>
        <v>0</v>
      </c>
      <c r="AP53">
        <f t="shared" si="5"/>
        <v>0</v>
      </c>
      <c r="AQ53">
        <f t="shared" si="6"/>
        <v>39</v>
      </c>
      <c r="AR53" t="s">
        <v>1652</v>
      </c>
      <c r="AS53">
        <f>COUNTIF(AS1:AS48, "Grand pot (Taille de comparaison : comme un petit pot de cr??me)")</f>
        <v>7</v>
      </c>
      <c r="AT53">
        <f>COUNTIF(AT1:AT48, "Grand pot (Taille de comparaison : comme un petit pot de cr??me)")</f>
        <v>8</v>
      </c>
      <c r="AU53">
        <f t="shared" si="7"/>
        <v>15</v>
      </c>
      <c r="AX53" t="s">
        <v>117</v>
      </c>
      <c r="AY53">
        <f t="shared" si="8"/>
        <v>9</v>
      </c>
      <c r="AZ53">
        <f t="shared" si="8"/>
        <v>15</v>
      </c>
      <c r="BA53">
        <f t="shared" si="8"/>
        <v>13</v>
      </c>
      <c r="BB53">
        <f t="shared" si="8"/>
        <v>6</v>
      </c>
      <c r="BC53">
        <f t="shared" si="8"/>
        <v>0</v>
      </c>
      <c r="BD53">
        <f t="shared" si="8"/>
        <v>0</v>
      </c>
      <c r="BE53">
        <f t="shared" si="8"/>
        <v>0</v>
      </c>
      <c r="BF53">
        <f t="shared" si="8"/>
        <v>0</v>
      </c>
      <c r="BG53">
        <f t="shared" si="8"/>
        <v>0</v>
      </c>
      <c r="BH53">
        <f t="shared" si="8"/>
        <v>0</v>
      </c>
      <c r="BI53">
        <f t="shared" si="8"/>
        <v>0</v>
      </c>
      <c r="BJ53">
        <f t="shared" si="8"/>
        <v>0</v>
      </c>
      <c r="BL53">
        <f t="shared" si="2"/>
        <v>43</v>
      </c>
    </row>
    <row r="54" spans="2:66" x14ac:dyDescent="0.2">
      <c r="D54" s="3">
        <v>4</v>
      </c>
      <c r="E54">
        <f>COUNTIF(E1:E48,"4")</f>
        <v>8</v>
      </c>
      <c r="F54">
        <f t="shared" ref="F54:V54" si="13">COUNTIF(F1:F48,"4")</f>
        <v>10</v>
      </c>
      <c r="G54">
        <f t="shared" si="13"/>
        <v>8</v>
      </c>
      <c r="H54">
        <f t="shared" si="13"/>
        <v>7</v>
      </c>
      <c r="I54">
        <f t="shared" si="13"/>
        <v>10</v>
      </c>
      <c r="J54">
        <f t="shared" si="13"/>
        <v>6</v>
      </c>
      <c r="K54">
        <f t="shared" si="13"/>
        <v>6</v>
      </c>
      <c r="L54">
        <f t="shared" si="13"/>
        <v>6</v>
      </c>
      <c r="M54">
        <f t="shared" si="13"/>
        <v>8</v>
      </c>
      <c r="N54">
        <f t="shared" si="13"/>
        <v>7</v>
      </c>
      <c r="O54">
        <f t="shared" si="13"/>
        <v>6</v>
      </c>
      <c r="P54">
        <f t="shared" si="13"/>
        <v>6</v>
      </c>
      <c r="Q54">
        <f t="shared" si="13"/>
        <v>7</v>
      </c>
      <c r="R54">
        <f t="shared" si="13"/>
        <v>7</v>
      </c>
      <c r="S54">
        <f t="shared" si="13"/>
        <v>6</v>
      </c>
      <c r="T54">
        <f t="shared" si="13"/>
        <v>5</v>
      </c>
      <c r="U54">
        <f t="shared" si="13"/>
        <v>5</v>
      </c>
      <c r="V54">
        <f t="shared" si="13"/>
        <v>7</v>
      </c>
      <c r="Z54">
        <f t="shared" ref="Z54:AH54" si="14">COUNTIF(Z1:Z48,"4")</f>
        <v>7</v>
      </c>
      <c r="AA54">
        <f t="shared" si="14"/>
        <v>11</v>
      </c>
      <c r="AB54">
        <f t="shared" si="14"/>
        <v>7</v>
      </c>
      <c r="AC54">
        <f t="shared" si="14"/>
        <v>6</v>
      </c>
      <c r="AD54">
        <f t="shared" si="14"/>
        <v>8</v>
      </c>
      <c r="AE54">
        <f t="shared" si="14"/>
        <v>4</v>
      </c>
      <c r="AF54">
        <f t="shared" si="14"/>
        <v>11</v>
      </c>
      <c r="AG54">
        <f t="shared" si="14"/>
        <v>11</v>
      </c>
      <c r="AH54">
        <f t="shared" si="14"/>
        <v>8</v>
      </c>
      <c r="AJ54" t="s">
        <v>603</v>
      </c>
      <c r="AK54">
        <f t="shared" si="5"/>
        <v>0</v>
      </c>
      <c r="AL54">
        <f t="shared" si="5"/>
        <v>0</v>
      </c>
      <c r="AM54">
        <f t="shared" si="5"/>
        <v>10</v>
      </c>
      <c r="AN54">
        <f t="shared" si="5"/>
        <v>14</v>
      </c>
      <c r="AO54">
        <f t="shared" si="5"/>
        <v>8</v>
      </c>
      <c r="AP54">
        <f t="shared" si="5"/>
        <v>0</v>
      </c>
      <c r="AQ54">
        <f t="shared" si="6"/>
        <v>32</v>
      </c>
      <c r="AX54" t="s">
        <v>1633</v>
      </c>
      <c r="AY54">
        <f t="shared" si="8"/>
        <v>1</v>
      </c>
      <c r="AZ54">
        <f t="shared" si="8"/>
        <v>2</v>
      </c>
      <c r="BA54">
        <f t="shared" si="8"/>
        <v>5</v>
      </c>
      <c r="BB54">
        <f t="shared" si="8"/>
        <v>0</v>
      </c>
      <c r="BC54">
        <f t="shared" si="8"/>
        <v>2</v>
      </c>
      <c r="BD54">
        <f t="shared" si="8"/>
        <v>0</v>
      </c>
      <c r="BE54">
        <f t="shared" si="8"/>
        <v>0</v>
      </c>
      <c r="BF54">
        <f t="shared" si="8"/>
        <v>0</v>
      </c>
      <c r="BG54">
        <f t="shared" si="8"/>
        <v>0</v>
      </c>
      <c r="BH54">
        <f t="shared" si="8"/>
        <v>0</v>
      </c>
      <c r="BI54">
        <f t="shared" si="8"/>
        <v>0</v>
      </c>
      <c r="BJ54">
        <f t="shared" si="8"/>
        <v>0</v>
      </c>
      <c r="BL54">
        <f t="shared" si="2"/>
        <v>10</v>
      </c>
    </row>
    <row r="55" spans="2:66" x14ac:dyDescent="0.2">
      <c r="D55" s="3">
        <v>5</v>
      </c>
      <c r="E55">
        <f>COUNTIF(E1:E48,"5")</f>
        <v>5</v>
      </c>
      <c r="F55">
        <f t="shared" ref="F55:V55" si="15">COUNTIF(F1:F48,"5")</f>
        <v>5</v>
      </c>
      <c r="G55">
        <f t="shared" si="15"/>
        <v>6</v>
      </c>
      <c r="H55">
        <f t="shared" si="15"/>
        <v>4</v>
      </c>
      <c r="I55">
        <f t="shared" si="15"/>
        <v>4</v>
      </c>
      <c r="J55">
        <f t="shared" si="15"/>
        <v>7</v>
      </c>
      <c r="K55">
        <f t="shared" si="15"/>
        <v>2</v>
      </c>
      <c r="L55">
        <f t="shared" si="15"/>
        <v>3</v>
      </c>
      <c r="M55">
        <f t="shared" si="15"/>
        <v>3</v>
      </c>
      <c r="N55">
        <f t="shared" si="15"/>
        <v>6</v>
      </c>
      <c r="O55">
        <f t="shared" si="15"/>
        <v>7</v>
      </c>
      <c r="P55">
        <f t="shared" si="15"/>
        <v>6</v>
      </c>
      <c r="Q55">
        <f t="shared" si="15"/>
        <v>4</v>
      </c>
      <c r="R55">
        <f t="shared" si="15"/>
        <v>5</v>
      </c>
      <c r="S55">
        <f t="shared" si="15"/>
        <v>6</v>
      </c>
      <c r="T55">
        <f t="shared" si="15"/>
        <v>1</v>
      </c>
      <c r="U55">
        <f t="shared" si="15"/>
        <v>3</v>
      </c>
      <c r="V55">
        <f t="shared" si="15"/>
        <v>3</v>
      </c>
      <c r="Z55">
        <f t="shared" ref="Z55:AH55" si="16">COUNTIF(Z1:Z48,"5")</f>
        <v>15</v>
      </c>
      <c r="AA55">
        <f t="shared" si="16"/>
        <v>5</v>
      </c>
      <c r="AB55">
        <f t="shared" si="16"/>
        <v>6</v>
      </c>
      <c r="AC55">
        <f t="shared" si="16"/>
        <v>13</v>
      </c>
      <c r="AD55">
        <f t="shared" si="16"/>
        <v>4</v>
      </c>
      <c r="AE55">
        <f t="shared" si="16"/>
        <v>0</v>
      </c>
      <c r="AF55">
        <f t="shared" si="16"/>
        <v>3</v>
      </c>
      <c r="AG55">
        <f t="shared" si="16"/>
        <v>11</v>
      </c>
      <c r="AH55">
        <f t="shared" si="16"/>
        <v>13</v>
      </c>
      <c r="AJ55" t="s">
        <v>1623</v>
      </c>
      <c r="AK55">
        <f t="shared" si="5"/>
        <v>0</v>
      </c>
      <c r="AL55">
        <f t="shared" si="5"/>
        <v>0</v>
      </c>
      <c r="AM55">
        <f t="shared" si="5"/>
        <v>3</v>
      </c>
      <c r="AN55">
        <f t="shared" si="5"/>
        <v>5</v>
      </c>
      <c r="AO55">
        <f t="shared" si="5"/>
        <v>5</v>
      </c>
      <c r="AP55">
        <f t="shared" si="5"/>
        <v>5</v>
      </c>
      <c r="AQ55">
        <f t="shared" si="6"/>
        <v>18</v>
      </c>
      <c r="AX55" t="s">
        <v>1646</v>
      </c>
      <c r="AY55">
        <f t="shared" si="8"/>
        <v>0</v>
      </c>
      <c r="AZ55">
        <f t="shared" si="8"/>
        <v>0</v>
      </c>
      <c r="BA55">
        <f t="shared" si="8"/>
        <v>0</v>
      </c>
      <c r="BB55">
        <f t="shared" si="8"/>
        <v>0</v>
      </c>
      <c r="BC55">
        <f t="shared" si="8"/>
        <v>0</v>
      </c>
      <c r="BD55">
        <f t="shared" si="8"/>
        <v>2</v>
      </c>
      <c r="BE55">
        <f t="shared" si="8"/>
        <v>0</v>
      </c>
      <c r="BF55">
        <f t="shared" si="8"/>
        <v>0</v>
      </c>
      <c r="BG55">
        <f t="shared" si="8"/>
        <v>0</v>
      </c>
      <c r="BH55">
        <f t="shared" si="8"/>
        <v>0</v>
      </c>
      <c r="BI55">
        <f t="shared" si="8"/>
        <v>0</v>
      </c>
      <c r="BJ55">
        <f t="shared" si="8"/>
        <v>0</v>
      </c>
      <c r="BL55">
        <f t="shared" si="2"/>
        <v>2</v>
      </c>
    </row>
    <row r="56" spans="2:66" x14ac:dyDescent="0.2">
      <c r="AJ56" t="s">
        <v>719</v>
      </c>
      <c r="AK56">
        <f>COUNTIF(AK$1:AK$48,$AJ56)</f>
        <v>2</v>
      </c>
      <c r="AL56">
        <f t="shared" ref="AL56:AP56" si="17">COUNTIF(AL$1:AL$48,$AJ56)</f>
        <v>6</v>
      </c>
      <c r="AM56">
        <f t="shared" si="17"/>
        <v>2</v>
      </c>
      <c r="AN56">
        <f t="shared" si="17"/>
        <v>0</v>
      </c>
      <c r="AO56">
        <f t="shared" si="17"/>
        <v>0</v>
      </c>
      <c r="AP56">
        <f t="shared" si="17"/>
        <v>0</v>
      </c>
      <c r="AQ56">
        <f t="shared" si="6"/>
        <v>10</v>
      </c>
      <c r="AX56" t="s">
        <v>1644</v>
      </c>
      <c r="AY56">
        <f t="shared" si="8"/>
        <v>0</v>
      </c>
      <c r="AZ56">
        <f t="shared" si="8"/>
        <v>4</v>
      </c>
      <c r="BA56">
        <f t="shared" si="8"/>
        <v>9</v>
      </c>
      <c r="BB56">
        <f t="shared" si="8"/>
        <v>9</v>
      </c>
      <c r="BC56">
        <f t="shared" si="8"/>
        <v>3</v>
      </c>
      <c r="BD56">
        <f t="shared" si="8"/>
        <v>0</v>
      </c>
      <c r="BE56">
        <f t="shared" si="8"/>
        <v>2</v>
      </c>
      <c r="BF56">
        <f t="shared" si="8"/>
        <v>0</v>
      </c>
      <c r="BG56">
        <f t="shared" si="8"/>
        <v>0</v>
      </c>
      <c r="BH56">
        <f t="shared" si="8"/>
        <v>0</v>
      </c>
      <c r="BI56">
        <f t="shared" si="8"/>
        <v>0</v>
      </c>
      <c r="BJ56">
        <f t="shared" si="8"/>
        <v>0</v>
      </c>
      <c r="BL56">
        <f t="shared" si="2"/>
        <v>27</v>
      </c>
    </row>
    <row r="57" spans="2:66" x14ac:dyDescent="0.2">
      <c r="AX57" t="s">
        <v>1634</v>
      </c>
      <c r="AY57">
        <f t="shared" si="8"/>
        <v>0</v>
      </c>
      <c r="AZ57">
        <f t="shared" si="8"/>
        <v>1</v>
      </c>
      <c r="BA57">
        <f t="shared" si="8"/>
        <v>2</v>
      </c>
      <c r="BB57">
        <f t="shared" si="8"/>
        <v>2</v>
      </c>
      <c r="BC57">
        <f t="shared" si="8"/>
        <v>0</v>
      </c>
      <c r="BD57">
        <f t="shared" si="8"/>
        <v>0</v>
      </c>
      <c r="BE57">
        <f t="shared" si="8"/>
        <v>0</v>
      </c>
      <c r="BF57">
        <f t="shared" si="8"/>
        <v>2</v>
      </c>
      <c r="BG57">
        <f t="shared" si="8"/>
        <v>0</v>
      </c>
      <c r="BH57">
        <f t="shared" si="8"/>
        <v>0</v>
      </c>
      <c r="BI57">
        <f t="shared" si="8"/>
        <v>0</v>
      </c>
      <c r="BJ57">
        <f t="shared" si="8"/>
        <v>0</v>
      </c>
      <c r="BL57">
        <f t="shared" si="2"/>
        <v>7</v>
      </c>
    </row>
    <row r="58" spans="2:66" x14ac:dyDescent="0.2">
      <c r="AJ58" t="s">
        <v>1678</v>
      </c>
      <c r="AK58">
        <v>25</v>
      </c>
      <c r="AR58" t="s">
        <v>1649</v>
      </c>
      <c r="AS58">
        <v>4</v>
      </c>
      <c r="AX58" t="s">
        <v>1635</v>
      </c>
      <c r="AY58">
        <f t="shared" si="8"/>
        <v>1</v>
      </c>
      <c r="AZ58">
        <f t="shared" si="8"/>
        <v>0</v>
      </c>
      <c r="BA58">
        <f t="shared" si="8"/>
        <v>2</v>
      </c>
      <c r="BB58">
        <f t="shared" si="8"/>
        <v>4</v>
      </c>
      <c r="BC58">
        <f t="shared" si="8"/>
        <v>3</v>
      </c>
      <c r="BD58">
        <f t="shared" si="8"/>
        <v>2</v>
      </c>
      <c r="BE58">
        <f t="shared" si="8"/>
        <v>0</v>
      </c>
      <c r="BF58">
        <f t="shared" si="8"/>
        <v>0</v>
      </c>
      <c r="BG58">
        <f t="shared" si="8"/>
        <v>2</v>
      </c>
      <c r="BH58">
        <f t="shared" si="8"/>
        <v>0</v>
      </c>
      <c r="BI58">
        <f t="shared" si="8"/>
        <v>0</v>
      </c>
      <c r="BJ58">
        <f t="shared" si="8"/>
        <v>0</v>
      </c>
      <c r="BL58">
        <f t="shared" si="2"/>
        <v>14</v>
      </c>
    </row>
    <row r="59" spans="2:66" x14ac:dyDescent="0.2">
      <c r="AJ59" t="s">
        <v>1679</v>
      </c>
      <c r="AK59">
        <v>19</v>
      </c>
      <c r="AR59" t="s">
        <v>1650</v>
      </c>
      <c r="AS59">
        <v>21</v>
      </c>
      <c r="AX59" t="s">
        <v>1636</v>
      </c>
      <c r="AY59">
        <f t="shared" si="8"/>
        <v>0</v>
      </c>
      <c r="AZ59">
        <f t="shared" si="8"/>
        <v>1</v>
      </c>
      <c r="BA59">
        <f t="shared" si="8"/>
        <v>2</v>
      </c>
      <c r="BB59">
        <f t="shared" si="8"/>
        <v>4</v>
      </c>
      <c r="BC59">
        <f t="shared" si="8"/>
        <v>6</v>
      </c>
      <c r="BD59">
        <f t="shared" si="8"/>
        <v>3</v>
      </c>
      <c r="BE59">
        <f t="shared" si="8"/>
        <v>2</v>
      </c>
      <c r="BF59">
        <f t="shared" si="8"/>
        <v>0</v>
      </c>
      <c r="BG59">
        <f t="shared" si="8"/>
        <v>0</v>
      </c>
      <c r="BH59">
        <f t="shared" si="8"/>
        <v>2</v>
      </c>
      <c r="BI59">
        <f t="shared" si="8"/>
        <v>0</v>
      </c>
      <c r="BJ59">
        <f t="shared" si="8"/>
        <v>0</v>
      </c>
      <c r="BL59">
        <f t="shared" si="2"/>
        <v>20</v>
      </c>
    </row>
    <row r="60" spans="2:66" x14ac:dyDescent="0.2">
      <c r="AJ60" t="s">
        <v>1682</v>
      </c>
      <c r="AK60">
        <v>10</v>
      </c>
    </row>
    <row r="61" spans="2:66" x14ac:dyDescent="0.2">
      <c r="AJ61" t="s">
        <v>1663</v>
      </c>
      <c r="AK61">
        <v>35</v>
      </c>
      <c r="AR61" t="s">
        <v>1651</v>
      </c>
      <c r="AS61">
        <v>20</v>
      </c>
      <c r="AX61" t="s">
        <v>1637</v>
      </c>
      <c r="AY61">
        <f t="shared" si="8"/>
        <v>0</v>
      </c>
      <c r="AZ61">
        <f t="shared" si="8"/>
        <v>3</v>
      </c>
      <c r="BA61">
        <f t="shared" si="8"/>
        <v>0</v>
      </c>
      <c r="BB61">
        <f t="shared" si="8"/>
        <v>4</v>
      </c>
      <c r="BC61">
        <f t="shared" si="8"/>
        <v>9</v>
      </c>
      <c r="BD61">
        <f t="shared" si="8"/>
        <v>5</v>
      </c>
      <c r="BE61">
        <f t="shared" si="8"/>
        <v>1</v>
      </c>
      <c r="BF61">
        <f t="shared" si="8"/>
        <v>2</v>
      </c>
      <c r="BG61">
        <f t="shared" si="8"/>
        <v>0</v>
      </c>
      <c r="BH61">
        <f t="shared" si="8"/>
        <v>0</v>
      </c>
      <c r="BI61">
        <f t="shared" si="8"/>
        <v>2</v>
      </c>
      <c r="BJ61">
        <f t="shared" si="8"/>
        <v>0</v>
      </c>
      <c r="BL61">
        <f t="shared" si="2"/>
        <v>26</v>
      </c>
    </row>
    <row r="62" spans="2:66" x14ac:dyDescent="0.2">
      <c r="B62" t="s">
        <v>2</v>
      </c>
      <c r="AJ62" t="s">
        <v>1664</v>
      </c>
      <c r="AK62">
        <v>39</v>
      </c>
      <c r="AR62" t="s">
        <v>1652</v>
      </c>
      <c r="AS62">
        <v>15</v>
      </c>
      <c r="AX62" t="s">
        <v>1640</v>
      </c>
      <c r="AY62">
        <f t="shared" si="8"/>
        <v>0</v>
      </c>
      <c r="AZ62">
        <f t="shared" si="8"/>
        <v>0</v>
      </c>
      <c r="BA62">
        <f t="shared" si="8"/>
        <v>1</v>
      </c>
      <c r="BB62">
        <f t="shared" si="8"/>
        <v>4</v>
      </c>
      <c r="BC62">
        <f t="shared" si="8"/>
        <v>2</v>
      </c>
      <c r="BD62">
        <f t="shared" si="8"/>
        <v>2</v>
      </c>
      <c r="BE62">
        <f t="shared" si="8"/>
        <v>5</v>
      </c>
      <c r="BF62">
        <f t="shared" si="8"/>
        <v>0</v>
      </c>
      <c r="BG62">
        <f t="shared" si="8"/>
        <v>2</v>
      </c>
      <c r="BH62">
        <f t="shared" si="8"/>
        <v>0</v>
      </c>
      <c r="BI62">
        <f t="shared" si="8"/>
        <v>0</v>
      </c>
      <c r="BJ62">
        <f t="shared" si="8"/>
        <v>2</v>
      </c>
      <c r="BL62">
        <f t="shared" si="2"/>
        <v>18</v>
      </c>
    </row>
    <row r="63" spans="2:66" x14ac:dyDescent="0.2">
      <c r="B63" t="s">
        <v>392</v>
      </c>
      <c r="C63">
        <v>24</v>
      </c>
      <c r="AJ63" t="s">
        <v>1665</v>
      </c>
      <c r="AK63">
        <v>32</v>
      </c>
      <c r="AX63" t="s">
        <v>1638</v>
      </c>
      <c r="AY63">
        <f t="shared" si="8"/>
        <v>0</v>
      </c>
      <c r="AZ63">
        <f t="shared" si="8"/>
        <v>0</v>
      </c>
      <c r="BA63">
        <f t="shared" si="8"/>
        <v>1</v>
      </c>
      <c r="BB63">
        <f t="shared" si="8"/>
        <v>2</v>
      </c>
      <c r="BC63">
        <f t="shared" si="8"/>
        <v>1</v>
      </c>
      <c r="BD63">
        <f t="shared" si="8"/>
        <v>2</v>
      </c>
      <c r="BE63">
        <f t="shared" si="8"/>
        <v>1</v>
      </c>
      <c r="BF63">
        <f t="shared" si="8"/>
        <v>4</v>
      </c>
      <c r="BG63">
        <f t="shared" si="8"/>
        <v>0</v>
      </c>
      <c r="BH63">
        <f t="shared" si="8"/>
        <v>0</v>
      </c>
      <c r="BI63">
        <f t="shared" si="8"/>
        <v>0</v>
      </c>
      <c r="BJ63">
        <f t="shared" si="8"/>
        <v>0</v>
      </c>
      <c r="BL63">
        <f t="shared" si="2"/>
        <v>11</v>
      </c>
    </row>
    <row r="64" spans="2:66" x14ac:dyDescent="0.2">
      <c r="B64" t="s">
        <v>49</v>
      </c>
      <c r="C64">
        <v>20</v>
      </c>
      <c r="AJ64" t="s">
        <v>1666</v>
      </c>
      <c r="AK64">
        <v>18</v>
      </c>
      <c r="AX64" t="s">
        <v>1641</v>
      </c>
      <c r="AY64">
        <f t="shared" si="8"/>
        <v>0</v>
      </c>
      <c r="AZ64">
        <f t="shared" si="8"/>
        <v>0</v>
      </c>
      <c r="BA64">
        <f t="shared" si="8"/>
        <v>0</v>
      </c>
      <c r="BB64">
        <f t="shared" si="8"/>
        <v>1</v>
      </c>
      <c r="BC64">
        <f t="shared" si="8"/>
        <v>2</v>
      </c>
      <c r="BD64">
        <f t="shared" si="8"/>
        <v>4</v>
      </c>
      <c r="BE64">
        <f t="shared" si="8"/>
        <v>0</v>
      </c>
      <c r="BF64">
        <f t="shared" si="8"/>
        <v>1</v>
      </c>
      <c r="BG64">
        <f t="shared" si="8"/>
        <v>2</v>
      </c>
      <c r="BH64">
        <f t="shared" si="8"/>
        <v>2</v>
      </c>
      <c r="BI64">
        <f t="shared" si="8"/>
        <v>0</v>
      </c>
      <c r="BJ64">
        <f t="shared" si="8"/>
        <v>0</v>
      </c>
      <c r="BL64">
        <f t="shared" si="2"/>
        <v>12</v>
      </c>
    </row>
    <row r="65" spans="2:52" x14ac:dyDescent="0.2">
      <c r="B65" t="s">
        <v>65</v>
      </c>
      <c r="C65">
        <v>11</v>
      </c>
    </row>
    <row r="66" spans="2:52" x14ac:dyDescent="0.2">
      <c r="B66" t="s">
        <v>64</v>
      </c>
      <c r="C66">
        <v>10</v>
      </c>
      <c r="AY66" t="s">
        <v>1643</v>
      </c>
      <c r="AZ66">
        <v>11</v>
      </c>
    </row>
    <row r="67" spans="2:52" x14ac:dyDescent="0.2">
      <c r="B67" t="s">
        <v>1613</v>
      </c>
      <c r="C67">
        <v>2</v>
      </c>
      <c r="AY67" t="s">
        <v>1653</v>
      </c>
      <c r="AZ67">
        <v>21</v>
      </c>
    </row>
    <row r="68" spans="2:52" x14ac:dyDescent="0.2">
      <c r="AY68" t="s">
        <v>1639</v>
      </c>
      <c r="AZ68">
        <v>30</v>
      </c>
    </row>
    <row r="69" spans="2:52" x14ac:dyDescent="0.2">
      <c r="AY69" t="s">
        <v>117</v>
      </c>
      <c r="AZ69">
        <v>43</v>
      </c>
    </row>
    <row r="70" spans="2:52" x14ac:dyDescent="0.2">
      <c r="AY70" t="s">
        <v>1633</v>
      </c>
      <c r="AZ70">
        <v>10</v>
      </c>
    </row>
    <row r="71" spans="2:52" x14ac:dyDescent="0.2">
      <c r="AY71" t="s">
        <v>1654</v>
      </c>
      <c r="AZ71">
        <v>2</v>
      </c>
    </row>
    <row r="72" spans="2:52" x14ac:dyDescent="0.2">
      <c r="AY72" t="s">
        <v>1655</v>
      </c>
      <c r="AZ72">
        <v>27</v>
      </c>
    </row>
    <row r="73" spans="2:52" x14ac:dyDescent="0.2">
      <c r="B73" t="s">
        <v>3</v>
      </c>
      <c r="AY73" t="s">
        <v>1634</v>
      </c>
      <c r="AZ73">
        <v>7</v>
      </c>
    </row>
    <row r="74" spans="2:52" x14ac:dyDescent="0.2">
      <c r="C74" t="s">
        <v>51</v>
      </c>
      <c r="D74">
        <f>COUNTIF(D1:D48, "Oui")</f>
        <v>23</v>
      </c>
      <c r="AY74" t="s">
        <v>1656</v>
      </c>
      <c r="AZ74">
        <v>14</v>
      </c>
    </row>
    <row r="75" spans="2:52" x14ac:dyDescent="0.2">
      <c r="C75" t="s">
        <v>48</v>
      </c>
      <c r="D75">
        <f>COUNTIF(D1:D48, "Non")</f>
        <v>24</v>
      </c>
      <c r="AY75" t="s">
        <v>1657</v>
      </c>
      <c r="AZ75">
        <v>20</v>
      </c>
    </row>
    <row r="76" spans="2:52" x14ac:dyDescent="0.2">
      <c r="AY76" t="s">
        <v>1658</v>
      </c>
      <c r="AZ76">
        <v>26</v>
      </c>
    </row>
    <row r="77" spans="2:52" x14ac:dyDescent="0.2">
      <c r="AY77" t="s">
        <v>1659</v>
      </c>
      <c r="AZ77">
        <v>18</v>
      </c>
    </row>
    <row r="78" spans="2:52" x14ac:dyDescent="0.2">
      <c r="AY78" t="s">
        <v>1680</v>
      </c>
      <c r="AZ78">
        <v>13</v>
      </c>
    </row>
    <row r="79" spans="2:52" x14ac:dyDescent="0.2">
      <c r="AY79" t="s">
        <v>1641</v>
      </c>
      <c r="AZ79">
        <v>14</v>
      </c>
    </row>
    <row r="82" spans="2:4" x14ac:dyDescent="0.2">
      <c r="B82" t="s">
        <v>22</v>
      </c>
    </row>
    <row r="84" spans="2:4" x14ac:dyDescent="0.2">
      <c r="C84" t="s">
        <v>51</v>
      </c>
      <c r="D84">
        <f>COUNTIF(W1:W48, "Oui")</f>
        <v>22</v>
      </c>
    </row>
    <row r="85" spans="2:4" x14ac:dyDescent="0.2">
      <c r="C85" t="s">
        <v>48</v>
      </c>
      <c r="D85">
        <f>COUNTIF(W1:W48, "Non")</f>
        <v>1</v>
      </c>
    </row>
    <row r="87" spans="2:4" x14ac:dyDescent="0.2">
      <c r="B87" t="s">
        <v>1620</v>
      </c>
    </row>
    <row r="88" spans="2:4" x14ac:dyDescent="0.2">
      <c r="C88" t="s">
        <v>51</v>
      </c>
      <c r="D88">
        <f>COUNTIF(AJ1:AJ48, "Oui")</f>
        <v>23</v>
      </c>
    </row>
    <row r="89" spans="2:4" x14ac:dyDescent="0.2">
      <c r="C89" t="s">
        <v>48</v>
      </c>
      <c r="D89">
        <f>COUNTIF(AJ1:AJ48, "Non")</f>
        <v>1</v>
      </c>
    </row>
  </sheetData>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F7A6-7C5C-4303-AC80-3D27EEFCE3A3}">
  <sheetPr>
    <tabColor theme="5" tint="0.79998168889431442"/>
  </sheetPr>
  <dimension ref="A1:BW89"/>
  <sheetViews>
    <sheetView topLeftCell="BT1" zoomScale="113" workbookViewId="0">
      <selection activeCell="BX1" sqref="BX1:BX1048576"/>
    </sheetView>
  </sheetViews>
  <sheetFormatPr baseColWidth="10" defaultColWidth="8.83203125" defaultRowHeight="15" x14ac:dyDescent="0.2"/>
  <cols>
    <col min="39" max="39" width="18.5" customWidth="1"/>
    <col min="40" max="48" width="28.33203125" customWidth="1"/>
    <col min="49" max="49" width="20.83203125" customWidth="1"/>
    <col min="50" max="50" width="21.6640625" customWidth="1"/>
    <col min="51" max="51" width="14.33203125" customWidth="1"/>
    <col min="52" max="52" width="22.83203125" customWidth="1"/>
    <col min="53" max="53" width="11.83203125" customWidth="1"/>
    <col min="54" max="54" width="30.5" customWidth="1"/>
    <col min="55" max="66" width="57.1640625" customWidth="1"/>
    <col min="67" max="67" width="18.83203125" customWidth="1"/>
    <col min="68" max="69" width="21.33203125" customWidth="1"/>
    <col min="74" max="74" width="15.1640625" customWidth="1"/>
    <col min="75" max="75" width="25.83203125" customWidth="1"/>
  </cols>
  <sheetData>
    <row r="1" spans="1:75" x14ac:dyDescent="0.2">
      <c r="A1" t="s">
        <v>0</v>
      </c>
      <c r="B1" t="s">
        <v>1</v>
      </c>
      <c r="C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W1" t="s">
        <v>37</v>
      </c>
      <c r="BC1" t="s">
        <v>38</v>
      </c>
      <c r="BR1" t="s">
        <v>41</v>
      </c>
      <c r="BS1" t="s">
        <v>42</v>
      </c>
      <c r="BT1" t="s">
        <v>43</v>
      </c>
      <c r="BV1" t="s">
        <v>44</v>
      </c>
      <c r="BW1" t="s">
        <v>45</v>
      </c>
    </row>
    <row r="2" spans="1:75" x14ac:dyDescent="0.2">
      <c r="A2" t="s">
        <v>47</v>
      </c>
      <c r="B2" t="s">
        <v>48</v>
      </c>
      <c r="C2" t="s">
        <v>49</v>
      </c>
      <c r="D2" t="s">
        <v>50</v>
      </c>
      <c r="G2" t="s">
        <v>51</v>
      </c>
      <c r="H2">
        <v>4</v>
      </c>
      <c r="I2">
        <v>4</v>
      </c>
      <c r="J2">
        <v>4</v>
      </c>
      <c r="K2">
        <v>4</v>
      </c>
      <c r="L2">
        <v>4</v>
      </c>
      <c r="M2">
        <v>4</v>
      </c>
      <c r="N2">
        <v>4</v>
      </c>
      <c r="O2">
        <v>4</v>
      </c>
      <c r="P2">
        <v>4</v>
      </c>
      <c r="Q2">
        <v>4</v>
      </c>
      <c r="R2">
        <v>4</v>
      </c>
      <c r="S2">
        <v>4</v>
      </c>
      <c r="T2">
        <v>4</v>
      </c>
      <c r="U2">
        <v>4</v>
      </c>
      <c r="V2">
        <v>4</v>
      </c>
      <c r="W2">
        <v>4</v>
      </c>
      <c r="X2">
        <v>4</v>
      </c>
      <c r="Y2">
        <v>4</v>
      </c>
      <c r="Z2" t="s">
        <v>51</v>
      </c>
      <c r="AA2" t="s">
        <v>52</v>
      </c>
      <c r="AN2" t="s">
        <v>87</v>
      </c>
      <c r="AO2" t="s">
        <v>260</v>
      </c>
      <c r="AW2" t="s">
        <v>54</v>
      </c>
      <c r="BC2" t="s">
        <v>1633</v>
      </c>
      <c r="BD2" t="s">
        <v>1634</v>
      </c>
      <c r="BE2" t="s">
        <v>1635</v>
      </c>
      <c r="BF2" t="s">
        <v>1636</v>
      </c>
      <c r="BG2" t="s">
        <v>1637</v>
      </c>
      <c r="BH2" t="s">
        <v>1638</v>
      </c>
      <c r="BR2" t="s">
        <v>58</v>
      </c>
      <c r="BS2" t="s">
        <v>59</v>
      </c>
      <c r="BT2" t="s">
        <v>60</v>
      </c>
      <c r="BV2" t="s">
        <v>61</v>
      </c>
      <c r="BW2" t="s">
        <v>62</v>
      </c>
    </row>
    <row r="3" spans="1:75" x14ac:dyDescent="0.2">
      <c r="A3" t="s">
        <v>63</v>
      </c>
      <c r="B3" t="s">
        <v>48</v>
      </c>
      <c r="C3" t="s">
        <v>64</v>
      </c>
      <c r="D3" t="s">
        <v>65</v>
      </c>
      <c r="E3" t="s">
        <v>50</v>
      </c>
      <c r="G3" t="s">
        <v>51</v>
      </c>
      <c r="H3">
        <v>4</v>
      </c>
      <c r="I3">
        <v>5</v>
      </c>
      <c r="J3">
        <v>4</v>
      </c>
      <c r="K3">
        <v>4</v>
      </c>
      <c r="L3">
        <v>4</v>
      </c>
      <c r="M3">
        <v>5</v>
      </c>
      <c r="N3">
        <v>4</v>
      </c>
      <c r="O3">
        <v>4</v>
      </c>
      <c r="P3">
        <v>4</v>
      </c>
      <c r="Q3">
        <v>4</v>
      </c>
      <c r="R3">
        <v>4</v>
      </c>
      <c r="S3">
        <v>4</v>
      </c>
      <c r="T3">
        <v>4</v>
      </c>
      <c r="U3">
        <v>4</v>
      </c>
      <c r="W3">
        <v>4</v>
      </c>
      <c r="X3">
        <v>4</v>
      </c>
      <c r="Y3">
        <v>4</v>
      </c>
      <c r="Z3" t="s">
        <v>51</v>
      </c>
      <c r="AA3" t="s">
        <v>66</v>
      </c>
      <c r="AN3" t="s">
        <v>87</v>
      </c>
      <c r="AO3" t="s">
        <v>260</v>
      </c>
      <c r="AP3" t="s">
        <v>492</v>
      </c>
      <c r="AQ3" t="s">
        <v>603</v>
      </c>
      <c r="AR3" t="s">
        <v>1623</v>
      </c>
      <c r="AW3" t="s">
        <v>96</v>
      </c>
      <c r="AX3" t="s">
        <v>121</v>
      </c>
      <c r="BC3" t="s">
        <v>1639</v>
      </c>
      <c r="BD3" t="s">
        <v>117</v>
      </c>
      <c r="BE3" t="s">
        <v>1633</v>
      </c>
      <c r="BF3" t="s">
        <v>1644</v>
      </c>
      <c r="BG3" t="s">
        <v>1635</v>
      </c>
      <c r="BH3" t="s">
        <v>1640</v>
      </c>
      <c r="BI3" t="s">
        <v>1641</v>
      </c>
      <c r="BR3" t="s">
        <v>72</v>
      </c>
      <c r="BS3" t="s">
        <v>73</v>
      </c>
      <c r="BT3" t="s">
        <v>74</v>
      </c>
      <c r="BV3" t="s">
        <v>61</v>
      </c>
      <c r="BW3" t="s">
        <v>75</v>
      </c>
    </row>
    <row r="4" spans="1:75" x14ac:dyDescent="0.2">
      <c r="A4" t="s">
        <v>77</v>
      </c>
      <c r="B4" t="s">
        <v>48</v>
      </c>
      <c r="C4" t="s">
        <v>64</v>
      </c>
      <c r="D4" t="s">
        <v>49</v>
      </c>
      <c r="G4" t="s">
        <v>48</v>
      </c>
      <c r="AC4">
        <v>4</v>
      </c>
      <c r="AD4">
        <v>3</v>
      </c>
      <c r="AE4">
        <v>3</v>
      </c>
      <c r="AF4">
        <v>3</v>
      </c>
      <c r="AG4">
        <v>3</v>
      </c>
      <c r="AH4">
        <v>2</v>
      </c>
      <c r="AI4">
        <v>3</v>
      </c>
      <c r="AJ4">
        <v>4</v>
      </c>
      <c r="AK4">
        <v>4</v>
      </c>
      <c r="AL4" t="s">
        <v>78</v>
      </c>
      <c r="AM4" t="s">
        <v>48</v>
      </c>
      <c r="AN4" t="s">
        <v>87</v>
      </c>
      <c r="AO4" t="s">
        <v>260</v>
      </c>
      <c r="AP4" t="s">
        <v>492</v>
      </c>
      <c r="AQ4" t="s">
        <v>603</v>
      </c>
      <c r="AR4" t="s">
        <v>1623</v>
      </c>
      <c r="AW4" t="s">
        <v>79</v>
      </c>
      <c r="BC4" t="s">
        <v>1639</v>
      </c>
      <c r="BD4" t="s">
        <v>117</v>
      </c>
      <c r="BE4" t="s">
        <v>1644</v>
      </c>
      <c r="BF4" t="s">
        <v>1640</v>
      </c>
      <c r="BR4" t="s">
        <v>58</v>
      </c>
      <c r="BS4" t="s">
        <v>73</v>
      </c>
      <c r="BT4" t="s">
        <v>60</v>
      </c>
      <c r="BV4" t="s">
        <v>82</v>
      </c>
      <c r="BW4" t="s">
        <v>83</v>
      </c>
    </row>
    <row r="5" spans="1:75" x14ac:dyDescent="0.2">
      <c r="A5" t="s">
        <v>85</v>
      </c>
      <c r="B5" t="s">
        <v>48</v>
      </c>
      <c r="C5" t="s">
        <v>49</v>
      </c>
      <c r="D5" t="s">
        <v>50</v>
      </c>
      <c r="G5" t="s">
        <v>51</v>
      </c>
      <c r="H5">
        <v>4</v>
      </c>
      <c r="I5">
        <v>4</v>
      </c>
      <c r="J5">
        <v>4</v>
      </c>
      <c r="K5">
        <v>4</v>
      </c>
      <c r="L5">
        <v>4</v>
      </c>
      <c r="M5">
        <v>4</v>
      </c>
      <c r="N5">
        <v>2</v>
      </c>
      <c r="O5">
        <v>3</v>
      </c>
      <c r="P5">
        <v>4</v>
      </c>
      <c r="Q5">
        <v>4</v>
      </c>
      <c r="R5">
        <v>4</v>
      </c>
      <c r="S5">
        <v>4</v>
      </c>
      <c r="T5">
        <v>4</v>
      </c>
      <c r="U5">
        <v>4</v>
      </c>
      <c r="V5">
        <v>4</v>
      </c>
      <c r="W5">
        <v>2</v>
      </c>
      <c r="X5">
        <v>3</v>
      </c>
      <c r="Y5">
        <v>4</v>
      </c>
      <c r="Z5" t="s">
        <v>51</v>
      </c>
      <c r="AA5" t="s">
        <v>86</v>
      </c>
      <c r="AN5" t="s">
        <v>87</v>
      </c>
      <c r="AW5" t="s">
        <v>79</v>
      </c>
      <c r="AX5" t="s">
        <v>121</v>
      </c>
      <c r="BC5" t="s">
        <v>1643</v>
      </c>
      <c r="BD5" t="s">
        <v>1642</v>
      </c>
      <c r="BE5" t="s">
        <v>1639</v>
      </c>
      <c r="BF5" t="s">
        <v>117</v>
      </c>
      <c r="BG5" t="s">
        <v>1633</v>
      </c>
      <c r="BH5" t="s">
        <v>1646</v>
      </c>
      <c r="BI5" t="s">
        <v>1644</v>
      </c>
      <c r="BJ5" t="s">
        <v>1634</v>
      </c>
      <c r="BK5" t="s">
        <v>1635</v>
      </c>
      <c r="BL5" t="s">
        <v>1636</v>
      </c>
      <c r="BM5" t="s">
        <v>1637</v>
      </c>
      <c r="BN5" t="s">
        <v>1640</v>
      </c>
      <c r="BO5" t="s">
        <v>1638</v>
      </c>
      <c r="BP5" t="s">
        <v>1641</v>
      </c>
      <c r="BR5" t="s">
        <v>72</v>
      </c>
      <c r="BS5" t="s">
        <v>59</v>
      </c>
      <c r="BT5" t="s">
        <v>60</v>
      </c>
      <c r="BV5" t="s">
        <v>90</v>
      </c>
      <c r="BW5" t="s">
        <v>91</v>
      </c>
    </row>
    <row r="6" spans="1:75" x14ac:dyDescent="0.2">
      <c r="A6" t="s">
        <v>93</v>
      </c>
      <c r="B6" t="s">
        <v>48</v>
      </c>
      <c r="C6" t="s">
        <v>65</v>
      </c>
      <c r="D6" t="s">
        <v>50</v>
      </c>
      <c r="G6" t="s">
        <v>51</v>
      </c>
      <c r="H6">
        <v>3</v>
      </c>
      <c r="I6">
        <v>3</v>
      </c>
      <c r="J6">
        <v>4</v>
      </c>
      <c r="K6">
        <v>4</v>
      </c>
      <c r="L6">
        <v>3</v>
      </c>
      <c r="M6">
        <v>4</v>
      </c>
      <c r="N6">
        <v>4</v>
      </c>
      <c r="O6">
        <v>3</v>
      </c>
      <c r="P6">
        <v>3</v>
      </c>
      <c r="Q6">
        <v>3</v>
      </c>
      <c r="R6">
        <v>4</v>
      </c>
      <c r="S6">
        <v>4</v>
      </c>
      <c r="T6">
        <v>4</v>
      </c>
      <c r="U6">
        <v>3</v>
      </c>
      <c r="V6">
        <v>4</v>
      </c>
      <c r="X6">
        <v>3</v>
      </c>
      <c r="Y6">
        <v>3</v>
      </c>
      <c r="Z6" t="s">
        <v>51</v>
      </c>
      <c r="AA6" t="s">
        <v>94</v>
      </c>
      <c r="AN6" t="s">
        <v>87</v>
      </c>
      <c r="AO6" t="s">
        <v>260</v>
      </c>
      <c r="AP6" t="s">
        <v>603</v>
      </c>
      <c r="AW6" t="s">
        <v>96</v>
      </c>
      <c r="BC6" t="s">
        <v>117</v>
      </c>
      <c r="BD6" t="s">
        <v>1633</v>
      </c>
      <c r="BE6" t="s">
        <v>1644</v>
      </c>
      <c r="BF6" t="s">
        <v>1635</v>
      </c>
      <c r="BG6" t="s">
        <v>1636</v>
      </c>
      <c r="BH6" t="s">
        <v>1637</v>
      </c>
      <c r="BI6" t="s">
        <v>1640</v>
      </c>
      <c r="BJ6" t="s">
        <v>1641</v>
      </c>
      <c r="BR6" t="s">
        <v>72</v>
      </c>
      <c r="BS6" t="s">
        <v>73</v>
      </c>
      <c r="BT6" t="s">
        <v>60</v>
      </c>
      <c r="BV6" t="s">
        <v>61</v>
      </c>
      <c r="BW6" t="s">
        <v>99</v>
      </c>
    </row>
    <row r="7" spans="1:75" x14ac:dyDescent="0.2">
      <c r="A7" t="s">
        <v>101</v>
      </c>
      <c r="B7" t="s">
        <v>48</v>
      </c>
      <c r="C7" t="s">
        <v>64</v>
      </c>
      <c r="D7" t="s">
        <v>65</v>
      </c>
      <c r="G7" t="s">
        <v>48</v>
      </c>
      <c r="AC7">
        <v>3</v>
      </c>
      <c r="AD7">
        <v>3</v>
      </c>
      <c r="AE7">
        <v>2</v>
      </c>
      <c r="AF7">
        <v>3</v>
      </c>
      <c r="AG7">
        <v>3</v>
      </c>
      <c r="AH7">
        <v>2</v>
      </c>
      <c r="AI7">
        <v>2</v>
      </c>
      <c r="AJ7">
        <v>3</v>
      </c>
      <c r="AK7">
        <v>3</v>
      </c>
      <c r="AL7" t="s">
        <v>102</v>
      </c>
      <c r="AM7" t="s">
        <v>51</v>
      </c>
      <c r="AN7" t="s">
        <v>87</v>
      </c>
      <c r="AO7" t="s">
        <v>719</v>
      </c>
      <c r="AP7" t="s">
        <v>260</v>
      </c>
      <c r="AQ7" t="s">
        <v>492</v>
      </c>
      <c r="AR7" t="s">
        <v>603</v>
      </c>
      <c r="AS7" t="s">
        <v>1623</v>
      </c>
      <c r="AW7" t="s">
        <v>79</v>
      </c>
      <c r="BC7" t="s">
        <v>1642</v>
      </c>
      <c r="BD7" t="s">
        <v>1639</v>
      </c>
      <c r="BE7" t="s">
        <v>117</v>
      </c>
      <c r="BF7" t="s">
        <v>1641</v>
      </c>
      <c r="BR7" t="s">
        <v>58</v>
      </c>
      <c r="BS7" t="s">
        <v>73</v>
      </c>
      <c r="BT7" t="s">
        <v>60</v>
      </c>
      <c r="BV7" t="s">
        <v>82</v>
      </c>
    </row>
    <row r="8" spans="1:75" x14ac:dyDescent="0.2">
      <c r="A8" t="s">
        <v>106</v>
      </c>
      <c r="B8" t="s">
        <v>48</v>
      </c>
      <c r="C8" t="s">
        <v>65</v>
      </c>
      <c r="D8" t="s">
        <v>49</v>
      </c>
      <c r="G8" t="s">
        <v>51</v>
      </c>
      <c r="H8">
        <v>3</v>
      </c>
      <c r="I8">
        <v>2</v>
      </c>
      <c r="J8">
        <v>1</v>
      </c>
      <c r="K8">
        <v>2</v>
      </c>
      <c r="L8">
        <v>2</v>
      </c>
      <c r="M8">
        <v>2</v>
      </c>
      <c r="N8">
        <v>1</v>
      </c>
      <c r="O8">
        <v>2</v>
      </c>
      <c r="P8">
        <v>2</v>
      </c>
      <c r="Q8">
        <v>2</v>
      </c>
      <c r="R8">
        <v>3</v>
      </c>
      <c r="S8">
        <v>1</v>
      </c>
      <c r="T8">
        <v>2</v>
      </c>
      <c r="U8">
        <v>2</v>
      </c>
      <c r="V8">
        <v>3</v>
      </c>
      <c r="W8">
        <v>1</v>
      </c>
      <c r="X8">
        <v>2</v>
      </c>
      <c r="Y8">
        <v>2</v>
      </c>
      <c r="Z8" t="s">
        <v>51</v>
      </c>
      <c r="AA8" t="s">
        <v>107</v>
      </c>
      <c r="AN8" t="s">
        <v>87</v>
      </c>
      <c r="AO8" t="s">
        <v>1624</v>
      </c>
      <c r="AP8" t="s">
        <v>603</v>
      </c>
      <c r="AW8" t="s">
        <v>54</v>
      </c>
      <c r="BC8" t="s">
        <v>1639</v>
      </c>
      <c r="BD8" t="s">
        <v>1637</v>
      </c>
      <c r="BR8" t="s">
        <v>111</v>
      </c>
      <c r="BS8" t="s">
        <v>112</v>
      </c>
      <c r="BT8" t="s">
        <v>74</v>
      </c>
      <c r="BV8" t="s">
        <v>61</v>
      </c>
      <c r="BW8" t="s">
        <v>113</v>
      </c>
    </row>
    <row r="9" spans="1:75" x14ac:dyDescent="0.2">
      <c r="A9" t="s">
        <v>114</v>
      </c>
      <c r="B9" t="s">
        <v>48</v>
      </c>
      <c r="C9" t="s">
        <v>49</v>
      </c>
      <c r="D9" t="s">
        <v>50</v>
      </c>
      <c r="G9" t="s">
        <v>51</v>
      </c>
      <c r="H9">
        <v>2</v>
      </c>
      <c r="I9">
        <v>2</v>
      </c>
      <c r="J9">
        <v>1</v>
      </c>
      <c r="K9">
        <v>2</v>
      </c>
      <c r="L9">
        <v>2</v>
      </c>
      <c r="M9">
        <v>2</v>
      </c>
      <c r="N9">
        <v>2</v>
      </c>
      <c r="O9">
        <v>2</v>
      </c>
      <c r="P9">
        <v>2</v>
      </c>
      <c r="Q9">
        <v>1</v>
      </c>
      <c r="R9">
        <v>2</v>
      </c>
      <c r="S9">
        <v>2</v>
      </c>
      <c r="T9">
        <v>2</v>
      </c>
      <c r="U9">
        <v>2</v>
      </c>
      <c r="V9">
        <v>2</v>
      </c>
      <c r="W9">
        <v>2</v>
      </c>
      <c r="X9">
        <v>2</v>
      </c>
      <c r="Y9">
        <v>2</v>
      </c>
      <c r="Z9" t="s">
        <v>51</v>
      </c>
      <c r="AA9" t="s">
        <v>115</v>
      </c>
      <c r="AN9" t="s">
        <v>1624</v>
      </c>
      <c r="AO9" t="s">
        <v>260</v>
      </c>
      <c r="AP9" t="s">
        <v>492</v>
      </c>
      <c r="AQ9" t="s">
        <v>603</v>
      </c>
      <c r="AW9" t="s">
        <v>79</v>
      </c>
      <c r="BC9" t="s">
        <v>117</v>
      </c>
      <c r="BR9" t="s">
        <v>58</v>
      </c>
      <c r="BS9" t="s">
        <v>112</v>
      </c>
      <c r="BT9" t="s">
        <v>60</v>
      </c>
      <c r="BV9" t="s">
        <v>82</v>
      </c>
      <c r="BW9" t="s">
        <v>118</v>
      </c>
    </row>
    <row r="10" spans="1:75" x14ac:dyDescent="0.2">
      <c r="A10" t="s">
        <v>120</v>
      </c>
      <c r="B10" t="s">
        <v>48</v>
      </c>
      <c r="C10" t="s">
        <v>50</v>
      </c>
      <c r="G10" t="s">
        <v>51</v>
      </c>
      <c r="H10">
        <v>5</v>
      </c>
      <c r="I10">
        <v>4</v>
      </c>
      <c r="J10">
        <v>5</v>
      </c>
      <c r="K10">
        <v>4</v>
      </c>
      <c r="L10">
        <v>4</v>
      </c>
      <c r="M10">
        <v>4</v>
      </c>
      <c r="N10">
        <v>4</v>
      </c>
      <c r="O10">
        <v>4</v>
      </c>
      <c r="P10">
        <v>4</v>
      </c>
      <c r="Q10">
        <v>5</v>
      </c>
      <c r="R10">
        <v>4</v>
      </c>
      <c r="S10">
        <v>5</v>
      </c>
      <c r="T10">
        <v>5</v>
      </c>
      <c r="U10">
        <v>5</v>
      </c>
      <c r="V10">
        <v>5</v>
      </c>
      <c r="W10">
        <v>4</v>
      </c>
      <c r="X10">
        <v>5</v>
      </c>
      <c r="Y10">
        <v>5</v>
      </c>
      <c r="Z10" t="s">
        <v>51</v>
      </c>
      <c r="AA10" t="s">
        <v>66</v>
      </c>
      <c r="AN10" t="s">
        <v>87</v>
      </c>
      <c r="AO10" t="s">
        <v>260</v>
      </c>
      <c r="AP10" t="s">
        <v>603</v>
      </c>
      <c r="AW10" t="s">
        <v>121</v>
      </c>
      <c r="BC10" t="s">
        <v>1639</v>
      </c>
      <c r="BD10" t="s">
        <v>117</v>
      </c>
      <c r="BE10" t="s">
        <v>1644</v>
      </c>
      <c r="BF10" t="s">
        <v>1635</v>
      </c>
      <c r="BR10" t="s">
        <v>58</v>
      </c>
      <c r="BS10" t="s">
        <v>73</v>
      </c>
      <c r="BT10" t="s">
        <v>60</v>
      </c>
      <c r="BV10" t="s">
        <v>82</v>
      </c>
      <c r="BW10" t="s">
        <v>123</v>
      </c>
    </row>
    <row r="11" spans="1:75" x14ac:dyDescent="0.2">
      <c r="A11" t="s">
        <v>125</v>
      </c>
      <c r="B11" t="s">
        <v>48</v>
      </c>
      <c r="C11" t="s">
        <v>49</v>
      </c>
      <c r="D11" t="s">
        <v>126</v>
      </c>
      <c r="G11" t="s">
        <v>48</v>
      </c>
      <c r="AC11">
        <v>5</v>
      </c>
      <c r="AD11">
        <v>4</v>
      </c>
      <c r="AE11">
        <v>2</v>
      </c>
      <c r="AF11">
        <v>5</v>
      </c>
      <c r="AG11">
        <v>2</v>
      </c>
      <c r="AH11">
        <v>2</v>
      </c>
      <c r="AI11">
        <v>4</v>
      </c>
      <c r="AJ11">
        <v>5</v>
      </c>
      <c r="AK11">
        <v>5</v>
      </c>
      <c r="AL11" t="s">
        <v>127</v>
      </c>
      <c r="AM11" t="s">
        <v>51</v>
      </c>
      <c r="AN11" t="s">
        <v>87</v>
      </c>
      <c r="AO11" t="s">
        <v>260</v>
      </c>
      <c r="AP11" t="s">
        <v>492</v>
      </c>
      <c r="AW11" t="s">
        <v>79</v>
      </c>
      <c r="AX11" t="s">
        <v>121</v>
      </c>
      <c r="BC11" t="s">
        <v>1642</v>
      </c>
      <c r="BD11" t="s">
        <v>1639</v>
      </c>
      <c r="BE11" t="s">
        <v>117</v>
      </c>
      <c r="BF11" t="s">
        <v>1633</v>
      </c>
      <c r="BG11" t="s">
        <v>1644</v>
      </c>
      <c r="BH11" t="s">
        <v>1635</v>
      </c>
      <c r="BI11" t="s">
        <v>1636</v>
      </c>
      <c r="BJ11" t="s">
        <v>1640</v>
      </c>
      <c r="BK11" t="s">
        <v>1641</v>
      </c>
      <c r="BR11" t="s">
        <v>111</v>
      </c>
      <c r="BS11" t="s">
        <v>73</v>
      </c>
      <c r="BT11" t="s">
        <v>60</v>
      </c>
      <c r="BV11" t="s">
        <v>82</v>
      </c>
      <c r="BW11" t="s">
        <v>130</v>
      </c>
    </row>
    <row r="12" spans="1:75" x14ac:dyDescent="0.2">
      <c r="A12" t="s">
        <v>131</v>
      </c>
      <c r="B12" t="s">
        <v>48</v>
      </c>
      <c r="C12" t="s">
        <v>132</v>
      </c>
      <c r="G12" t="s">
        <v>48</v>
      </c>
      <c r="AC12">
        <v>4</v>
      </c>
      <c r="AD12">
        <v>3</v>
      </c>
      <c r="AE12">
        <v>2</v>
      </c>
      <c r="AF12">
        <v>4</v>
      </c>
      <c r="AG12">
        <v>4</v>
      </c>
      <c r="AH12">
        <v>3</v>
      </c>
      <c r="AI12">
        <v>3</v>
      </c>
      <c r="AJ12">
        <v>4</v>
      </c>
      <c r="AK12">
        <v>4</v>
      </c>
      <c r="AL12" t="s">
        <v>133</v>
      </c>
      <c r="AM12" t="s">
        <v>51</v>
      </c>
      <c r="AN12" t="s">
        <v>87</v>
      </c>
      <c r="AO12" t="s">
        <v>260</v>
      </c>
      <c r="AP12" t="s">
        <v>492</v>
      </c>
      <c r="AQ12" t="s">
        <v>603</v>
      </c>
      <c r="AW12" t="s">
        <v>79</v>
      </c>
      <c r="BC12" t="s">
        <v>117</v>
      </c>
      <c r="BD12" t="s">
        <v>1633</v>
      </c>
      <c r="BE12" t="s">
        <v>1644</v>
      </c>
      <c r="BF12" t="s">
        <v>1634</v>
      </c>
      <c r="BG12" t="s">
        <v>1637</v>
      </c>
      <c r="BH12" t="s">
        <v>1640</v>
      </c>
      <c r="BI12" t="s">
        <v>1638</v>
      </c>
      <c r="BR12" t="s">
        <v>111</v>
      </c>
      <c r="BS12" t="s">
        <v>59</v>
      </c>
      <c r="BT12" t="s">
        <v>60</v>
      </c>
      <c r="BV12" t="s">
        <v>82</v>
      </c>
      <c r="BW12" t="s">
        <v>136</v>
      </c>
    </row>
    <row r="13" spans="1:75" x14ac:dyDescent="0.2">
      <c r="A13" t="s">
        <v>137</v>
      </c>
      <c r="B13" t="s">
        <v>48</v>
      </c>
      <c r="C13" t="s">
        <v>49</v>
      </c>
      <c r="D13" t="s">
        <v>50</v>
      </c>
      <c r="G13" t="s">
        <v>51</v>
      </c>
      <c r="H13">
        <v>3</v>
      </c>
      <c r="I13">
        <v>2</v>
      </c>
      <c r="J13">
        <v>3</v>
      </c>
      <c r="K13">
        <v>3</v>
      </c>
      <c r="L13">
        <v>3</v>
      </c>
      <c r="M13">
        <v>3</v>
      </c>
      <c r="N13">
        <v>2</v>
      </c>
      <c r="O13">
        <v>3</v>
      </c>
      <c r="P13">
        <v>3</v>
      </c>
      <c r="Q13">
        <v>3</v>
      </c>
      <c r="R13">
        <v>3</v>
      </c>
      <c r="S13">
        <v>3</v>
      </c>
      <c r="T13">
        <v>3</v>
      </c>
      <c r="U13">
        <v>3</v>
      </c>
      <c r="V13">
        <v>3</v>
      </c>
      <c r="W13">
        <v>2</v>
      </c>
      <c r="X13">
        <v>3</v>
      </c>
      <c r="Y13">
        <v>3</v>
      </c>
      <c r="Z13" t="s">
        <v>51</v>
      </c>
      <c r="AA13" t="s">
        <v>138</v>
      </c>
      <c r="AN13" t="s">
        <v>87</v>
      </c>
      <c r="AO13" t="s">
        <v>1624</v>
      </c>
      <c r="AP13" t="s">
        <v>260</v>
      </c>
      <c r="AQ13" t="s">
        <v>492</v>
      </c>
      <c r="AR13" t="s">
        <v>603</v>
      </c>
      <c r="AS13" t="s">
        <v>1623</v>
      </c>
      <c r="AW13" t="s">
        <v>96</v>
      </c>
      <c r="AX13" t="s">
        <v>79</v>
      </c>
      <c r="BC13" t="s">
        <v>1642</v>
      </c>
      <c r="BD13" t="s">
        <v>1639</v>
      </c>
      <c r="BE13" t="s">
        <v>117</v>
      </c>
      <c r="BF13" t="s">
        <v>1644</v>
      </c>
      <c r="BG13" t="s">
        <v>1634</v>
      </c>
      <c r="BH13" t="s">
        <v>1635</v>
      </c>
      <c r="BI13" t="s">
        <v>1636</v>
      </c>
      <c r="BJ13" t="s">
        <v>1637</v>
      </c>
      <c r="BR13" t="s">
        <v>72</v>
      </c>
      <c r="BS13" t="s">
        <v>59</v>
      </c>
      <c r="BT13" t="s">
        <v>60</v>
      </c>
      <c r="BV13" t="s">
        <v>82</v>
      </c>
      <c r="BW13" t="s">
        <v>142</v>
      </c>
    </row>
    <row r="14" spans="1:75" x14ac:dyDescent="0.2">
      <c r="A14" t="s">
        <v>144</v>
      </c>
      <c r="B14" t="s">
        <v>48</v>
      </c>
      <c r="C14" t="s">
        <v>50</v>
      </c>
      <c r="G14" t="s">
        <v>48</v>
      </c>
      <c r="AC14">
        <v>5</v>
      </c>
      <c r="AD14">
        <v>4</v>
      </c>
      <c r="AE14">
        <v>4</v>
      </c>
      <c r="AF14">
        <v>5</v>
      </c>
      <c r="AG14">
        <v>4</v>
      </c>
      <c r="AH14">
        <v>3</v>
      </c>
      <c r="AI14">
        <v>4</v>
      </c>
      <c r="AJ14">
        <v>5</v>
      </c>
      <c r="AK14">
        <v>4</v>
      </c>
      <c r="AL14" t="s">
        <v>145</v>
      </c>
      <c r="AM14" t="s">
        <v>51</v>
      </c>
      <c r="AN14" t="s">
        <v>87</v>
      </c>
      <c r="AO14" t="s">
        <v>1624</v>
      </c>
      <c r="AP14" t="s">
        <v>492</v>
      </c>
      <c r="AW14" t="s">
        <v>79</v>
      </c>
      <c r="BC14" t="s">
        <v>1639</v>
      </c>
      <c r="BD14" t="s">
        <v>1646</v>
      </c>
      <c r="BE14" t="s">
        <v>1635</v>
      </c>
      <c r="BF14" t="s">
        <v>1636</v>
      </c>
      <c r="BR14" t="s">
        <v>72</v>
      </c>
      <c r="BS14" t="s">
        <v>112</v>
      </c>
      <c r="BT14" t="s">
        <v>60</v>
      </c>
      <c r="BV14" t="s">
        <v>82</v>
      </c>
      <c r="BW14" t="s">
        <v>148</v>
      </c>
    </row>
    <row r="15" spans="1:75" x14ac:dyDescent="0.2">
      <c r="A15" t="s">
        <v>150</v>
      </c>
      <c r="B15" t="s">
        <v>48</v>
      </c>
      <c r="C15" t="s">
        <v>50</v>
      </c>
      <c r="G15" t="s">
        <v>51</v>
      </c>
      <c r="H15">
        <v>4</v>
      </c>
      <c r="I15">
        <v>5</v>
      </c>
      <c r="J15">
        <v>4</v>
      </c>
      <c r="K15">
        <v>3</v>
      </c>
      <c r="L15">
        <v>4</v>
      </c>
      <c r="M15">
        <v>4</v>
      </c>
      <c r="N15">
        <v>4</v>
      </c>
      <c r="O15">
        <v>4</v>
      </c>
      <c r="P15">
        <v>4</v>
      </c>
      <c r="Q15">
        <v>5</v>
      </c>
      <c r="R15">
        <v>4</v>
      </c>
      <c r="S15">
        <v>3</v>
      </c>
      <c r="T15">
        <v>3</v>
      </c>
      <c r="U15">
        <v>4</v>
      </c>
      <c r="V15">
        <v>4</v>
      </c>
      <c r="W15">
        <v>4</v>
      </c>
      <c r="X15">
        <v>4</v>
      </c>
      <c r="Y15">
        <v>4</v>
      </c>
      <c r="Z15" t="s">
        <v>51</v>
      </c>
      <c r="AA15" t="s">
        <v>151</v>
      </c>
      <c r="AN15" t="s">
        <v>87</v>
      </c>
      <c r="AO15" t="s">
        <v>260</v>
      </c>
      <c r="AP15" t="s">
        <v>492</v>
      </c>
      <c r="AQ15" t="s">
        <v>1623</v>
      </c>
      <c r="AW15" t="s">
        <v>121</v>
      </c>
      <c r="BC15" t="s">
        <v>1642</v>
      </c>
      <c r="BD15" t="s">
        <v>1639</v>
      </c>
      <c r="BE15" t="s">
        <v>1633</v>
      </c>
      <c r="BF15" t="s">
        <v>1634</v>
      </c>
      <c r="BG15" t="s">
        <v>1640</v>
      </c>
      <c r="BH15" t="s">
        <v>1638</v>
      </c>
      <c r="BR15" t="s">
        <v>111</v>
      </c>
      <c r="BS15" t="s">
        <v>154</v>
      </c>
      <c r="BT15" t="s">
        <v>60</v>
      </c>
      <c r="BV15" t="s">
        <v>82</v>
      </c>
      <c r="BW15" t="s">
        <v>155</v>
      </c>
    </row>
    <row r="16" spans="1:75" x14ac:dyDescent="0.2">
      <c r="A16" t="s">
        <v>156</v>
      </c>
      <c r="B16" t="s">
        <v>48</v>
      </c>
      <c r="C16" t="s">
        <v>50</v>
      </c>
      <c r="G16" t="s">
        <v>51</v>
      </c>
      <c r="H16">
        <v>3</v>
      </c>
      <c r="I16">
        <v>2</v>
      </c>
      <c r="J16">
        <v>3</v>
      </c>
      <c r="K16">
        <v>2</v>
      </c>
      <c r="L16">
        <v>2</v>
      </c>
      <c r="M16">
        <v>2</v>
      </c>
      <c r="N16">
        <v>4</v>
      </c>
      <c r="O16">
        <v>2</v>
      </c>
      <c r="P16">
        <v>2</v>
      </c>
      <c r="Q16">
        <v>2</v>
      </c>
      <c r="R16">
        <v>2</v>
      </c>
      <c r="S16">
        <v>2</v>
      </c>
      <c r="T16">
        <v>2</v>
      </c>
      <c r="U16">
        <v>3</v>
      </c>
      <c r="V16">
        <v>2</v>
      </c>
      <c r="W16">
        <v>4</v>
      </c>
      <c r="X16">
        <v>3</v>
      </c>
      <c r="Y16">
        <v>2</v>
      </c>
      <c r="Z16" t="s">
        <v>51</v>
      </c>
      <c r="AA16" t="s">
        <v>157</v>
      </c>
      <c r="AN16" t="s">
        <v>260</v>
      </c>
      <c r="AO16" t="s">
        <v>492</v>
      </c>
      <c r="AW16" t="s">
        <v>79</v>
      </c>
      <c r="BC16" t="s">
        <v>117</v>
      </c>
      <c r="BD16" t="s">
        <v>1644</v>
      </c>
      <c r="BR16" t="s">
        <v>160</v>
      </c>
      <c r="BS16" t="s">
        <v>59</v>
      </c>
      <c r="BT16" t="s">
        <v>60</v>
      </c>
      <c r="BV16" t="s">
        <v>61</v>
      </c>
      <c r="BW16" t="s">
        <v>161</v>
      </c>
    </row>
    <row r="17" spans="1:75" x14ac:dyDescent="0.2">
      <c r="A17" t="s">
        <v>162</v>
      </c>
      <c r="B17" t="s">
        <v>48</v>
      </c>
      <c r="C17" t="s">
        <v>64</v>
      </c>
      <c r="G17" t="s">
        <v>48</v>
      </c>
      <c r="AC17">
        <v>5</v>
      </c>
      <c r="AD17">
        <v>4</v>
      </c>
      <c r="AE17">
        <v>4</v>
      </c>
      <c r="AF17">
        <v>5</v>
      </c>
      <c r="AG17">
        <v>4</v>
      </c>
      <c r="AH17">
        <v>2</v>
      </c>
      <c r="AI17">
        <v>4</v>
      </c>
      <c r="AJ17">
        <v>5</v>
      </c>
      <c r="AK17">
        <v>5</v>
      </c>
      <c r="AL17" t="s">
        <v>163</v>
      </c>
      <c r="AM17" t="s">
        <v>51</v>
      </c>
      <c r="AN17" t="s">
        <v>492</v>
      </c>
      <c r="AO17" t="s">
        <v>603</v>
      </c>
      <c r="AP17" t="s">
        <v>1623</v>
      </c>
      <c r="AW17" t="s">
        <v>79</v>
      </c>
      <c r="AX17" t="s">
        <v>54</v>
      </c>
      <c r="BC17" t="s">
        <v>117</v>
      </c>
      <c r="BD17" t="s">
        <v>1634</v>
      </c>
      <c r="BR17" t="s">
        <v>72</v>
      </c>
      <c r="BS17" t="s">
        <v>59</v>
      </c>
      <c r="BT17" t="s">
        <v>60</v>
      </c>
      <c r="BV17" t="s">
        <v>61</v>
      </c>
      <c r="BW17" t="s">
        <v>167</v>
      </c>
    </row>
    <row r="18" spans="1:75" x14ac:dyDescent="0.2">
      <c r="A18" t="s">
        <v>169</v>
      </c>
      <c r="B18" t="s">
        <v>48</v>
      </c>
      <c r="C18" t="s">
        <v>64</v>
      </c>
      <c r="G18" t="s">
        <v>48</v>
      </c>
      <c r="AC18">
        <v>3</v>
      </c>
      <c r="AD18">
        <v>3</v>
      </c>
      <c r="AE18">
        <v>3</v>
      </c>
      <c r="AF18">
        <v>3</v>
      </c>
      <c r="AG18">
        <v>3</v>
      </c>
      <c r="AH18">
        <v>3</v>
      </c>
      <c r="AI18">
        <v>3</v>
      </c>
      <c r="AJ18">
        <v>2</v>
      </c>
      <c r="AK18">
        <v>3</v>
      </c>
      <c r="AL18" t="s">
        <v>170</v>
      </c>
      <c r="AM18" t="s">
        <v>51</v>
      </c>
      <c r="AN18" t="s">
        <v>87</v>
      </c>
      <c r="AO18" t="s">
        <v>719</v>
      </c>
      <c r="AP18" t="s">
        <v>260</v>
      </c>
      <c r="AQ18" t="s">
        <v>492</v>
      </c>
      <c r="AR18" t="s">
        <v>603</v>
      </c>
      <c r="AS18" t="s">
        <v>1623</v>
      </c>
      <c r="AW18" t="s">
        <v>121</v>
      </c>
      <c r="BC18" t="s">
        <v>1643</v>
      </c>
      <c r="BD18" t="s">
        <v>1642</v>
      </c>
      <c r="BE18" t="s">
        <v>1639</v>
      </c>
      <c r="BF18" t="s">
        <v>117</v>
      </c>
      <c r="BR18" t="s">
        <v>72</v>
      </c>
      <c r="BS18" t="s">
        <v>112</v>
      </c>
      <c r="BT18" t="s">
        <v>60</v>
      </c>
      <c r="BV18" t="s">
        <v>61</v>
      </c>
    </row>
    <row r="19" spans="1:75" x14ac:dyDescent="0.2">
      <c r="A19" t="s">
        <v>172</v>
      </c>
      <c r="B19" t="s">
        <v>48</v>
      </c>
      <c r="C19" t="s">
        <v>50</v>
      </c>
      <c r="G19" t="s">
        <v>51</v>
      </c>
      <c r="H19">
        <v>3</v>
      </c>
      <c r="I19">
        <v>4</v>
      </c>
      <c r="J19">
        <v>4</v>
      </c>
      <c r="K19">
        <v>2</v>
      </c>
      <c r="L19">
        <v>2</v>
      </c>
      <c r="M19">
        <v>2</v>
      </c>
      <c r="N19">
        <v>2</v>
      </c>
      <c r="O19">
        <v>2</v>
      </c>
      <c r="P19">
        <v>3</v>
      </c>
      <c r="Q19">
        <v>3</v>
      </c>
      <c r="R19">
        <v>4</v>
      </c>
      <c r="S19">
        <v>4</v>
      </c>
      <c r="T19">
        <v>3</v>
      </c>
      <c r="U19">
        <v>2</v>
      </c>
      <c r="V19">
        <v>2</v>
      </c>
      <c r="W19">
        <v>2</v>
      </c>
      <c r="X19">
        <v>2</v>
      </c>
      <c r="Y19">
        <v>3</v>
      </c>
      <c r="Z19" t="s">
        <v>48</v>
      </c>
      <c r="AB19" t="s">
        <v>173</v>
      </c>
      <c r="AN19" t="s">
        <v>1624</v>
      </c>
      <c r="AO19" t="s">
        <v>719</v>
      </c>
      <c r="AP19" t="s">
        <v>260</v>
      </c>
      <c r="AQ19" t="s">
        <v>492</v>
      </c>
      <c r="AR19" t="s">
        <v>603</v>
      </c>
      <c r="AS19" t="s">
        <v>1623</v>
      </c>
      <c r="AW19" t="s">
        <v>79</v>
      </c>
      <c r="AX19" t="s">
        <v>121</v>
      </c>
      <c r="BC19" t="s">
        <v>117</v>
      </c>
      <c r="BD19" t="s">
        <v>1644</v>
      </c>
      <c r="BE19" t="s">
        <v>1634</v>
      </c>
      <c r="BF19" t="s">
        <v>1635</v>
      </c>
      <c r="BG19" t="s">
        <v>1636</v>
      </c>
      <c r="BH19" t="s">
        <v>1640</v>
      </c>
      <c r="BI19" t="s">
        <v>1638</v>
      </c>
      <c r="BR19" t="s">
        <v>111</v>
      </c>
      <c r="BS19" t="s">
        <v>59</v>
      </c>
      <c r="BT19" t="s">
        <v>74</v>
      </c>
      <c r="BV19" t="s">
        <v>61</v>
      </c>
      <c r="BW19" t="s">
        <v>176</v>
      </c>
    </row>
    <row r="20" spans="1:75" x14ac:dyDescent="0.2">
      <c r="A20" t="s">
        <v>177</v>
      </c>
      <c r="B20" t="s">
        <v>48</v>
      </c>
      <c r="C20" t="s">
        <v>64</v>
      </c>
      <c r="D20" t="s">
        <v>50</v>
      </c>
      <c r="G20" t="s">
        <v>51</v>
      </c>
      <c r="H20">
        <v>2</v>
      </c>
      <c r="I20">
        <v>3</v>
      </c>
      <c r="J20">
        <v>3</v>
      </c>
      <c r="K20">
        <v>1</v>
      </c>
      <c r="L20">
        <v>2</v>
      </c>
      <c r="M20">
        <v>1</v>
      </c>
      <c r="N20">
        <v>1</v>
      </c>
      <c r="O20">
        <v>1</v>
      </c>
      <c r="P20">
        <v>1</v>
      </c>
      <c r="Q20">
        <v>2</v>
      </c>
      <c r="R20">
        <v>3</v>
      </c>
      <c r="S20">
        <v>3</v>
      </c>
      <c r="T20">
        <v>1</v>
      </c>
      <c r="U20">
        <v>3</v>
      </c>
      <c r="V20">
        <v>1</v>
      </c>
      <c r="W20">
        <v>1</v>
      </c>
      <c r="X20">
        <v>1</v>
      </c>
      <c r="Y20">
        <v>1</v>
      </c>
      <c r="Z20" t="s">
        <v>51</v>
      </c>
      <c r="AA20" t="s">
        <v>178</v>
      </c>
      <c r="AN20" t="s">
        <v>1624</v>
      </c>
      <c r="AO20" t="s">
        <v>260</v>
      </c>
      <c r="AW20" t="s">
        <v>96</v>
      </c>
      <c r="AX20" t="s">
        <v>54</v>
      </c>
      <c r="BC20" t="s">
        <v>1639</v>
      </c>
      <c r="BD20" t="s">
        <v>117</v>
      </c>
      <c r="BE20" t="s">
        <v>1644</v>
      </c>
      <c r="BF20" t="s">
        <v>1637</v>
      </c>
      <c r="BG20" t="s">
        <v>1638</v>
      </c>
      <c r="BR20" t="s">
        <v>58</v>
      </c>
      <c r="BS20" t="s">
        <v>112</v>
      </c>
      <c r="BT20" t="s">
        <v>60</v>
      </c>
      <c r="BV20" t="s">
        <v>61</v>
      </c>
      <c r="BW20" t="s">
        <v>182</v>
      </c>
    </row>
    <row r="21" spans="1:75" x14ac:dyDescent="0.2">
      <c r="A21" t="s">
        <v>184</v>
      </c>
      <c r="B21" t="s">
        <v>48</v>
      </c>
      <c r="C21" t="s">
        <v>49</v>
      </c>
      <c r="D21" t="s">
        <v>50</v>
      </c>
      <c r="G21" t="s">
        <v>51</v>
      </c>
      <c r="H21">
        <v>3</v>
      </c>
      <c r="I21">
        <v>3</v>
      </c>
      <c r="J21">
        <v>3</v>
      </c>
      <c r="K21">
        <v>4</v>
      </c>
      <c r="L21">
        <v>4</v>
      </c>
      <c r="M21">
        <v>3</v>
      </c>
      <c r="N21">
        <v>3</v>
      </c>
      <c r="O21">
        <v>3</v>
      </c>
      <c r="P21">
        <v>4</v>
      </c>
      <c r="Q21">
        <v>3</v>
      </c>
      <c r="R21">
        <v>3</v>
      </c>
      <c r="S21">
        <v>3</v>
      </c>
      <c r="T21">
        <v>4</v>
      </c>
      <c r="U21">
        <v>4</v>
      </c>
      <c r="V21">
        <v>3</v>
      </c>
      <c r="W21">
        <v>3</v>
      </c>
      <c r="X21">
        <v>3</v>
      </c>
      <c r="Y21">
        <v>3</v>
      </c>
      <c r="Z21" t="s">
        <v>51</v>
      </c>
      <c r="AA21" t="s">
        <v>66</v>
      </c>
      <c r="AN21" t="s">
        <v>719</v>
      </c>
      <c r="AO21" t="s">
        <v>260</v>
      </c>
      <c r="AP21" t="s">
        <v>492</v>
      </c>
      <c r="AW21" t="s">
        <v>54</v>
      </c>
      <c r="BC21" t="s">
        <v>1639</v>
      </c>
      <c r="BD21" t="s">
        <v>117</v>
      </c>
      <c r="BE21" t="s">
        <v>1644</v>
      </c>
      <c r="BF21" t="s">
        <v>1634</v>
      </c>
      <c r="BG21" t="s">
        <v>1640</v>
      </c>
      <c r="BH21" t="s">
        <v>1638</v>
      </c>
      <c r="BR21" t="s">
        <v>72</v>
      </c>
      <c r="BS21" t="s">
        <v>73</v>
      </c>
      <c r="BT21" t="s">
        <v>60</v>
      </c>
      <c r="BV21" t="s">
        <v>61</v>
      </c>
      <c r="BW21" t="s">
        <v>187</v>
      </c>
    </row>
    <row r="22" spans="1:75" x14ac:dyDescent="0.2">
      <c r="A22" t="s">
        <v>189</v>
      </c>
      <c r="B22" t="s">
        <v>48</v>
      </c>
      <c r="C22" t="s">
        <v>190</v>
      </c>
      <c r="G22" t="s">
        <v>48</v>
      </c>
      <c r="AC22">
        <v>5</v>
      </c>
      <c r="AD22">
        <v>5</v>
      </c>
      <c r="AE22">
        <v>5</v>
      </c>
      <c r="AF22">
        <v>5</v>
      </c>
      <c r="AG22">
        <v>5</v>
      </c>
      <c r="AH22">
        <v>5</v>
      </c>
      <c r="AI22">
        <v>5</v>
      </c>
      <c r="AJ22">
        <v>5</v>
      </c>
      <c r="AK22">
        <v>5</v>
      </c>
      <c r="AL22" t="s">
        <v>191</v>
      </c>
      <c r="AM22" t="s">
        <v>51</v>
      </c>
      <c r="AN22" t="s">
        <v>87</v>
      </c>
      <c r="AO22" t="s">
        <v>260</v>
      </c>
      <c r="AP22" t="s">
        <v>1660</v>
      </c>
      <c r="AW22" t="s">
        <v>121</v>
      </c>
      <c r="BC22" t="s">
        <v>1639</v>
      </c>
      <c r="BD22" t="s">
        <v>117</v>
      </c>
      <c r="BE22" t="s">
        <v>1633</v>
      </c>
      <c r="BF22" t="s">
        <v>1644</v>
      </c>
      <c r="BG22" t="s">
        <v>1635</v>
      </c>
      <c r="BH22" t="s">
        <v>1636</v>
      </c>
      <c r="BI22" t="s">
        <v>1637</v>
      </c>
      <c r="BJ22" t="s">
        <v>1640</v>
      </c>
      <c r="BK22" t="s">
        <v>1638</v>
      </c>
      <c r="BR22" t="s">
        <v>160</v>
      </c>
      <c r="BS22" t="s">
        <v>73</v>
      </c>
      <c r="BT22" t="s">
        <v>60</v>
      </c>
      <c r="BV22" t="s">
        <v>61</v>
      </c>
      <c r="BW22" t="s">
        <v>194</v>
      </c>
    </row>
    <row r="23" spans="1:75" x14ac:dyDescent="0.2">
      <c r="A23" t="s">
        <v>195</v>
      </c>
      <c r="B23" t="s">
        <v>48</v>
      </c>
      <c r="C23" t="s">
        <v>64</v>
      </c>
      <c r="D23" t="s">
        <v>65</v>
      </c>
      <c r="E23" t="s">
        <v>49</v>
      </c>
      <c r="F23" t="s">
        <v>50</v>
      </c>
      <c r="G23" t="s">
        <v>51</v>
      </c>
      <c r="H23">
        <v>3</v>
      </c>
      <c r="I23">
        <v>4</v>
      </c>
      <c r="J23">
        <v>4</v>
      </c>
      <c r="K23">
        <v>4</v>
      </c>
      <c r="L23">
        <v>4</v>
      </c>
      <c r="M23">
        <v>4</v>
      </c>
      <c r="N23">
        <v>4</v>
      </c>
      <c r="O23">
        <v>4</v>
      </c>
      <c r="P23">
        <v>4</v>
      </c>
      <c r="Q23">
        <v>3</v>
      </c>
      <c r="R23">
        <v>3</v>
      </c>
      <c r="S23">
        <v>3</v>
      </c>
      <c r="T23">
        <v>3</v>
      </c>
      <c r="U23">
        <v>3</v>
      </c>
      <c r="V23">
        <v>3</v>
      </c>
      <c r="W23">
        <v>3</v>
      </c>
      <c r="X23">
        <v>3</v>
      </c>
      <c r="Y23">
        <v>3</v>
      </c>
      <c r="Z23" t="s">
        <v>51</v>
      </c>
      <c r="AA23" t="s">
        <v>196</v>
      </c>
      <c r="AN23" t="s">
        <v>87</v>
      </c>
      <c r="AO23" t="s">
        <v>1624</v>
      </c>
      <c r="AP23" t="s">
        <v>260</v>
      </c>
      <c r="AQ23" t="s">
        <v>492</v>
      </c>
      <c r="AW23" t="s">
        <v>198</v>
      </c>
      <c r="BC23" t="s">
        <v>117</v>
      </c>
      <c r="BD23" t="s">
        <v>1644</v>
      </c>
      <c r="BE23" t="s">
        <v>1636</v>
      </c>
      <c r="BF23" t="s">
        <v>1637</v>
      </c>
      <c r="BG23" t="s">
        <v>1640</v>
      </c>
      <c r="BR23" t="s">
        <v>72</v>
      </c>
      <c r="BS23" t="s">
        <v>73</v>
      </c>
      <c r="BT23" t="s">
        <v>60</v>
      </c>
      <c r="BV23" t="s">
        <v>61</v>
      </c>
      <c r="BW23" t="s">
        <v>200</v>
      </c>
    </row>
    <row r="24" spans="1:75" x14ac:dyDescent="0.2">
      <c r="A24" t="s">
        <v>202</v>
      </c>
      <c r="B24" t="s">
        <v>48</v>
      </c>
      <c r="C24" t="s">
        <v>50</v>
      </c>
      <c r="G24" t="s">
        <v>51</v>
      </c>
      <c r="H24">
        <v>4</v>
      </c>
      <c r="I24">
        <v>4</v>
      </c>
      <c r="J24">
        <v>4</v>
      </c>
      <c r="K24">
        <v>4</v>
      </c>
      <c r="L24">
        <v>4</v>
      </c>
      <c r="M24">
        <v>4</v>
      </c>
      <c r="N24">
        <v>4</v>
      </c>
      <c r="O24">
        <v>4</v>
      </c>
      <c r="P24">
        <v>4</v>
      </c>
      <c r="Q24">
        <v>4</v>
      </c>
      <c r="R24">
        <v>4</v>
      </c>
      <c r="S24">
        <v>4</v>
      </c>
      <c r="T24">
        <v>4</v>
      </c>
      <c r="U24">
        <v>4</v>
      </c>
      <c r="V24">
        <v>4</v>
      </c>
      <c r="W24">
        <v>4</v>
      </c>
      <c r="X24">
        <v>4</v>
      </c>
      <c r="Y24">
        <v>4</v>
      </c>
      <c r="Z24" t="s">
        <v>51</v>
      </c>
      <c r="AA24" t="s">
        <v>66</v>
      </c>
      <c r="AN24" t="s">
        <v>87</v>
      </c>
      <c r="AO24" t="s">
        <v>1624</v>
      </c>
      <c r="AP24" t="s">
        <v>719</v>
      </c>
      <c r="AQ24" t="s">
        <v>260</v>
      </c>
      <c r="AR24" t="s">
        <v>492</v>
      </c>
      <c r="AS24" t="s">
        <v>603</v>
      </c>
      <c r="AW24" t="s">
        <v>96</v>
      </c>
      <c r="AX24" t="s">
        <v>54</v>
      </c>
      <c r="BC24" t="s">
        <v>1642</v>
      </c>
      <c r="BD24" t="s">
        <v>1639</v>
      </c>
      <c r="BE24" t="s">
        <v>117</v>
      </c>
      <c r="BF24" t="s">
        <v>1644</v>
      </c>
      <c r="BG24" t="s">
        <v>1634</v>
      </c>
      <c r="BH24" t="s">
        <v>1635</v>
      </c>
      <c r="BI24" t="s">
        <v>1636</v>
      </c>
      <c r="BJ24" t="s">
        <v>1637</v>
      </c>
      <c r="BK24" t="s">
        <v>1640</v>
      </c>
      <c r="BL24" t="s">
        <v>1638</v>
      </c>
      <c r="BM24" t="s">
        <v>1641</v>
      </c>
      <c r="BR24" t="s">
        <v>205</v>
      </c>
      <c r="BS24" t="s">
        <v>59</v>
      </c>
      <c r="BT24" t="s">
        <v>60</v>
      </c>
      <c r="BV24" t="s">
        <v>61</v>
      </c>
      <c r="BW24" t="s">
        <v>206</v>
      </c>
    </row>
    <row r="25" spans="1:75" x14ac:dyDescent="0.2">
      <c r="A25" t="s">
        <v>207</v>
      </c>
      <c r="B25" t="s">
        <v>48</v>
      </c>
      <c r="C25" t="s">
        <v>65</v>
      </c>
      <c r="D25" t="s">
        <v>49</v>
      </c>
      <c r="G25" t="s">
        <v>48</v>
      </c>
      <c r="AC25">
        <v>4</v>
      </c>
      <c r="AD25">
        <v>3</v>
      </c>
      <c r="AE25">
        <v>3</v>
      </c>
      <c r="AF25">
        <v>4</v>
      </c>
      <c r="AG25">
        <v>4</v>
      </c>
      <c r="AH25">
        <v>3</v>
      </c>
      <c r="AI25">
        <v>3</v>
      </c>
      <c r="AJ25">
        <v>4</v>
      </c>
      <c r="AK25">
        <v>4</v>
      </c>
      <c r="AL25" t="s">
        <v>208</v>
      </c>
      <c r="AM25" t="s">
        <v>51</v>
      </c>
      <c r="AN25" t="s">
        <v>1624</v>
      </c>
      <c r="AO25" t="s">
        <v>492</v>
      </c>
      <c r="AP25" t="s">
        <v>603</v>
      </c>
      <c r="AQ25" t="s">
        <v>1623</v>
      </c>
      <c r="AW25" t="s">
        <v>79</v>
      </c>
      <c r="BC25" t="s">
        <v>1639</v>
      </c>
      <c r="BD25" t="s">
        <v>117</v>
      </c>
      <c r="BE25" t="s">
        <v>1635</v>
      </c>
      <c r="BF25" t="s">
        <v>1637</v>
      </c>
      <c r="BR25" t="s">
        <v>72</v>
      </c>
      <c r="BS25" t="s">
        <v>73</v>
      </c>
      <c r="BT25" t="s">
        <v>60</v>
      </c>
      <c r="BV25" t="s">
        <v>82</v>
      </c>
      <c r="BW25" t="s">
        <v>211</v>
      </c>
    </row>
    <row r="26" spans="1:75" x14ac:dyDescent="0.2">
      <c r="A26" t="s">
        <v>213</v>
      </c>
      <c r="B26" t="s">
        <v>48</v>
      </c>
      <c r="C26" t="s">
        <v>49</v>
      </c>
      <c r="D26" t="s">
        <v>50</v>
      </c>
      <c r="G26" t="s">
        <v>51</v>
      </c>
      <c r="H26">
        <v>4</v>
      </c>
      <c r="I26">
        <v>2</v>
      </c>
      <c r="J26">
        <v>4</v>
      </c>
      <c r="K26">
        <v>4</v>
      </c>
      <c r="L26">
        <v>4</v>
      </c>
      <c r="M26">
        <v>4</v>
      </c>
      <c r="N26">
        <v>4</v>
      </c>
      <c r="O26">
        <v>4</v>
      </c>
      <c r="P26">
        <v>3</v>
      </c>
      <c r="Q26">
        <v>4</v>
      </c>
      <c r="R26">
        <v>3</v>
      </c>
      <c r="S26">
        <v>4</v>
      </c>
      <c r="T26">
        <v>4</v>
      </c>
      <c r="U26">
        <v>4</v>
      </c>
      <c r="V26">
        <v>4</v>
      </c>
      <c r="W26">
        <v>4</v>
      </c>
      <c r="X26">
        <v>4</v>
      </c>
      <c r="Y26">
        <v>4</v>
      </c>
      <c r="Z26" t="s">
        <v>51</v>
      </c>
      <c r="AA26" t="s">
        <v>214</v>
      </c>
      <c r="AN26" t="s">
        <v>87</v>
      </c>
      <c r="AO26" t="s">
        <v>719</v>
      </c>
      <c r="AP26" t="s">
        <v>260</v>
      </c>
      <c r="AQ26" t="s">
        <v>1623</v>
      </c>
      <c r="AW26" t="s">
        <v>79</v>
      </c>
      <c r="AX26" t="s">
        <v>54</v>
      </c>
      <c r="BC26" t="s">
        <v>117</v>
      </c>
      <c r="BD26" t="s">
        <v>1633</v>
      </c>
      <c r="BE26" t="s">
        <v>1638</v>
      </c>
      <c r="BR26" t="s">
        <v>111</v>
      </c>
      <c r="BS26" t="s">
        <v>112</v>
      </c>
      <c r="BT26" t="s">
        <v>60</v>
      </c>
      <c r="BV26" t="s">
        <v>82</v>
      </c>
      <c r="BW26" t="s">
        <v>217</v>
      </c>
    </row>
    <row r="27" spans="1:75" x14ac:dyDescent="0.2">
      <c r="A27" t="s">
        <v>218</v>
      </c>
      <c r="B27" t="s">
        <v>48</v>
      </c>
      <c r="C27" t="s">
        <v>50</v>
      </c>
      <c r="G27" t="s">
        <v>51</v>
      </c>
      <c r="H27">
        <v>2</v>
      </c>
      <c r="I27">
        <v>1</v>
      </c>
      <c r="J27">
        <v>1</v>
      </c>
      <c r="K27">
        <v>3</v>
      </c>
      <c r="L27">
        <v>3</v>
      </c>
      <c r="M27">
        <v>3</v>
      </c>
      <c r="N27">
        <v>3</v>
      </c>
      <c r="O27">
        <v>3</v>
      </c>
      <c r="P27">
        <v>3</v>
      </c>
      <c r="Q27">
        <v>2</v>
      </c>
      <c r="R27">
        <v>1</v>
      </c>
      <c r="S27">
        <v>1</v>
      </c>
      <c r="T27">
        <v>3</v>
      </c>
      <c r="U27">
        <v>2</v>
      </c>
      <c r="V27">
        <v>3</v>
      </c>
      <c r="W27">
        <v>3</v>
      </c>
      <c r="X27">
        <v>3</v>
      </c>
      <c r="Y27">
        <v>2</v>
      </c>
      <c r="Z27" t="s">
        <v>51</v>
      </c>
      <c r="AA27" t="s">
        <v>219</v>
      </c>
      <c r="AN27" t="s">
        <v>1624</v>
      </c>
      <c r="AO27" t="s">
        <v>260</v>
      </c>
      <c r="AP27" t="s">
        <v>492</v>
      </c>
      <c r="AQ27" t="s">
        <v>603</v>
      </c>
      <c r="AW27" t="s">
        <v>96</v>
      </c>
      <c r="BC27" t="s">
        <v>117</v>
      </c>
      <c r="BD27" t="s">
        <v>1634</v>
      </c>
      <c r="BE27" t="s">
        <v>1637</v>
      </c>
      <c r="BF27" t="s">
        <v>1638</v>
      </c>
      <c r="BR27" t="s">
        <v>160</v>
      </c>
      <c r="BS27" t="s">
        <v>73</v>
      </c>
      <c r="BT27" t="s">
        <v>60</v>
      </c>
      <c r="BV27" t="s">
        <v>82</v>
      </c>
      <c r="BW27" t="s">
        <v>221</v>
      </c>
    </row>
    <row r="28" spans="1:75" x14ac:dyDescent="0.2">
      <c r="A28" t="s">
        <v>222</v>
      </c>
      <c r="B28" t="s">
        <v>48</v>
      </c>
      <c r="C28" t="s">
        <v>49</v>
      </c>
      <c r="D28" t="s">
        <v>50</v>
      </c>
      <c r="G28" t="s">
        <v>48</v>
      </c>
      <c r="AC28">
        <v>5</v>
      </c>
      <c r="AD28">
        <v>4</v>
      </c>
      <c r="AE28">
        <v>4</v>
      </c>
      <c r="AF28">
        <v>5</v>
      </c>
      <c r="AG28">
        <v>4</v>
      </c>
      <c r="AH28">
        <v>3</v>
      </c>
      <c r="AI28">
        <v>4</v>
      </c>
      <c r="AJ28">
        <v>5</v>
      </c>
      <c r="AK28">
        <v>4</v>
      </c>
      <c r="AL28" t="s">
        <v>223</v>
      </c>
      <c r="AM28" t="s">
        <v>48</v>
      </c>
      <c r="AN28" t="s">
        <v>87</v>
      </c>
      <c r="AO28" t="s">
        <v>492</v>
      </c>
      <c r="AW28" t="s">
        <v>54</v>
      </c>
      <c r="BC28" t="s">
        <v>117</v>
      </c>
      <c r="BD28" t="s">
        <v>1644</v>
      </c>
      <c r="BE28" t="s">
        <v>1637</v>
      </c>
      <c r="BF28" t="s">
        <v>1640</v>
      </c>
      <c r="BR28" t="s">
        <v>58</v>
      </c>
      <c r="BS28" t="s">
        <v>73</v>
      </c>
      <c r="BT28" t="s">
        <v>60</v>
      </c>
      <c r="BV28" t="s">
        <v>82</v>
      </c>
      <c r="BW28" t="s">
        <v>226</v>
      </c>
    </row>
    <row r="29" spans="1:75" x14ac:dyDescent="0.2">
      <c r="A29" t="s">
        <v>228</v>
      </c>
      <c r="B29" t="s">
        <v>48</v>
      </c>
      <c r="C29" t="s">
        <v>50</v>
      </c>
      <c r="D29" t="s">
        <v>229</v>
      </c>
      <c r="G29" t="s">
        <v>51</v>
      </c>
      <c r="H29">
        <v>2</v>
      </c>
      <c r="I29">
        <v>2</v>
      </c>
      <c r="J29">
        <v>2</v>
      </c>
      <c r="K29">
        <v>2</v>
      </c>
      <c r="L29">
        <v>2</v>
      </c>
      <c r="M29">
        <v>2</v>
      </c>
      <c r="N29">
        <v>2</v>
      </c>
      <c r="O29">
        <v>2</v>
      </c>
      <c r="P29">
        <v>2</v>
      </c>
      <c r="Q29">
        <v>3</v>
      </c>
      <c r="R29">
        <v>3</v>
      </c>
      <c r="S29">
        <v>3</v>
      </c>
      <c r="T29">
        <v>2</v>
      </c>
      <c r="U29">
        <v>3</v>
      </c>
      <c r="V29">
        <v>2</v>
      </c>
      <c r="W29">
        <v>2</v>
      </c>
      <c r="X29">
        <v>2</v>
      </c>
      <c r="Y29">
        <v>2</v>
      </c>
      <c r="Z29" t="s">
        <v>51</v>
      </c>
      <c r="AA29" t="s">
        <v>230</v>
      </c>
      <c r="AN29" t="s">
        <v>87</v>
      </c>
      <c r="AO29" t="s">
        <v>260</v>
      </c>
      <c r="AP29" t="s">
        <v>492</v>
      </c>
      <c r="AQ29" t="s">
        <v>603</v>
      </c>
      <c r="AR29" t="s">
        <v>1623</v>
      </c>
      <c r="AW29" t="s">
        <v>54</v>
      </c>
      <c r="AX29" t="s">
        <v>121</v>
      </c>
      <c r="BC29" t="s">
        <v>1643</v>
      </c>
      <c r="BD29" t="s">
        <v>1642</v>
      </c>
      <c r="BE29" t="s">
        <v>1639</v>
      </c>
      <c r="BF29" t="s">
        <v>117</v>
      </c>
      <c r="BG29" t="s">
        <v>1633</v>
      </c>
      <c r="BH29" t="s">
        <v>1635</v>
      </c>
      <c r="BI29" t="s">
        <v>1640</v>
      </c>
      <c r="BJ29" t="s">
        <v>1638</v>
      </c>
      <c r="BR29" t="s">
        <v>72</v>
      </c>
      <c r="BS29" t="s">
        <v>73</v>
      </c>
      <c r="BT29" t="s">
        <v>60</v>
      </c>
      <c r="BV29" t="s">
        <v>61</v>
      </c>
      <c r="BW29" t="s">
        <v>233</v>
      </c>
    </row>
    <row r="30" spans="1:75" x14ac:dyDescent="0.2">
      <c r="A30" t="s">
        <v>235</v>
      </c>
      <c r="B30" t="s">
        <v>48</v>
      </c>
      <c r="C30" t="s">
        <v>64</v>
      </c>
      <c r="D30" t="s">
        <v>49</v>
      </c>
      <c r="G30" t="s">
        <v>48</v>
      </c>
      <c r="AC30">
        <v>5</v>
      </c>
      <c r="AD30">
        <v>2</v>
      </c>
      <c r="AE30">
        <v>3</v>
      </c>
      <c r="AF30">
        <v>4</v>
      </c>
      <c r="AG30">
        <v>4</v>
      </c>
      <c r="AH30">
        <v>2</v>
      </c>
      <c r="AI30">
        <v>4</v>
      </c>
      <c r="AJ30">
        <v>5</v>
      </c>
      <c r="AK30">
        <v>5</v>
      </c>
      <c r="AL30" t="s">
        <v>236</v>
      </c>
      <c r="AM30" t="s">
        <v>51</v>
      </c>
      <c r="AN30" t="s">
        <v>1624</v>
      </c>
      <c r="AO30" t="s">
        <v>719</v>
      </c>
      <c r="AP30" t="s">
        <v>260</v>
      </c>
      <c r="AW30" t="s">
        <v>96</v>
      </c>
      <c r="AX30" t="s">
        <v>54</v>
      </c>
      <c r="BC30" t="s">
        <v>117</v>
      </c>
      <c r="BD30" t="s">
        <v>1644</v>
      </c>
      <c r="BE30" t="s">
        <v>1635</v>
      </c>
      <c r="BF30" t="s">
        <v>1637</v>
      </c>
      <c r="BR30" t="s">
        <v>111</v>
      </c>
      <c r="BS30" t="s">
        <v>59</v>
      </c>
      <c r="BT30" t="s">
        <v>60</v>
      </c>
      <c r="BV30" t="s">
        <v>239</v>
      </c>
      <c r="BW30" t="s">
        <v>240</v>
      </c>
    </row>
    <row r="31" spans="1:75" x14ac:dyDescent="0.2">
      <c r="A31" t="s">
        <v>241</v>
      </c>
      <c r="B31" t="s">
        <v>48</v>
      </c>
      <c r="C31" t="s">
        <v>50</v>
      </c>
      <c r="G31" t="s">
        <v>51</v>
      </c>
      <c r="H31">
        <v>3</v>
      </c>
      <c r="I31">
        <v>2</v>
      </c>
      <c r="J31">
        <v>2</v>
      </c>
      <c r="K31">
        <v>2</v>
      </c>
      <c r="L31">
        <v>2</v>
      </c>
      <c r="M31">
        <v>2</v>
      </c>
      <c r="N31">
        <v>1</v>
      </c>
      <c r="O31">
        <v>2</v>
      </c>
      <c r="P31">
        <v>2</v>
      </c>
      <c r="Q31">
        <v>2</v>
      </c>
      <c r="R31">
        <v>1</v>
      </c>
      <c r="S31">
        <v>2</v>
      </c>
      <c r="T31">
        <v>2</v>
      </c>
      <c r="U31">
        <v>2</v>
      </c>
      <c r="V31">
        <v>2</v>
      </c>
      <c r="W31">
        <v>1</v>
      </c>
      <c r="X31">
        <v>2</v>
      </c>
      <c r="Y31">
        <v>2</v>
      </c>
      <c r="Z31" t="s">
        <v>51</v>
      </c>
      <c r="AA31" t="s">
        <v>242</v>
      </c>
      <c r="AN31" t="s">
        <v>260</v>
      </c>
      <c r="AO31" t="s">
        <v>492</v>
      </c>
      <c r="AP31" t="s">
        <v>603</v>
      </c>
      <c r="AQ31" t="s">
        <v>1623</v>
      </c>
      <c r="AW31" t="s">
        <v>54</v>
      </c>
      <c r="BC31" t="s">
        <v>1642</v>
      </c>
      <c r="BD31" t="s">
        <v>1639</v>
      </c>
      <c r="BE31" t="s">
        <v>1640</v>
      </c>
      <c r="BF31" t="s">
        <v>1638</v>
      </c>
      <c r="BR31" t="s">
        <v>58</v>
      </c>
      <c r="BS31" t="s">
        <v>73</v>
      </c>
      <c r="BT31" t="s">
        <v>60</v>
      </c>
      <c r="BV31" t="s">
        <v>61</v>
      </c>
      <c r="BW31" t="s">
        <v>245</v>
      </c>
    </row>
    <row r="32" spans="1:75" x14ac:dyDescent="0.2">
      <c r="A32" t="s">
        <v>247</v>
      </c>
      <c r="B32" t="s">
        <v>48</v>
      </c>
      <c r="C32" t="s">
        <v>49</v>
      </c>
      <c r="D32" t="s">
        <v>50</v>
      </c>
      <c r="G32" t="s">
        <v>51</v>
      </c>
      <c r="H32">
        <v>3</v>
      </c>
      <c r="I32">
        <v>2</v>
      </c>
      <c r="J32">
        <v>3</v>
      </c>
      <c r="K32">
        <v>3</v>
      </c>
      <c r="L32">
        <v>2</v>
      </c>
      <c r="M32">
        <v>2</v>
      </c>
      <c r="N32">
        <v>2</v>
      </c>
      <c r="O32">
        <v>2</v>
      </c>
      <c r="P32">
        <v>3</v>
      </c>
      <c r="Q32">
        <v>3</v>
      </c>
      <c r="R32">
        <v>2</v>
      </c>
      <c r="S32">
        <v>3</v>
      </c>
      <c r="T32">
        <v>3</v>
      </c>
      <c r="U32">
        <v>2</v>
      </c>
      <c r="V32">
        <v>2</v>
      </c>
      <c r="W32">
        <v>2</v>
      </c>
      <c r="X32">
        <v>3</v>
      </c>
      <c r="Y32">
        <v>3</v>
      </c>
      <c r="Z32" t="s">
        <v>51</v>
      </c>
      <c r="AA32" t="s">
        <v>248</v>
      </c>
      <c r="AN32" t="s">
        <v>1624</v>
      </c>
      <c r="AO32" t="s">
        <v>260</v>
      </c>
      <c r="AP32" t="s">
        <v>603</v>
      </c>
      <c r="AQ32" t="s">
        <v>1623</v>
      </c>
      <c r="AW32" t="s">
        <v>79</v>
      </c>
      <c r="BC32" t="s">
        <v>117</v>
      </c>
      <c r="BD32" t="s">
        <v>1640</v>
      </c>
      <c r="BR32" t="s">
        <v>72</v>
      </c>
      <c r="BS32" t="s">
        <v>73</v>
      </c>
      <c r="BT32" t="s">
        <v>60</v>
      </c>
      <c r="BV32" t="s">
        <v>82</v>
      </c>
      <c r="BW32" t="s">
        <v>251</v>
      </c>
    </row>
    <row r="33" spans="1:75" x14ac:dyDescent="0.2">
      <c r="A33" t="s">
        <v>253</v>
      </c>
      <c r="B33" t="s">
        <v>48</v>
      </c>
      <c r="C33" t="s">
        <v>49</v>
      </c>
      <c r="D33" t="s">
        <v>50</v>
      </c>
      <c r="G33" t="s">
        <v>51</v>
      </c>
      <c r="H33">
        <v>4</v>
      </c>
      <c r="I33">
        <v>3</v>
      </c>
      <c r="J33">
        <v>4</v>
      </c>
      <c r="K33">
        <v>3</v>
      </c>
      <c r="L33">
        <v>3</v>
      </c>
      <c r="M33">
        <v>4</v>
      </c>
      <c r="N33">
        <v>3</v>
      </c>
      <c r="O33">
        <v>2</v>
      </c>
      <c r="P33">
        <v>2</v>
      </c>
      <c r="Q33">
        <v>4</v>
      </c>
      <c r="R33">
        <v>3</v>
      </c>
      <c r="S33">
        <v>4</v>
      </c>
      <c r="T33">
        <v>3</v>
      </c>
      <c r="U33">
        <v>3</v>
      </c>
      <c r="V33">
        <v>4</v>
      </c>
      <c r="W33">
        <v>2</v>
      </c>
      <c r="X33">
        <v>2</v>
      </c>
      <c r="Y33">
        <v>2</v>
      </c>
      <c r="Z33" t="s">
        <v>51</v>
      </c>
      <c r="AA33" t="s">
        <v>66</v>
      </c>
      <c r="AN33" t="s">
        <v>87</v>
      </c>
      <c r="AO33" t="s">
        <v>260</v>
      </c>
      <c r="AP33" t="s">
        <v>603</v>
      </c>
      <c r="AQ33" t="s">
        <v>1623</v>
      </c>
      <c r="AW33" t="s">
        <v>79</v>
      </c>
      <c r="AX33" t="s">
        <v>54</v>
      </c>
      <c r="BC33" t="s">
        <v>1639</v>
      </c>
      <c r="BD33" t="s">
        <v>117</v>
      </c>
      <c r="BE33" t="s">
        <v>1644</v>
      </c>
      <c r="BF33" t="s">
        <v>1635</v>
      </c>
      <c r="BG33" t="s">
        <v>1636</v>
      </c>
      <c r="BH33" t="s">
        <v>1637</v>
      </c>
      <c r="BI33" t="s">
        <v>1640</v>
      </c>
      <c r="BJ33" t="s">
        <v>1641</v>
      </c>
      <c r="BR33" t="s">
        <v>58</v>
      </c>
      <c r="BS33" t="s">
        <v>59</v>
      </c>
      <c r="BT33" t="s">
        <v>60</v>
      </c>
      <c r="BV33" t="s">
        <v>82</v>
      </c>
      <c r="BW33" t="s">
        <v>256</v>
      </c>
    </row>
    <row r="34" spans="1:75" x14ac:dyDescent="0.2">
      <c r="A34" t="s">
        <v>258</v>
      </c>
      <c r="B34" t="s">
        <v>48</v>
      </c>
      <c r="C34" t="s">
        <v>64</v>
      </c>
      <c r="G34" t="s">
        <v>48</v>
      </c>
      <c r="AC34">
        <v>5</v>
      </c>
      <c r="AD34">
        <v>3</v>
      </c>
      <c r="AE34">
        <v>3</v>
      </c>
      <c r="AF34">
        <v>5</v>
      </c>
      <c r="AG34">
        <v>5</v>
      </c>
      <c r="AH34">
        <v>3</v>
      </c>
      <c r="AI34">
        <v>5</v>
      </c>
      <c r="AJ34">
        <v>5</v>
      </c>
      <c r="AK34">
        <v>5</v>
      </c>
      <c r="AL34" t="s">
        <v>259</v>
      </c>
      <c r="AM34" t="s">
        <v>51</v>
      </c>
      <c r="AN34" t="s">
        <v>260</v>
      </c>
      <c r="AW34" t="s">
        <v>79</v>
      </c>
      <c r="AX34" t="s">
        <v>54</v>
      </c>
      <c r="BC34" t="s">
        <v>1639</v>
      </c>
      <c r="BD34" t="s">
        <v>117</v>
      </c>
      <c r="BE34" t="s">
        <v>1635</v>
      </c>
      <c r="BF34" t="s">
        <v>1636</v>
      </c>
      <c r="BR34" t="s">
        <v>72</v>
      </c>
      <c r="BS34" t="s">
        <v>59</v>
      </c>
      <c r="BT34" t="s">
        <v>74</v>
      </c>
      <c r="BV34" t="s">
        <v>82</v>
      </c>
      <c r="BW34" t="s">
        <v>262</v>
      </c>
    </row>
    <row r="35" spans="1:75" x14ac:dyDescent="0.2">
      <c r="A35" t="s">
        <v>264</v>
      </c>
      <c r="B35" t="s">
        <v>48</v>
      </c>
      <c r="C35" t="s">
        <v>65</v>
      </c>
      <c r="D35" t="s">
        <v>50</v>
      </c>
      <c r="G35" t="s">
        <v>48</v>
      </c>
      <c r="AC35">
        <v>5</v>
      </c>
      <c r="AD35">
        <v>4</v>
      </c>
      <c r="AE35">
        <v>4</v>
      </c>
      <c r="AF35">
        <v>5</v>
      </c>
      <c r="AG35">
        <v>5</v>
      </c>
      <c r="AH35">
        <v>4</v>
      </c>
      <c r="AI35">
        <v>5</v>
      </c>
      <c r="AJ35">
        <v>5</v>
      </c>
      <c r="AK35">
        <v>5</v>
      </c>
      <c r="AL35" t="s">
        <v>265</v>
      </c>
      <c r="AM35" t="s">
        <v>48</v>
      </c>
      <c r="AN35" t="s">
        <v>87</v>
      </c>
      <c r="AO35" t="s">
        <v>1624</v>
      </c>
      <c r="AP35" t="s">
        <v>719</v>
      </c>
      <c r="AQ35" t="s">
        <v>260</v>
      </c>
      <c r="AW35" t="s">
        <v>267</v>
      </c>
      <c r="BC35" t="s">
        <v>1639</v>
      </c>
      <c r="BD35" t="s">
        <v>117</v>
      </c>
      <c r="BE35" t="s">
        <v>1633</v>
      </c>
      <c r="BF35" t="s">
        <v>1644</v>
      </c>
      <c r="BG35" t="s">
        <v>1640</v>
      </c>
      <c r="BR35" t="s">
        <v>58</v>
      </c>
      <c r="BS35" t="s">
        <v>59</v>
      </c>
      <c r="BT35" t="s">
        <v>60</v>
      </c>
      <c r="BV35" t="s">
        <v>61</v>
      </c>
      <c r="BW35" t="s">
        <v>269</v>
      </c>
    </row>
    <row r="36" spans="1:75" x14ac:dyDescent="0.2">
      <c r="A36" t="s">
        <v>271</v>
      </c>
      <c r="B36" t="s">
        <v>48</v>
      </c>
      <c r="C36" t="s">
        <v>272</v>
      </c>
      <c r="G36" t="s">
        <v>48</v>
      </c>
      <c r="AC36">
        <v>5</v>
      </c>
      <c r="AD36">
        <v>5</v>
      </c>
      <c r="AE36">
        <v>5</v>
      </c>
      <c r="AF36">
        <v>5</v>
      </c>
      <c r="AG36">
        <v>4</v>
      </c>
      <c r="AH36">
        <v>1</v>
      </c>
      <c r="AI36">
        <v>4</v>
      </c>
      <c r="AJ36">
        <v>4</v>
      </c>
      <c r="AK36">
        <v>5</v>
      </c>
      <c r="AL36" t="s">
        <v>273</v>
      </c>
      <c r="AM36" t="s">
        <v>51</v>
      </c>
      <c r="AN36" t="s">
        <v>87</v>
      </c>
      <c r="AO36" t="s">
        <v>1624</v>
      </c>
      <c r="AP36" t="s">
        <v>492</v>
      </c>
      <c r="AQ36" t="s">
        <v>603</v>
      </c>
      <c r="AR36" t="s">
        <v>1623</v>
      </c>
      <c r="AW36" t="s">
        <v>79</v>
      </c>
      <c r="AX36" t="s">
        <v>121</v>
      </c>
      <c r="BC36" t="s">
        <v>117</v>
      </c>
      <c r="BD36" t="s">
        <v>1644</v>
      </c>
      <c r="BE36" t="s">
        <v>1634</v>
      </c>
      <c r="BF36" t="s">
        <v>1635</v>
      </c>
      <c r="BG36" t="s">
        <v>1636</v>
      </c>
      <c r="BH36" t="s">
        <v>1637</v>
      </c>
      <c r="BI36" t="s">
        <v>1640</v>
      </c>
      <c r="BJ36" t="s">
        <v>1638</v>
      </c>
      <c r="BK36" t="s">
        <v>1641</v>
      </c>
      <c r="BR36" t="s">
        <v>160</v>
      </c>
      <c r="BS36" t="s">
        <v>59</v>
      </c>
      <c r="BT36" t="s">
        <v>60</v>
      </c>
      <c r="BV36" t="s">
        <v>61</v>
      </c>
      <c r="BW36" t="s">
        <v>276</v>
      </c>
    </row>
    <row r="37" spans="1:75" x14ac:dyDescent="0.2">
      <c r="A37" t="s">
        <v>277</v>
      </c>
      <c r="B37" t="s">
        <v>48</v>
      </c>
      <c r="C37" t="s">
        <v>49</v>
      </c>
      <c r="D37" t="s">
        <v>50</v>
      </c>
      <c r="G37" t="s">
        <v>51</v>
      </c>
      <c r="H37">
        <v>4</v>
      </c>
      <c r="I37">
        <v>4</v>
      </c>
      <c r="J37">
        <v>3</v>
      </c>
      <c r="K37">
        <v>4</v>
      </c>
      <c r="L37">
        <v>4</v>
      </c>
      <c r="M37">
        <v>4</v>
      </c>
      <c r="N37">
        <v>3</v>
      </c>
      <c r="O37">
        <v>3</v>
      </c>
      <c r="P37">
        <v>4</v>
      </c>
      <c r="Q37">
        <v>4</v>
      </c>
      <c r="R37">
        <v>3</v>
      </c>
      <c r="T37">
        <v>4</v>
      </c>
      <c r="U37">
        <v>4</v>
      </c>
      <c r="V37">
        <v>4</v>
      </c>
      <c r="W37">
        <v>3</v>
      </c>
      <c r="Y37">
        <v>4</v>
      </c>
      <c r="Z37" t="s">
        <v>51</v>
      </c>
      <c r="AA37" t="s">
        <v>278</v>
      </c>
      <c r="AN37" t="s">
        <v>87</v>
      </c>
      <c r="AO37" t="s">
        <v>1624</v>
      </c>
      <c r="AP37" t="s">
        <v>719</v>
      </c>
      <c r="AQ37" t="s">
        <v>492</v>
      </c>
      <c r="AR37" t="s">
        <v>603</v>
      </c>
      <c r="AS37" t="s">
        <v>1623</v>
      </c>
      <c r="AW37" t="s">
        <v>54</v>
      </c>
      <c r="BC37" t="s">
        <v>1642</v>
      </c>
      <c r="BD37" t="s">
        <v>1639</v>
      </c>
      <c r="BE37" t="s">
        <v>1644</v>
      </c>
      <c r="BF37" t="s">
        <v>1634</v>
      </c>
      <c r="BG37" t="s">
        <v>1635</v>
      </c>
      <c r="BH37" t="s">
        <v>1636</v>
      </c>
      <c r="BI37" t="s">
        <v>1637</v>
      </c>
      <c r="BJ37" t="s">
        <v>1638</v>
      </c>
      <c r="BR37" t="s">
        <v>160</v>
      </c>
      <c r="BS37" t="s">
        <v>59</v>
      </c>
      <c r="BT37" t="s">
        <v>60</v>
      </c>
      <c r="BV37" t="s">
        <v>82</v>
      </c>
      <c r="BW37" t="s">
        <v>281</v>
      </c>
    </row>
    <row r="38" spans="1:75" x14ac:dyDescent="0.2">
      <c r="A38" t="s">
        <v>282</v>
      </c>
      <c r="B38" t="s">
        <v>48</v>
      </c>
      <c r="C38" t="s">
        <v>283</v>
      </c>
      <c r="G38" t="s">
        <v>48</v>
      </c>
      <c r="AC38">
        <v>5</v>
      </c>
      <c r="AD38">
        <v>5</v>
      </c>
      <c r="AE38">
        <v>5</v>
      </c>
      <c r="AF38">
        <v>5</v>
      </c>
      <c r="AG38">
        <v>3</v>
      </c>
      <c r="AH38">
        <v>3</v>
      </c>
      <c r="AI38">
        <v>5</v>
      </c>
      <c r="AJ38">
        <v>5</v>
      </c>
      <c r="AK38">
        <v>5</v>
      </c>
      <c r="AL38" t="s">
        <v>223</v>
      </c>
      <c r="AM38" t="s">
        <v>51</v>
      </c>
      <c r="AN38" t="s">
        <v>87</v>
      </c>
      <c r="AO38" t="s">
        <v>1624</v>
      </c>
      <c r="AP38" t="s">
        <v>260</v>
      </c>
      <c r="AQ38" t="s">
        <v>492</v>
      </c>
      <c r="AR38" t="s">
        <v>603</v>
      </c>
      <c r="AS38" t="s">
        <v>1623</v>
      </c>
      <c r="AW38" t="s">
        <v>121</v>
      </c>
      <c r="BC38" t="s">
        <v>1639</v>
      </c>
      <c r="BD38" t="s">
        <v>117</v>
      </c>
      <c r="BE38" t="s">
        <v>1644</v>
      </c>
      <c r="BF38" t="s">
        <v>1634</v>
      </c>
      <c r="BG38" t="s">
        <v>1635</v>
      </c>
      <c r="BH38" t="s">
        <v>1636</v>
      </c>
      <c r="BI38" t="s">
        <v>1637</v>
      </c>
      <c r="BJ38" t="s">
        <v>1640</v>
      </c>
      <c r="BK38" t="s">
        <v>1638</v>
      </c>
      <c r="BR38" t="s">
        <v>72</v>
      </c>
      <c r="BS38" t="s">
        <v>59</v>
      </c>
      <c r="BT38" t="s">
        <v>60</v>
      </c>
      <c r="BV38" t="s">
        <v>82</v>
      </c>
    </row>
    <row r="39" spans="1:75" x14ac:dyDescent="0.2">
      <c r="A39" t="s">
        <v>286</v>
      </c>
      <c r="B39" t="s">
        <v>48</v>
      </c>
      <c r="C39" t="s">
        <v>49</v>
      </c>
      <c r="G39" t="s">
        <v>48</v>
      </c>
      <c r="AC39">
        <v>5</v>
      </c>
      <c r="AD39">
        <v>2</v>
      </c>
      <c r="AE39">
        <v>2</v>
      </c>
      <c r="AF39">
        <v>5</v>
      </c>
      <c r="AG39">
        <v>2</v>
      </c>
      <c r="AH39">
        <v>4</v>
      </c>
      <c r="AI39">
        <v>5</v>
      </c>
      <c r="AJ39">
        <v>5</v>
      </c>
      <c r="AK39">
        <v>5</v>
      </c>
      <c r="AL39" t="s">
        <v>265</v>
      </c>
      <c r="AM39" t="s">
        <v>51</v>
      </c>
      <c r="AN39" t="s">
        <v>87</v>
      </c>
      <c r="AO39" t="s">
        <v>260</v>
      </c>
      <c r="AP39" t="s">
        <v>492</v>
      </c>
      <c r="AQ39" t="s">
        <v>1623</v>
      </c>
      <c r="AW39" t="s">
        <v>96</v>
      </c>
      <c r="AX39" t="s">
        <v>79</v>
      </c>
      <c r="BC39" t="s">
        <v>1642</v>
      </c>
      <c r="BD39" t="s">
        <v>1639</v>
      </c>
      <c r="BE39" t="s">
        <v>117</v>
      </c>
      <c r="BF39" t="s">
        <v>1636</v>
      </c>
      <c r="BG39" t="s">
        <v>1637</v>
      </c>
      <c r="BR39" t="s">
        <v>72</v>
      </c>
      <c r="BS39" t="s">
        <v>59</v>
      </c>
      <c r="BT39" t="s">
        <v>60</v>
      </c>
      <c r="BV39" t="s">
        <v>61</v>
      </c>
      <c r="BW39" t="s">
        <v>288</v>
      </c>
    </row>
    <row r="40" spans="1:75" x14ac:dyDescent="0.2">
      <c r="A40" t="s">
        <v>290</v>
      </c>
      <c r="B40" t="s">
        <v>48</v>
      </c>
      <c r="C40" t="s">
        <v>49</v>
      </c>
      <c r="D40" t="s">
        <v>50</v>
      </c>
      <c r="E40" t="s">
        <v>291</v>
      </c>
      <c r="G40" t="s">
        <v>51</v>
      </c>
      <c r="H40">
        <v>5</v>
      </c>
      <c r="I40">
        <v>5</v>
      </c>
      <c r="J40">
        <v>3</v>
      </c>
      <c r="K40">
        <v>4</v>
      </c>
      <c r="L40">
        <v>4</v>
      </c>
      <c r="M40">
        <v>5</v>
      </c>
      <c r="N40">
        <v>5</v>
      </c>
      <c r="O40">
        <v>4</v>
      </c>
      <c r="P40">
        <v>5</v>
      </c>
      <c r="Q40">
        <v>5</v>
      </c>
      <c r="R40">
        <v>5</v>
      </c>
      <c r="S40">
        <v>3</v>
      </c>
      <c r="T40">
        <v>5</v>
      </c>
      <c r="U40">
        <v>5</v>
      </c>
      <c r="V40">
        <v>5</v>
      </c>
      <c r="W40">
        <v>5</v>
      </c>
      <c r="X40">
        <v>5</v>
      </c>
      <c r="Y40">
        <v>5</v>
      </c>
      <c r="Z40" t="s">
        <v>51</v>
      </c>
      <c r="AA40" t="s">
        <v>292</v>
      </c>
      <c r="AN40" t="s">
        <v>1624</v>
      </c>
      <c r="AO40" t="s">
        <v>260</v>
      </c>
      <c r="AP40" t="s">
        <v>492</v>
      </c>
      <c r="AQ40" t="s">
        <v>603</v>
      </c>
      <c r="AR40" t="s">
        <v>1623</v>
      </c>
      <c r="AW40" t="s">
        <v>96</v>
      </c>
      <c r="AX40" t="s">
        <v>79</v>
      </c>
      <c r="AY40" t="s">
        <v>54</v>
      </c>
      <c r="AZ40" t="s">
        <v>121</v>
      </c>
      <c r="BC40" t="s">
        <v>1643</v>
      </c>
      <c r="BD40" t="s">
        <v>1642</v>
      </c>
      <c r="BE40" t="s">
        <v>1639</v>
      </c>
      <c r="BF40" t="s">
        <v>117</v>
      </c>
      <c r="BG40" t="s">
        <v>1633</v>
      </c>
      <c r="BH40" t="s">
        <v>1646</v>
      </c>
      <c r="BI40" t="s">
        <v>1644</v>
      </c>
      <c r="BJ40" t="s">
        <v>1634</v>
      </c>
      <c r="BK40" t="s">
        <v>1635</v>
      </c>
      <c r="BL40" t="s">
        <v>1636</v>
      </c>
      <c r="BM40" t="s">
        <v>1637</v>
      </c>
      <c r="BN40" t="s">
        <v>1640</v>
      </c>
      <c r="BO40" t="s">
        <v>1638</v>
      </c>
      <c r="BP40" t="s">
        <v>1641</v>
      </c>
      <c r="BR40" t="s">
        <v>160</v>
      </c>
      <c r="BS40" t="s">
        <v>73</v>
      </c>
      <c r="BT40" t="s">
        <v>60</v>
      </c>
      <c r="BV40" t="s">
        <v>61</v>
      </c>
    </row>
    <row r="41" spans="1:75" x14ac:dyDescent="0.2">
      <c r="A41" t="s">
        <v>295</v>
      </c>
      <c r="B41" t="s">
        <v>48</v>
      </c>
      <c r="C41" t="s">
        <v>64</v>
      </c>
      <c r="D41" t="s">
        <v>65</v>
      </c>
      <c r="E41" t="s">
        <v>50</v>
      </c>
      <c r="F41" t="s">
        <v>296</v>
      </c>
      <c r="G41" t="s">
        <v>48</v>
      </c>
      <c r="AC41">
        <v>5</v>
      </c>
      <c r="AD41">
        <v>4</v>
      </c>
      <c r="AE41">
        <v>2</v>
      </c>
      <c r="AF41">
        <v>4</v>
      </c>
      <c r="AG41">
        <v>2</v>
      </c>
      <c r="AH41">
        <v>4</v>
      </c>
      <c r="AI41">
        <v>3</v>
      </c>
      <c r="AJ41">
        <v>5</v>
      </c>
      <c r="AK41">
        <v>5</v>
      </c>
      <c r="AL41" t="s">
        <v>297</v>
      </c>
      <c r="AM41" t="s">
        <v>51</v>
      </c>
      <c r="AN41" t="s">
        <v>87</v>
      </c>
      <c r="AO41" t="s">
        <v>260</v>
      </c>
      <c r="AP41" t="s">
        <v>492</v>
      </c>
      <c r="AW41" t="s">
        <v>54</v>
      </c>
      <c r="AX41" t="s">
        <v>121</v>
      </c>
      <c r="BC41" t="s">
        <v>117</v>
      </c>
      <c r="BD41" t="s">
        <v>1644</v>
      </c>
      <c r="BE41" t="s">
        <v>1640</v>
      </c>
      <c r="BR41" t="s">
        <v>111</v>
      </c>
      <c r="BS41" t="s">
        <v>73</v>
      </c>
      <c r="BT41" t="s">
        <v>60</v>
      </c>
      <c r="BV41" t="s">
        <v>82</v>
      </c>
    </row>
    <row r="42" spans="1:75" x14ac:dyDescent="0.2">
      <c r="A42" t="s">
        <v>299</v>
      </c>
      <c r="B42" t="s">
        <v>48</v>
      </c>
      <c r="C42" t="s">
        <v>50</v>
      </c>
      <c r="G42" t="s">
        <v>51</v>
      </c>
      <c r="H42">
        <v>4</v>
      </c>
      <c r="I42">
        <v>4</v>
      </c>
      <c r="J42">
        <v>3</v>
      </c>
      <c r="K42">
        <v>5</v>
      </c>
      <c r="L42">
        <v>5</v>
      </c>
      <c r="M42">
        <v>5</v>
      </c>
      <c r="N42">
        <v>3</v>
      </c>
      <c r="O42">
        <v>3</v>
      </c>
      <c r="P42">
        <v>3</v>
      </c>
      <c r="Q42">
        <v>1</v>
      </c>
      <c r="R42">
        <v>1</v>
      </c>
      <c r="S42">
        <v>1</v>
      </c>
      <c r="T42">
        <v>1</v>
      </c>
      <c r="U42">
        <v>1</v>
      </c>
      <c r="V42">
        <v>1</v>
      </c>
      <c r="W42">
        <v>1</v>
      </c>
      <c r="X42">
        <v>1</v>
      </c>
      <c r="Y42">
        <v>1</v>
      </c>
      <c r="Z42" t="s">
        <v>51</v>
      </c>
      <c r="AA42" t="s">
        <v>300</v>
      </c>
      <c r="AN42" t="s">
        <v>1624</v>
      </c>
      <c r="AO42" t="s">
        <v>260</v>
      </c>
      <c r="AP42" t="s">
        <v>603</v>
      </c>
      <c r="AW42" t="s">
        <v>54</v>
      </c>
      <c r="AX42" t="s">
        <v>1667</v>
      </c>
      <c r="BC42" t="s">
        <v>1644</v>
      </c>
      <c r="BD42" t="s">
        <v>1640</v>
      </c>
      <c r="BR42" t="s">
        <v>111</v>
      </c>
      <c r="BS42" t="s">
        <v>73</v>
      </c>
      <c r="BT42" t="s">
        <v>60</v>
      </c>
      <c r="BV42" t="s">
        <v>304</v>
      </c>
      <c r="BW42" t="s">
        <v>305</v>
      </c>
    </row>
    <row r="43" spans="1:75" x14ac:dyDescent="0.2">
      <c r="A43" t="s">
        <v>306</v>
      </c>
      <c r="B43" t="s">
        <v>48</v>
      </c>
      <c r="C43" t="s">
        <v>64</v>
      </c>
      <c r="D43" t="s">
        <v>65</v>
      </c>
      <c r="E43" t="s">
        <v>50</v>
      </c>
      <c r="G43" t="s">
        <v>51</v>
      </c>
      <c r="H43">
        <v>5</v>
      </c>
      <c r="I43">
        <v>5</v>
      </c>
      <c r="J43">
        <v>5</v>
      </c>
      <c r="K43">
        <v>3</v>
      </c>
      <c r="L43">
        <v>5</v>
      </c>
      <c r="M43">
        <v>5</v>
      </c>
      <c r="N43">
        <v>2</v>
      </c>
      <c r="O43">
        <v>4</v>
      </c>
      <c r="P43">
        <v>5</v>
      </c>
      <c r="Q43">
        <v>5</v>
      </c>
      <c r="R43">
        <v>5</v>
      </c>
      <c r="S43">
        <v>5</v>
      </c>
      <c r="T43">
        <v>3</v>
      </c>
      <c r="U43">
        <v>5</v>
      </c>
      <c r="V43">
        <v>5</v>
      </c>
      <c r="W43">
        <v>2</v>
      </c>
      <c r="X43">
        <v>4</v>
      </c>
      <c r="Y43">
        <v>5</v>
      </c>
      <c r="Z43" t="s">
        <v>51</v>
      </c>
      <c r="AA43" t="s">
        <v>307</v>
      </c>
      <c r="AN43" t="s">
        <v>87</v>
      </c>
      <c r="AO43" t="s">
        <v>1624</v>
      </c>
      <c r="AP43" t="s">
        <v>719</v>
      </c>
      <c r="AQ43" t="s">
        <v>260</v>
      </c>
      <c r="AR43" t="s">
        <v>492</v>
      </c>
      <c r="AS43" t="s">
        <v>603</v>
      </c>
      <c r="AT43" t="s">
        <v>1623</v>
      </c>
      <c r="AW43" t="s">
        <v>96</v>
      </c>
      <c r="AX43" t="s">
        <v>79</v>
      </c>
      <c r="AY43" t="s">
        <v>54</v>
      </c>
      <c r="AZ43" t="s">
        <v>121</v>
      </c>
      <c r="BC43" t="s">
        <v>1639</v>
      </c>
      <c r="BD43" t="s">
        <v>117</v>
      </c>
      <c r="BE43" t="s">
        <v>1633</v>
      </c>
      <c r="BF43" t="s">
        <v>1646</v>
      </c>
      <c r="BG43" t="s">
        <v>1644</v>
      </c>
      <c r="BH43" t="s">
        <v>1634</v>
      </c>
      <c r="BI43" t="s">
        <v>1636</v>
      </c>
      <c r="BJ43" t="s">
        <v>1637</v>
      </c>
      <c r="BK43" t="s">
        <v>1640</v>
      </c>
      <c r="BR43" t="s">
        <v>205</v>
      </c>
      <c r="BS43" t="s">
        <v>154</v>
      </c>
      <c r="BT43" t="s">
        <v>60</v>
      </c>
      <c r="BV43" t="s">
        <v>82</v>
      </c>
      <c r="BW43" t="s">
        <v>310</v>
      </c>
    </row>
    <row r="44" spans="1:75" x14ac:dyDescent="0.2">
      <c r="A44" t="s">
        <v>311</v>
      </c>
      <c r="B44" t="s">
        <v>48</v>
      </c>
      <c r="C44" t="s">
        <v>65</v>
      </c>
      <c r="D44" t="s">
        <v>50</v>
      </c>
      <c r="G44" t="s">
        <v>51</v>
      </c>
      <c r="H44">
        <v>5</v>
      </c>
      <c r="I44">
        <v>5</v>
      </c>
      <c r="J44">
        <v>5</v>
      </c>
      <c r="K44">
        <v>3</v>
      </c>
      <c r="L44">
        <v>5</v>
      </c>
      <c r="M44">
        <v>5</v>
      </c>
      <c r="N44">
        <v>3</v>
      </c>
      <c r="O44">
        <v>3</v>
      </c>
      <c r="P44">
        <v>4</v>
      </c>
      <c r="Q44">
        <v>4</v>
      </c>
      <c r="R44">
        <v>5</v>
      </c>
      <c r="S44">
        <v>5</v>
      </c>
      <c r="T44">
        <v>3</v>
      </c>
      <c r="U44">
        <v>4</v>
      </c>
      <c r="V44">
        <v>5</v>
      </c>
      <c r="W44">
        <v>3</v>
      </c>
      <c r="X44">
        <v>3</v>
      </c>
      <c r="Y44">
        <v>4</v>
      </c>
      <c r="Z44" t="s">
        <v>51</v>
      </c>
      <c r="AA44" t="s">
        <v>312</v>
      </c>
      <c r="AN44" t="s">
        <v>87</v>
      </c>
      <c r="AO44" t="s">
        <v>260</v>
      </c>
      <c r="AP44" t="s">
        <v>492</v>
      </c>
      <c r="AQ44" t="s">
        <v>603</v>
      </c>
      <c r="AW44" t="s">
        <v>79</v>
      </c>
      <c r="AX44" t="s">
        <v>121</v>
      </c>
      <c r="BC44" t="s">
        <v>1639</v>
      </c>
      <c r="BD44" t="s">
        <v>117</v>
      </c>
      <c r="BE44" t="s">
        <v>1633</v>
      </c>
      <c r="BF44" t="s">
        <v>1635</v>
      </c>
      <c r="BG44" t="s">
        <v>1637</v>
      </c>
      <c r="BR44" t="s">
        <v>160</v>
      </c>
      <c r="BS44" t="s">
        <v>154</v>
      </c>
      <c r="BT44" t="s">
        <v>60</v>
      </c>
      <c r="BV44" t="s">
        <v>61</v>
      </c>
      <c r="BW44" t="s">
        <v>314</v>
      </c>
    </row>
    <row r="45" spans="1:75" x14ac:dyDescent="0.2">
      <c r="A45" t="s">
        <v>315</v>
      </c>
      <c r="B45" t="s">
        <v>48</v>
      </c>
      <c r="C45" t="s">
        <v>316</v>
      </c>
      <c r="G45" t="s">
        <v>48</v>
      </c>
      <c r="AC45">
        <v>5</v>
      </c>
      <c r="AD45">
        <v>3</v>
      </c>
      <c r="AE45">
        <v>4</v>
      </c>
      <c r="AF45">
        <v>4</v>
      </c>
      <c r="AG45">
        <v>4</v>
      </c>
      <c r="AH45">
        <v>4</v>
      </c>
      <c r="AI45">
        <v>4</v>
      </c>
      <c r="AJ45">
        <v>5</v>
      </c>
      <c r="AK45">
        <v>5</v>
      </c>
      <c r="AL45" t="s">
        <v>317</v>
      </c>
      <c r="AM45" t="s">
        <v>51</v>
      </c>
      <c r="AN45" t="s">
        <v>87</v>
      </c>
      <c r="AO45" t="s">
        <v>1624</v>
      </c>
      <c r="AP45" t="s">
        <v>260</v>
      </c>
      <c r="AQ45" t="s">
        <v>492</v>
      </c>
      <c r="AR45" t="s">
        <v>603</v>
      </c>
      <c r="AS45" t="s">
        <v>1623</v>
      </c>
      <c r="AW45" t="s">
        <v>79</v>
      </c>
      <c r="AX45" t="s">
        <v>54</v>
      </c>
      <c r="BC45" t="s">
        <v>117</v>
      </c>
      <c r="BD45" t="s">
        <v>1640</v>
      </c>
      <c r="BE45" t="s">
        <v>1638</v>
      </c>
      <c r="BF45" t="s">
        <v>1641</v>
      </c>
      <c r="BG45" t="s">
        <v>1668</v>
      </c>
      <c r="BR45" t="s">
        <v>58</v>
      </c>
      <c r="BS45" t="s">
        <v>73</v>
      </c>
      <c r="BT45" t="s">
        <v>60</v>
      </c>
      <c r="BV45" t="s">
        <v>82</v>
      </c>
      <c r="BW45" t="s">
        <v>319</v>
      </c>
    </row>
    <row r="46" spans="1:75" x14ac:dyDescent="0.2">
      <c r="A46" t="s">
        <v>321</v>
      </c>
      <c r="B46" t="s">
        <v>48</v>
      </c>
      <c r="C46" t="s">
        <v>50</v>
      </c>
      <c r="G46" t="s">
        <v>51</v>
      </c>
      <c r="H46">
        <v>4</v>
      </c>
      <c r="I46">
        <v>4</v>
      </c>
      <c r="J46">
        <v>5</v>
      </c>
      <c r="K46">
        <v>4</v>
      </c>
      <c r="L46">
        <v>4</v>
      </c>
      <c r="M46">
        <v>3</v>
      </c>
      <c r="N46">
        <v>4</v>
      </c>
      <c r="O46">
        <v>3</v>
      </c>
      <c r="P46">
        <v>3</v>
      </c>
      <c r="Q46">
        <v>5</v>
      </c>
      <c r="R46">
        <v>5</v>
      </c>
      <c r="S46">
        <v>5</v>
      </c>
      <c r="T46">
        <v>4</v>
      </c>
      <c r="U46">
        <v>4</v>
      </c>
      <c r="V46">
        <v>3</v>
      </c>
      <c r="W46">
        <v>4</v>
      </c>
      <c r="X46">
        <v>3</v>
      </c>
      <c r="Y46">
        <v>3</v>
      </c>
      <c r="Z46" t="s">
        <v>51</v>
      </c>
      <c r="AA46" t="s">
        <v>322</v>
      </c>
      <c r="AN46" t="s">
        <v>492</v>
      </c>
      <c r="AO46" t="s">
        <v>1623</v>
      </c>
      <c r="AP46" t="s">
        <v>1661</v>
      </c>
      <c r="AW46" t="s">
        <v>96</v>
      </c>
      <c r="AX46" t="s">
        <v>54</v>
      </c>
      <c r="BC46" t="s">
        <v>1644</v>
      </c>
      <c r="BD46" t="s">
        <v>1636</v>
      </c>
      <c r="BE46" t="s">
        <v>1640</v>
      </c>
      <c r="BR46" t="s">
        <v>160</v>
      </c>
      <c r="BS46" t="s">
        <v>73</v>
      </c>
      <c r="BT46" t="s">
        <v>60</v>
      </c>
      <c r="BV46" t="s">
        <v>82</v>
      </c>
      <c r="BW46" t="s">
        <v>325</v>
      </c>
    </row>
    <row r="47" spans="1:75" x14ac:dyDescent="0.2">
      <c r="A47" t="s">
        <v>326</v>
      </c>
      <c r="B47" t="s">
        <v>48</v>
      </c>
      <c r="C47" t="s">
        <v>64</v>
      </c>
      <c r="D47" t="s">
        <v>327</v>
      </c>
      <c r="G47" t="s">
        <v>48</v>
      </c>
      <c r="AC47">
        <v>5</v>
      </c>
      <c r="AD47">
        <v>4</v>
      </c>
      <c r="AE47">
        <v>5</v>
      </c>
      <c r="AF47">
        <v>3</v>
      </c>
      <c r="AG47">
        <v>2</v>
      </c>
      <c r="AH47">
        <v>1</v>
      </c>
      <c r="AI47">
        <v>2</v>
      </c>
      <c r="AJ47">
        <v>5</v>
      </c>
      <c r="AK47">
        <v>4</v>
      </c>
      <c r="AL47" t="s">
        <v>328</v>
      </c>
      <c r="AM47" t="s">
        <v>51</v>
      </c>
      <c r="AN47" t="s">
        <v>1624</v>
      </c>
      <c r="AO47" t="s">
        <v>719</v>
      </c>
      <c r="AP47" t="s">
        <v>492</v>
      </c>
      <c r="AW47" t="s">
        <v>79</v>
      </c>
      <c r="BC47" t="s">
        <v>1642</v>
      </c>
      <c r="BD47" t="s">
        <v>117</v>
      </c>
      <c r="BE47" t="s">
        <v>1636</v>
      </c>
      <c r="BR47" t="s">
        <v>58</v>
      </c>
      <c r="BS47" t="s">
        <v>59</v>
      </c>
      <c r="BT47" t="s">
        <v>60</v>
      </c>
      <c r="BV47" t="s">
        <v>61</v>
      </c>
      <c r="BW47" t="s">
        <v>331</v>
      </c>
    </row>
    <row r="48" spans="1:75" x14ac:dyDescent="0.2">
      <c r="A48" t="s">
        <v>333</v>
      </c>
      <c r="B48" t="s">
        <v>48</v>
      </c>
      <c r="C48" t="s">
        <v>50</v>
      </c>
      <c r="G48" t="s">
        <v>51</v>
      </c>
      <c r="H48">
        <v>3</v>
      </c>
      <c r="I48">
        <v>4</v>
      </c>
      <c r="J48">
        <v>4</v>
      </c>
      <c r="K48">
        <v>4</v>
      </c>
      <c r="L48">
        <v>4</v>
      </c>
      <c r="M48">
        <v>4</v>
      </c>
      <c r="N48">
        <v>4</v>
      </c>
      <c r="O48">
        <v>4</v>
      </c>
      <c r="P48">
        <v>4</v>
      </c>
      <c r="Q48">
        <v>4</v>
      </c>
      <c r="R48">
        <v>4</v>
      </c>
      <c r="S48">
        <v>4</v>
      </c>
      <c r="T48">
        <v>4</v>
      </c>
      <c r="U48">
        <v>4</v>
      </c>
      <c r="V48">
        <v>4</v>
      </c>
      <c r="W48">
        <v>4</v>
      </c>
      <c r="X48">
        <v>4</v>
      </c>
      <c r="Y48">
        <v>4</v>
      </c>
      <c r="Z48" t="s">
        <v>51</v>
      </c>
      <c r="AN48" t="s">
        <v>87</v>
      </c>
      <c r="AO48" t="s">
        <v>1624</v>
      </c>
      <c r="AP48" t="s">
        <v>260</v>
      </c>
      <c r="AQ48" t="s">
        <v>492</v>
      </c>
      <c r="AR48" t="s">
        <v>1623</v>
      </c>
      <c r="AW48" t="s">
        <v>79</v>
      </c>
      <c r="BC48" t="s">
        <v>1639</v>
      </c>
      <c r="BD48" t="s">
        <v>117</v>
      </c>
      <c r="BE48" t="s">
        <v>1644</v>
      </c>
      <c r="BF48" t="s">
        <v>1636</v>
      </c>
      <c r="BG48" t="s">
        <v>1637</v>
      </c>
      <c r="BH48" t="s">
        <v>1640</v>
      </c>
      <c r="BI48" t="s">
        <v>1638</v>
      </c>
      <c r="BR48" t="s">
        <v>160</v>
      </c>
      <c r="BS48" t="s">
        <v>73</v>
      </c>
      <c r="BT48" t="s">
        <v>60</v>
      </c>
      <c r="BV48" t="s">
        <v>82</v>
      </c>
      <c r="BW48" t="s">
        <v>336</v>
      </c>
    </row>
    <row r="49" spans="1:75" x14ac:dyDescent="0.2">
      <c r="A49" t="s">
        <v>337</v>
      </c>
      <c r="B49" t="s">
        <v>48</v>
      </c>
      <c r="C49" t="s">
        <v>50</v>
      </c>
      <c r="G49" t="s">
        <v>51</v>
      </c>
      <c r="H49">
        <v>3</v>
      </c>
      <c r="I49">
        <v>5</v>
      </c>
      <c r="J49">
        <v>5</v>
      </c>
      <c r="K49">
        <v>3</v>
      </c>
      <c r="L49">
        <v>4</v>
      </c>
      <c r="M49">
        <v>3</v>
      </c>
      <c r="N49">
        <v>2</v>
      </c>
      <c r="O49">
        <v>2</v>
      </c>
      <c r="P49">
        <v>1</v>
      </c>
      <c r="Q49">
        <v>3</v>
      </c>
      <c r="R49">
        <v>5</v>
      </c>
      <c r="S49">
        <v>5</v>
      </c>
      <c r="T49">
        <v>3</v>
      </c>
      <c r="U49">
        <v>3</v>
      </c>
      <c r="V49">
        <v>4</v>
      </c>
      <c r="W49">
        <v>1</v>
      </c>
      <c r="X49">
        <v>3</v>
      </c>
      <c r="Y49">
        <v>2</v>
      </c>
      <c r="Z49" t="s">
        <v>48</v>
      </c>
      <c r="AB49" t="s">
        <v>338</v>
      </c>
      <c r="AN49" t="s">
        <v>87</v>
      </c>
      <c r="AO49" t="s">
        <v>1624</v>
      </c>
      <c r="AP49" t="s">
        <v>260</v>
      </c>
      <c r="AQ49" t="s">
        <v>492</v>
      </c>
      <c r="AW49" t="s">
        <v>54</v>
      </c>
      <c r="AX49" t="s">
        <v>121</v>
      </c>
      <c r="BC49" t="s">
        <v>1639</v>
      </c>
      <c r="BD49" t="s">
        <v>117</v>
      </c>
      <c r="BE49" t="s">
        <v>1644</v>
      </c>
      <c r="BF49" t="s">
        <v>1634</v>
      </c>
      <c r="BG49" t="s">
        <v>1635</v>
      </c>
      <c r="BH49" t="s">
        <v>1637</v>
      </c>
      <c r="BI49" t="s">
        <v>1640</v>
      </c>
      <c r="BR49" t="s">
        <v>160</v>
      </c>
      <c r="BS49" t="s">
        <v>154</v>
      </c>
      <c r="BT49" t="s">
        <v>60</v>
      </c>
      <c r="BV49" t="s">
        <v>82</v>
      </c>
      <c r="BW49" t="s">
        <v>340</v>
      </c>
    </row>
    <row r="50" spans="1:75" x14ac:dyDescent="0.2">
      <c r="A50" t="s">
        <v>341</v>
      </c>
      <c r="B50" t="s">
        <v>48</v>
      </c>
      <c r="C50" t="s">
        <v>65</v>
      </c>
      <c r="G50" t="s">
        <v>48</v>
      </c>
      <c r="AC50">
        <v>4</v>
      </c>
      <c r="AD50">
        <v>4</v>
      </c>
      <c r="AE50">
        <v>4</v>
      </c>
      <c r="AF50">
        <v>3</v>
      </c>
      <c r="AG50">
        <v>4</v>
      </c>
      <c r="AH50">
        <v>2</v>
      </c>
      <c r="AI50">
        <v>3</v>
      </c>
      <c r="AJ50">
        <v>4</v>
      </c>
      <c r="AK50">
        <v>4</v>
      </c>
      <c r="AL50" t="s">
        <v>259</v>
      </c>
      <c r="AM50" t="s">
        <v>51</v>
      </c>
      <c r="AN50" t="s">
        <v>87</v>
      </c>
      <c r="AO50" t="s">
        <v>260</v>
      </c>
      <c r="AP50" t="s">
        <v>492</v>
      </c>
      <c r="AQ50" t="s">
        <v>603</v>
      </c>
      <c r="AR50" t="s">
        <v>1623</v>
      </c>
      <c r="AW50" t="s">
        <v>54</v>
      </c>
      <c r="AX50" t="s">
        <v>121</v>
      </c>
      <c r="BC50" t="s">
        <v>1643</v>
      </c>
      <c r="BD50" t="s">
        <v>1642</v>
      </c>
      <c r="BE50" t="s">
        <v>1639</v>
      </c>
      <c r="BF50" t="s">
        <v>117</v>
      </c>
      <c r="BG50" t="s">
        <v>1633</v>
      </c>
      <c r="BH50" t="s">
        <v>1646</v>
      </c>
      <c r="BI50" t="s">
        <v>1644</v>
      </c>
      <c r="BJ50" t="s">
        <v>1634</v>
      </c>
      <c r="BK50" t="s">
        <v>1635</v>
      </c>
      <c r="BL50" t="s">
        <v>1636</v>
      </c>
      <c r="BM50" t="s">
        <v>1637</v>
      </c>
      <c r="BN50" t="s">
        <v>1640</v>
      </c>
      <c r="BO50" t="s">
        <v>1638</v>
      </c>
      <c r="BP50" t="s">
        <v>1641</v>
      </c>
      <c r="BR50" t="s">
        <v>72</v>
      </c>
      <c r="BS50" t="s">
        <v>73</v>
      </c>
      <c r="BT50" t="s">
        <v>60</v>
      </c>
      <c r="BV50" t="s">
        <v>61</v>
      </c>
      <c r="BW50" t="s">
        <v>342</v>
      </c>
    </row>
    <row r="51" spans="1:75" x14ac:dyDescent="0.2">
      <c r="A51" t="s">
        <v>344</v>
      </c>
      <c r="B51" t="s">
        <v>48</v>
      </c>
      <c r="C51" t="s">
        <v>49</v>
      </c>
      <c r="G51" t="s">
        <v>48</v>
      </c>
      <c r="AC51">
        <v>5</v>
      </c>
      <c r="AD51">
        <v>4</v>
      </c>
      <c r="AE51">
        <v>3</v>
      </c>
      <c r="AF51">
        <v>5</v>
      </c>
      <c r="AG51">
        <v>5</v>
      </c>
      <c r="AH51">
        <v>3</v>
      </c>
      <c r="AI51">
        <v>4</v>
      </c>
      <c r="AJ51">
        <v>5</v>
      </c>
      <c r="AK51">
        <v>5</v>
      </c>
      <c r="AL51" t="s">
        <v>163</v>
      </c>
      <c r="AM51" t="s">
        <v>51</v>
      </c>
      <c r="AN51" t="s">
        <v>87</v>
      </c>
      <c r="AO51" t="s">
        <v>260</v>
      </c>
      <c r="AP51" t="s">
        <v>492</v>
      </c>
      <c r="AQ51" t="s">
        <v>603</v>
      </c>
      <c r="AW51" t="s">
        <v>79</v>
      </c>
      <c r="AX51" t="s">
        <v>54</v>
      </c>
      <c r="BC51" t="s">
        <v>117</v>
      </c>
      <c r="BD51" t="s">
        <v>1644</v>
      </c>
      <c r="BE51" t="s">
        <v>1635</v>
      </c>
      <c r="BF51" t="s">
        <v>1638</v>
      </c>
      <c r="BR51" t="s">
        <v>72</v>
      </c>
      <c r="BS51" t="s">
        <v>73</v>
      </c>
      <c r="BT51" t="s">
        <v>60</v>
      </c>
      <c r="BV51" t="s">
        <v>82</v>
      </c>
      <c r="BW51" t="s">
        <v>346</v>
      </c>
    </row>
    <row r="52" spans="1:75" x14ac:dyDescent="0.2">
      <c r="A52" t="s">
        <v>348</v>
      </c>
      <c r="B52" t="s">
        <v>48</v>
      </c>
      <c r="C52" t="s">
        <v>64</v>
      </c>
      <c r="D52" t="s">
        <v>65</v>
      </c>
      <c r="E52" t="s">
        <v>50</v>
      </c>
      <c r="G52" t="s">
        <v>51</v>
      </c>
      <c r="H52">
        <v>5</v>
      </c>
      <c r="I52">
        <v>5</v>
      </c>
      <c r="J52">
        <v>3</v>
      </c>
      <c r="K52">
        <v>4</v>
      </c>
      <c r="L52">
        <v>5</v>
      </c>
      <c r="M52">
        <v>5</v>
      </c>
      <c r="N52">
        <v>4</v>
      </c>
      <c r="O52">
        <v>4</v>
      </c>
      <c r="P52">
        <v>5</v>
      </c>
      <c r="Q52">
        <v>5</v>
      </c>
      <c r="R52">
        <v>5</v>
      </c>
      <c r="S52">
        <v>3</v>
      </c>
      <c r="T52">
        <v>4</v>
      </c>
      <c r="U52">
        <v>5</v>
      </c>
      <c r="V52">
        <v>5</v>
      </c>
      <c r="W52">
        <v>4</v>
      </c>
      <c r="X52">
        <v>4</v>
      </c>
      <c r="Y52">
        <v>5</v>
      </c>
      <c r="Z52" t="s">
        <v>51</v>
      </c>
      <c r="AA52" t="s">
        <v>349</v>
      </c>
      <c r="AN52" t="s">
        <v>87</v>
      </c>
      <c r="AO52" t="s">
        <v>260</v>
      </c>
      <c r="AW52" t="s">
        <v>96</v>
      </c>
      <c r="AX52" t="s">
        <v>79</v>
      </c>
      <c r="BC52" t="s">
        <v>1642</v>
      </c>
      <c r="BD52" t="s">
        <v>1639</v>
      </c>
      <c r="BE52" t="s">
        <v>117</v>
      </c>
      <c r="BF52" t="s">
        <v>1633</v>
      </c>
      <c r="BG52" t="s">
        <v>1646</v>
      </c>
      <c r="BH52" t="s">
        <v>1644</v>
      </c>
      <c r="BI52" t="s">
        <v>1634</v>
      </c>
      <c r="BJ52" t="s">
        <v>1635</v>
      </c>
      <c r="BK52" t="s">
        <v>1636</v>
      </c>
      <c r="BL52" t="s">
        <v>1637</v>
      </c>
      <c r="BM52" t="s">
        <v>1640</v>
      </c>
      <c r="BN52" t="s">
        <v>1638</v>
      </c>
      <c r="BO52" t="s">
        <v>1641</v>
      </c>
      <c r="BR52" t="s">
        <v>111</v>
      </c>
      <c r="BS52" t="s">
        <v>154</v>
      </c>
      <c r="BT52" t="s">
        <v>60</v>
      </c>
      <c r="BV52" t="s">
        <v>82</v>
      </c>
      <c r="BW52" t="s">
        <v>351</v>
      </c>
    </row>
    <row r="53" spans="1:75" x14ac:dyDescent="0.2">
      <c r="A53" t="s">
        <v>352</v>
      </c>
      <c r="B53" t="s">
        <v>48</v>
      </c>
      <c r="C53" t="s">
        <v>50</v>
      </c>
      <c r="G53" t="s">
        <v>51</v>
      </c>
      <c r="H53">
        <v>3</v>
      </c>
      <c r="I53">
        <v>3</v>
      </c>
      <c r="J53">
        <v>3</v>
      </c>
      <c r="K53">
        <v>3</v>
      </c>
      <c r="L53">
        <v>3</v>
      </c>
      <c r="M53">
        <v>3</v>
      </c>
      <c r="N53">
        <v>2</v>
      </c>
      <c r="O53">
        <v>3</v>
      </c>
      <c r="P53">
        <v>3</v>
      </c>
      <c r="Q53">
        <v>3</v>
      </c>
      <c r="R53">
        <v>3</v>
      </c>
      <c r="S53">
        <v>3</v>
      </c>
      <c r="T53">
        <v>3</v>
      </c>
      <c r="U53">
        <v>3</v>
      </c>
      <c r="V53">
        <v>3</v>
      </c>
      <c r="W53">
        <v>2</v>
      </c>
      <c r="X53">
        <v>3</v>
      </c>
      <c r="Y53">
        <v>3</v>
      </c>
      <c r="Z53" t="s">
        <v>51</v>
      </c>
      <c r="AA53" t="s">
        <v>353</v>
      </c>
      <c r="AN53" t="s">
        <v>87</v>
      </c>
      <c r="AO53" t="s">
        <v>260</v>
      </c>
      <c r="AP53" t="s">
        <v>1628</v>
      </c>
      <c r="AW53" t="s">
        <v>96</v>
      </c>
      <c r="AX53" t="s">
        <v>79</v>
      </c>
      <c r="AY53" t="s">
        <v>54</v>
      </c>
      <c r="AZ53" t="s">
        <v>1632</v>
      </c>
      <c r="BC53" t="s">
        <v>1643</v>
      </c>
      <c r="BD53" t="s">
        <v>1642</v>
      </c>
      <c r="BE53" t="s">
        <v>1639</v>
      </c>
      <c r="BF53" t="s">
        <v>117</v>
      </c>
      <c r="BG53" t="s">
        <v>1644</v>
      </c>
      <c r="BH53" t="s">
        <v>1635</v>
      </c>
      <c r="BI53" t="s">
        <v>1636</v>
      </c>
      <c r="BJ53" t="s">
        <v>1637</v>
      </c>
      <c r="BK53" t="s">
        <v>1640</v>
      </c>
      <c r="BL53" t="s">
        <v>1641</v>
      </c>
      <c r="BM53" t="s">
        <v>1648</v>
      </c>
      <c r="BR53" t="s">
        <v>160</v>
      </c>
      <c r="BS53" t="s">
        <v>73</v>
      </c>
      <c r="BT53" t="s">
        <v>60</v>
      </c>
      <c r="BV53" t="s">
        <v>61</v>
      </c>
      <c r="BW53" t="s">
        <v>357</v>
      </c>
    </row>
    <row r="54" spans="1:75" x14ac:dyDescent="0.2">
      <c r="A54" t="s">
        <v>358</v>
      </c>
      <c r="B54" t="s">
        <v>48</v>
      </c>
      <c r="C54" t="s">
        <v>50</v>
      </c>
      <c r="D54" t="s">
        <v>359</v>
      </c>
      <c r="G54" t="s">
        <v>51</v>
      </c>
      <c r="H54">
        <v>5</v>
      </c>
      <c r="I54">
        <v>5</v>
      </c>
      <c r="J54">
        <v>4</v>
      </c>
      <c r="K54">
        <v>4</v>
      </c>
      <c r="L54">
        <v>5</v>
      </c>
      <c r="M54">
        <v>5</v>
      </c>
      <c r="N54">
        <v>4</v>
      </c>
      <c r="O54">
        <v>3</v>
      </c>
      <c r="P54">
        <v>3</v>
      </c>
      <c r="Q54">
        <v>5</v>
      </c>
      <c r="R54">
        <v>5</v>
      </c>
      <c r="S54">
        <v>4</v>
      </c>
      <c r="T54">
        <v>4</v>
      </c>
      <c r="U54">
        <v>5</v>
      </c>
      <c r="V54">
        <v>5</v>
      </c>
      <c r="W54">
        <v>4</v>
      </c>
      <c r="X54">
        <v>3</v>
      </c>
      <c r="Y54">
        <v>3</v>
      </c>
      <c r="Z54" t="s">
        <v>51</v>
      </c>
      <c r="AA54" t="s">
        <v>360</v>
      </c>
      <c r="AN54" t="s">
        <v>87</v>
      </c>
      <c r="AO54" t="s">
        <v>1624</v>
      </c>
      <c r="AP54" t="s">
        <v>260</v>
      </c>
      <c r="AQ54" t="s">
        <v>492</v>
      </c>
      <c r="AR54" t="s">
        <v>603</v>
      </c>
      <c r="AW54" t="s">
        <v>96</v>
      </c>
      <c r="AX54" t="s">
        <v>54</v>
      </c>
      <c r="BC54" t="s">
        <v>1643</v>
      </c>
      <c r="BD54" t="s">
        <v>1642</v>
      </c>
      <c r="BE54" t="s">
        <v>1639</v>
      </c>
      <c r="BF54" t="s">
        <v>117</v>
      </c>
      <c r="BG54" t="s">
        <v>1644</v>
      </c>
      <c r="BH54" t="s">
        <v>1635</v>
      </c>
      <c r="BI54" t="s">
        <v>1636</v>
      </c>
      <c r="BJ54" t="s">
        <v>1637</v>
      </c>
      <c r="BR54" t="s">
        <v>111</v>
      </c>
      <c r="BS54" t="s">
        <v>73</v>
      </c>
      <c r="BT54" t="s">
        <v>60</v>
      </c>
      <c r="BV54" t="s">
        <v>82</v>
      </c>
      <c r="BW54" t="s">
        <v>363</v>
      </c>
    </row>
    <row r="55" spans="1:75" x14ac:dyDescent="0.2">
      <c r="A55" t="s">
        <v>364</v>
      </c>
      <c r="B55" t="s">
        <v>48</v>
      </c>
      <c r="C55" t="s">
        <v>64</v>
      </c>
      <c r="D55" t="s">
        <v>50</v>
      </c>
      <c r="G55" t="s">
        <v>51</v>
      </c>
      <c r="H55">
        <v>4</v>
      </c>
      <c r="I55">
        <v>1</v>
      </c>
      <c r="J55">
        <v>1</v>
      </c>
      <c r="K55">
        <v>4</v>
      </c>
      <c r="L55">
        <v>3</v>
      </c>
      <c r="M55">
        <v>3</v>
      </c>
      <c r="N55">
        <v>1</v>
      </c>
      <c r="O55">
        <v>2</v>
      </c>
      <c r="P55">
        <v>2</v>
      </c>
      <c r="Q55">
        <v>4</v>
      </c>
      <c r="R55">
        <v>1</v>
      </c>
      <c r="S55">
        <v>1</v>
      </c>
      <c r="T55">
        <v>5</v>
      </c>
      <c r="U55">
        <v>3</v>
      </c>
      <c r="V55">
        <v>3</v>
      </c>
      <c r="W55">
        <v>2</v>
      </c>
      <c r="X55">
        <v>3</v>
      </c>
      <c r="Y55">
        <v>3</v>
      </c>
      <c r="Z55" t="s">
        <v>51</v>
      </c>
      <c r="AA55" t="s">
        <v>365</v>
      </c>
      <c r="AN55" t="s">
        <v>87</v>
      </c>
      <c r="AO55" t="s">
        <v>260</v>
      </c>
      <c r="AP55" t="s">
        <v>492</v>
      </c>
      <c r="AQ55" t="s">
        <v>603</v>
      </c>
      <c r="AR55" t="s">
        <v>1623</v>
      </c>
      <c r="AW55" t="s">
        <v>96</v>
      </c>
      <c r="AX55" t="s">
        <v>79</v>
      </c>
      <c r="AY55" t="s">
        <v>54</v>
      </c>
      <c r="BC55" t="s">
        <v>1639</v>
      </c>
      <c r="BD55" t="s">
        <v>117</v>
      </c>
      <c r="BE55" t="s">
        <v>1633</v>
      </c>
      <c r="BF55" t="s">
        <v>1644</v>
      </c>
      <c r="BG55" t="s">
        <v>1634</v>
      </c>
      <c r="BH55" t="s">
        <v>1635</v>
      </c>
      <c r="BI55" t="s">
        <v>1636</v>
      </c>
      <c r="BJ55" t="s">
        <v>1637</v>
      </c>
      <c r="BK55" t="s">
        <v>1638</v>
      </c>
      <c r="BL55" t="s">
        <v>1641</v>
      </c>
      <c r="BR55" t="s">
        <v>72</v>
      </c>
      <c r="BS55" t="s">
        <v>59</v>
      </c>
      <c r="BT55" t="s">
        <v>60</v>
      </c>
      <c r="BV55" t="s">
        <v>61</v>
      </c>
      <c r="BW55" t="s">
        <v>368</v>
      </c>
    </row>
    <row r="56" spans="1:75" x14ac:dyDescent="0.2">
      <c r="A56" t="s">
        <v>370</v>
      </c>
      <c r="B56" t="s">
        <v>48</v>
      </c>
      <c r="C56" t="s">
        <v>65</v>
      </c>
      <c r="D56" t="s">
        <v>50</v>
      </c>
      <c r="G56" t="s">
        <v>48</v>
      </c>
      <c r="AC56">
        <v>5</v>
      </c>
      <c r="AD56">
        <v>3</v>
      </c>
      <c r="AE56">
        <v>4</v>
      </c>
      <c r="AF56">
        <v>4</v>
      </c>
      <c r="AG56">
        <v>4</v>
      </c>
      <c r="AH56">
        <v>1</v>
      </c>
      <c r="AI56">
        <v>2</v>
      </c>
      <c r="AJ56">
        <v>5</v>
      </c>
      <c r="AK56">
        <v>3</v>
      </c>
      <c r="AL56" t="s">
        <v>78</v>
      </c>
      <c r="AM56" t="s">
        <v>48</v>
      </c>
      <c r="AN56" t="s">
        <v>87</v>
      </c>
      <c r="AO56" t="s">
        <v>719</v>
      </c>
      <c r="AP56" t="s">
        <v>603</v>
      </c>
      <c r="AW56" t="s">
        <v>96</v>
      </c>
      <c r="AX56" t="s">
        <v>79</v>
      </c>
      <c r="BC56" t="s">
        <v>1642</v>
      </c>
      <c r="BD56" t="s">
        <v>1639</v>
      </c>
      <c r="BE56" t="s">
        <v>1637</v>
      </c>
      <c r="BR56" t="s">
        <v>205</v>
      </c>
      <c r="BS56" t="s">
        <v>373</v>
      </c>
      <c r="BT56" t="s">
        <v>60</v>
      </c>
      <c r="BV56" t="s">
        <v>82</v>
      </c>
      <c r="BW56" t="s">
        <v>374</v>
      </c>
    </row>
    <row r="57" spans="1:75" x14ac:dyDescent="0.2">
      <c r="A57" t="s">
        <v>375</v>
      </c>
      <c r="B57" t="s">
        <v>48</v>
      </c>
      <c r="C57" t="s">
        <v>64</v>
      </c>
      <c r="D57" t="s">
        <v>50</v>
      </c>
      <c r="G57" t="s">
        <v>51</v>
      </c>
      <c r="H57">
        <v>5</v>
      </c>
      <c r="I57">
        <v>4</v>
      </c>
      <c r="J57">
        <v>4</v>
      </c>
      <c r="K57">
        <v>5</v>
      </c>
      <c r="L57">
        <v>4</v>
      </c>
      <c r="M57">
        <v>5</v>
      </c>
      <c r="N57">
        <v>3</v>
      </c>
      <c r="O57">
        <v>4</v>
      </c>
      <c r="P57">
        <v>4</v>
      </c>
      <c r="Q57">
        <v>5</v>
      </c>
      <c r="R57">
        <v>4</v>
      </c>
      <c r="S57">
        <v>4</v>
      </c>
      <c r="T57">
        <v>5</v>
      </c>
      <c r="U57">
        <v>4</v>
      </c>
      <c r="V57">
        <v>5</v>
      </c>
      <c r="W57">
        <v>3</v>
      </c>
      <c r="X57">
        <v>4</v>
      </c>
      <c r="Y57">
        <v>4</v>
      </c>
      <c r="Z57" t="s">
        <v>51</v>
      </c>
      <c r="AA57" t="s">
        <v>376</v>
      </c>
      <c r="AN57" t="s">
        <v>87</v>
      </c>
      <c r="AO57" t="s">
        <v>1624</v>
      </c>
      <c r="AP57" t="s">
        <v>719</v>
      </c>
      <c r="AQ57" t="s">
        <v>260</v>
      </c>
      <c r="AR57" t="s">
        <v>603</v>
      </c>
      <c r="AW57" t="s">
        <v>54</v>
      </c>
      <c r="BC57" t="s">
        <v>117</v>
      </c>
      <c r="BD57" t="s">
        <v>1644</v>
      </c>
      <c r="BE57" t="s">
        <v>1634</v>
      </c>
      <c r="BF57" t="s">
        <v>1636</v>
      </c>
      <c r="BR57" t="s">
        <v>205</v>
      </c>
      <c r="BS57" t="s">
        <v>373</v>
      </c>
      <c r="BT57" t="s">
        <v>74</v>
      </c>
      <c r="BV57" t="s">
        <v>61</v>
      </c>
      <c r="BW57" t="s">
        <v>379</v>
      </c>
    </row>
    <row r="58" spans="1:75" x14ac:dyDescent="0.2">
      <c r="A58" t="s">
        <v>380</v>
      </c>
      <c r="B58" t="s">
        <v>48</v>
      </c>
      <c r="C58" t="s">
        <v>64</v>
      </c>
      <c r="D58" t="s">
        <v>49</v>
      </c>
      <c r="E58" t="s">
        <v>50</v>
      </c>
      <c r="F58" t="s">
        <v>381</v>
      </c>
      <c r="G58" t="s">
        <v>51</v>
      </c>
      <c r="H58">
        <v>4</v>
      </c>
      <c r="I58">
        <v>4</v>
      </c>
      <c r="J58">
        <v>4</v>
      </c>
      <c r="K58">
        <v>4</v>
      </c>
      <c r="L58">
        <v>4</v>
      </c>
      <c r="M58">
        <v>4</v>
      </c>
      <c r="N58">
        <v>4</v>
      </c>
      <c r="O58">
        <v>4</v>
      </c>
      <c r="P58">
        <v>4</v>
      </c>
      <c r="Q58">
        <v>4</v>
      </c>
      <c r="R58">
        <v>4</v>
      </c>
      <c r="S58">
        <v>4</v>
      </c>
      <c r="T58">
        <v>4</v>
      </c>
      <c r="U58">
        <v>4</v>
      </c>
      <c r="V58">
        <v>4</v>
      </c>
      <c r="W58">
        <v>4</v>
      </c>
      <c r="X58">
        <v>4</v>
      </c>
      <c r="Y58">
        <v>4</v>
      </c>
      <c r="Z58" t="s">
        <v>51</v>
      </c>
      <c r="AA58" t="s">
        <v>382</v>
      </c>
      <c r="AN58" t="s">
        <v>87</v>
      </c>
      <c r="AO58" t="s">
        <v>1624</v>
      </c>
      <c r="AP58" t="s">
        <v>260</v>
      </c>
      <c r="AQ58" t="s">
        <v>492</v>
      </c>
      <c r="AR58" t="s">
        <v>603</v>
      </c>
      <c r="AW58" t="s">
        <v>79</v>
      </c>
      <c r="AX58" t="s">
        <v>121</v>
      </c>
      <c r="BC58" t="s">
        <v>1643</v>
      </c>
      <c r="BD58" t="s">
        <v>1642</v>
      </c>
      <c r="BE58" t="s">
        <v>1639</v>
      </c>
      <c r="BF58" t="s">
        <v>117</v>
      </c>
      <c r="BG58" t="s">
        <v>1633</v>
      </c>
      <c r="BH58" t="s">
        <v>1644</v>
      </c>
      <c r="BI58" t="s">
        <v>1634</v>
      </c>
      <c r="BJ58" t="s">
        <v>1635</v>
      </c>
      <c r="BK58" t="s">
        <v>1636</v>
      </c>
      <c r="BL58" t="s">
        <v>1637</v>
      </c>
      <c r="BM58" t="s">
        <v>1640</v>
      </c>
      <c r="BN58" t="s">
        <v>1638</v>
      </c>
      <c r="BO58" t="s">
        <v>1641</v>
      </c>
      <c r="BR58" t="s">
        <v>205</v>
      </c>
      <c r="BS58" t="s">
        <v>73</v>
      </c>
      <c r="BT58" t="s">
        <v>60</v>
      </c>
      <c r="BV58" t="s">
        <v>82</v>
      </c>
    </row>
    <row r="59" spans="1:75" x14ac:dyDescent="0.2">
      <c r="AM59" t="s">
        <v>1662</v>
      </c>
      <c r="AN59">
        <f>COUNTIF(AN$1:AN$58, $AM59)</f>
        <v>41</v>
      </c>
      <c r="AO59">
        <f t="shared" ref="AO59:AT59" si="0">COUNTIF(AO$1:AO$58, $AM59)</f>
        <v>0</v>
      </c>
      <c r="AP59">
        <f t="shared" si="0"/>
        <v>0</v>
      </c>
      <c r="AQ59">
        <f t="shared" si="0"/>
        <v>0</v>
      </c>
      <c r="AR59">
        <f t="shared" si="0"/>
        <v>0</v>
      </c>
      <c r="AS59">
        <f t="shared" si="0"/>
        <v>0</v>
      </c>
      <c r="AT59">
        <f t="shared" si="0"/>
        <v>0</v>
      </c>
      <c r="AU59">
        <f>SUM(AN59:AT59)</f>
        <v>41</v>
      </c>
      <c r="AV59" t="s">
        <v>96</v>
      </c>
      <c r="AW59">
        <f>COUNTIF(AW$1:AW$58, $AV59)</f>
        <v>16</v>
      </c>
      <c r="AX59">
        <f t="shared" ref="AX59:AZ59" si="1">COUNTIF(AX$1:AX$58, $AV59)</f>
        <v>0</v>
      </c>
      <c r="AY59">
        <f t="shared" si="1"/>
        <v>0</v>
      </c>
      <c r="AZ59">
        <f t="shared" si="1"/>
        <v>0</v>
      </c>
      <c r="BA59">
        <f>SUM(AW59:AZ59)</f>
        <v>16</v>
      </c>
      <c r="BB59" t="s">
        <v>1643</v>
      </c>
      <c r="BC59">
        <f>COUNTIF(BC$1:BC$58, $BB59)</f>
        <v>8</v>
      </c>
      <c r="BD59">
        <f t="shared" ref="BD59:BO59" si="2">COUNTIF(BD$1:BD$58, $BB59)</f>
        <v>0</v>
      </c>
      <c r="BE59">
        <f t="shared" si="2"/>
        <v>0</v>
      </c>
      <c r="BF59">
        <f t="shared" si="2"/>
        <v>0</v>
      </c>
      <c r="BG59">
        <f t="shared" si="2"/>
        <v>0</v>
      </c>
      <c r="BH59">
        <f t="shared" si="2"/>
        <v>0</v>
      </c>
      <c r="BI59">
        <f t="shared" si="2"/>
        <v>0</v>
      </c>
      <c r="BJ59">
        <f t="shared" si="2"/>
        <v>0</v>
      </c>
      <c r="BK59">
        <f t="shared" si="2"/>
        <v>0</v>
      </c>
      <c r="BL59">
        <f t="shared" si="2"/>
        <v>0</v>
      </c>
      <c r="BM59">
        <f t="shared" si="2"/>
        <v>0</v>
      </c>
      <c r="BN59">
        <f t="shared" si="2"/>
        <v>0</v>
      </c>
      <c r="BO59">
        <f t="shared" si="2"/>
        <v>0</v>
      </c>
      <c r="BP59">
        <f>COUNTIF(BP$1:BP$58, $BB59)</f>
        <v>0</v>
      </c>
      <c r="BQ59">
        <f>SUM(BC59:BP59)</f>
        <v>8</v>
      </c>
      <c r="BU59" t="s">
        <v>1669</v>
      </c>
      <c r="BV59">
        <f>COUNTIF($BV$1:$BV$58,"Style traditionnel")</f>
        <v>25</v>
      </c>
    </row>
    <row r="60" spans="1:75" x14ac:dyDescent="0.2">
      <c r="AM60" t="s">
        <v>1624</v>
      </c>
      <c r="AN60">
        <f t="shared" ref="AN60:AT65" si="3">COUNTIF(AN$1:AN$58, $AM60)</f>
        <v>10</v>
      </c>
      <c r="AO60">
        <f t="shared" si="3"/>
        <v>16</v>
      </c>
      <c r="AP60">
        <f t="shared" si="3"/>
        <v>0</v>
      </c>
      <c r="AQ60">
        <f t="shared" si="3"/>
        <v>0</v>
      </c>
      <c r="AR60">
        <f t="shared" si="3"/>
        <v>0</v>
      </c>
      <c r="AS60">
        <f t="shared" si="3"/>
        <v>0</v>
      </c>
      <c r="AT60">
        <f t="shared" si="3"/>
        <v>0</v>
      </c>
      <c r="AU60">
        <f t="shared" ref="AU60:AU65" si="4">SUM(AN60:AT60)</f>
        <v>26</v>
      </c>
      <c r="AV60" t="s">
        <v>79</v>
      </c>
      <c r="AW60">
        <f t="shared" ref="AW60:AZ62" si="5">COUNTIF(AW$1:AW$58, $AV60)</f>
        <v>22</v>
      </c>
      <c r="AX60">
        <f t="shared" si="5"/>
        <v>8</v>
      </c>
      <c r="AY60">
        <f t="shared" si="5"/>
        <v>0</v>
      </c>
      <c r="AZ60">
        <f t="shared" si="5"/>
        <v>0</v>
      </c>
      <c r="BA60">
        <f t="shared" ref="BA60:BA62" si="6">SUM(AW60:AZ60)</f>
        <v>30</v>
      </c>
      <c r="BB60" t="s">
        <v>1642</v>
      </c>
      <c r="BC60">
        <f t="shared" ref="BC60:BP72" si="7">COUNTIF(BC$1:BC$58, $BB60)</f>
        <v>11</v>
      </c>
      <c r="BD60">
        <f t="shared" si="7"/>
        <v>8</v>
      </c>
      <c r="BE60">
        <f t="shared" si="7"/>
        <v>0</v>
      </c>
      <c r="BF60">
        <f t="shared" si="7"/>
        <v>0</v>
      </c>
      <c r="BG60">
        <f t="shared" si="7"/>
        <v>0</v>
      </c>
      <c r="BH60">
        <f t="shared" si="7"/>
        <v>0</v>
      </c>
      <c r="BI60">
        <f t="shared" si="7"/>
        <v>0</v>
      </c>
      <c r="BJ60">
        <f t="shared" si="7"/>
        <v>0</v>
      </c>
      <c r="BK60">
        <f t="shared" si="7"/>
        <v>0</v>
      </c>
      <c r="BL60">
        <f t="shared" si="7"/>
        <v>0</v>
      </c>
      <c r="BM60">
        <f t="shared" si="7"/>
        <v>0</v>
      </c>
      <c r="BN60">
        <f t="shared" si="7"/>
        <v>0</v>
      </c>
      <c r="BO60">
        <f t="shared" si="7"/>
        <v>0</v>
      </c>
      <c r="BP60">
        <f t="shared" ref="BP60:BP63" si="8">COUNTIF(BP$1:BP$58, $BB60)</f>
        <v>0</v>
      </c>
      <c r="BQ60">
        <f t="shared" ref="BQ60:BQ72" si="9">SUM(BC60:BP60)</f>
        <v>19</v>
      </c>
      <c r="BU60" t="s">
        <v>1670</v>
      </c>
      <c r="BV60">
        <f>COUNTIF($BV$1:$BV$58,"Style minimaliste")</f>
        <v>29</v>
      </c>
    </row>
    <row r="61" spans="1:75" x14ac:dyDescent="0.2">
      <c r="AM61" t="s">
        <v>719</v>
      </c>
      <c r="AN61">
        <f t="shared" si="3"/>
        <v>1</v>
      </c>
      <c r="AO61">
        <f t="shared" si="3"/>
        <v>7</v>
      </c>
      <c r="AP61">
        <f t="shared" si="3"/>
        <v>5</v>
      </c>
      <c r="AQ61">
        <f t="shared" si="3"/>
        <v>0</v>
      </c>
      <c r="AR61">
        <f t="shared" si="3"/>
        <v>0</v>
      </c>
      <c r="AS61">
        <f t="shared" si="3"/>
        <v>0</v>
      </c>
      <c r="AT61">
        <f t="shared" si="3"/>
        <v>0</v>
      </c>
      <c r="AU61">
        <f t="shared" si="4"/>
        <v>13</v>
      </c>
      <c r="AV61" t="s">
        <v>54</v>
      </c>
      <c r="AW61">
        <f t="shared" si="5"/>
        <v>12</v>
      </c>
      <c r="AX61">
        <f t="shared" si="5"/>
        <v>11</v>
      </c>
      <c r="AY61">
        <f t="shared" si="5"/>
        <v>4</v>
      </c>
      <c r="AZ61">
        <f t="shared" si="5"/>
        <v>0</v>
      </c>
      <c r="BA61">
        <f t="shared" si="6"/>
        <v>27</v>
      </c>
      <c r="BB61" t="s">
        <v>1639</v>
      </c>
      <c r="BC61">
        <f t="shared" si="7"/>
        <v>18</v>
      </c>
      <c r="BD61">
        <f t="shared" si="7"/>
        <v>10</v>
      </c>
      <c r="BE61">
        <f t="shared" si="7"/>
        <v>8</v>
      </c>
      <c r="BF61">
        <f t="shared" si="7"/>
        <v>0</v>
      </c>
      <c r="BG61">
        <f t="shared" si="7"/>
        <v>0</v>
      </c>
      <c r="BH61">
        <f t="shared" si="7"/>
        <v>0</v>
      </c>
      <c r="BI61">
        <f t="shared" si="7"/>
        <v>0</v>
      </c>
      <c r="BJ61">
        <f t="shared" si="7"/>
        <v>0</v>
      </c>
      <c r="BK61">
        <f t="shared" si="7"/>
        <v>0</v>
      </c>
      <c r="BL61">
        <f t="shared" si="7"/>
        <v>0</v>
      </c>
      <c r="BM61">
        <f t="shared" si="7"/>
        <v>0</v>
      </c>
      <c r="BN61">
        <f t="shared" si="7"/>
        <v>0</v>
      </c>
      <c r="BO61">
        <f t="shared" si="7"/>
        <v>0</v>
      </c>
      <c r="BP61">
        <f t="shared" si="8"/>
        <v>0</v>
      </c>
      <c r="BQ61">
        <f>SUM(BC61:BP61)</f>
        <v>36</v>
      </c>
    </row>
    <row r="62" spans="1:75" x14ac:dyDescent="0.2">
      <c r="A62" t="s">
        <v>384</v>
      </c>
      <c r="G62" t="s">
        <v>385</v>
      </c>
      <c r="H62" t="s">
        <v>1606</v>
      </c>
      <c r="I62" t="s">
        <v>387</v>
      </c>
      <c r="J62" t="s">
        <v>388</v>
      </c>
      <c r="K62" t="s">
        <v>1607</v>
      </c>
      <c r="L62" t="s">
        <v>390</v>
      </c>
      <c r="M62" t="s">
        <v>1608</v>
      </c>
      <c r="N62" t="s">
        <v>391</v>
      </c>
      <c r="O62" t="s">
        <v>1609</v>
      </c>
      <c r="P62" t="s">
        <v>1610</v>
      </c>
      <c r="Q62" t="s">
        <v>1606</v>
      </c>
      <c r="R62" t="s">
        <v>387</v>
      </c>
      <c r="S62" t="s">
        <v>388</v>
      </c>
      <c r="T62" t="s">
        <v>389</v>
      </c>
      <c r="U62" t="s">
        <v>390</v>
      </c>
      <c r="V62" t="s">
        <v>1611</v>
      </c>
      <c r="W62" t="s">
        <v>391</v>
      </c>
      <c r="X62" t="s">
        <v>1609</v>
      </c>
      <c r="Y62" t="s">
        <v>1610</v>
      </c>
      <c r="AC62" t="s">
        <v>1606</v>
      </c>
      <c r="AD62" t="s">
        <v>387</v>
      </c>
      <c r="AE62" t="s">
        <v>388</v>
      </c>
      <c r="AF62" t="s">
        <v>1607</v>
      </c>
      <c r="AG62" t="s">
        <v>390</v>
      </c>
      <c r="AH62" t="s">
        <v>1608</v>
      </c>
      <c r="AI62" t="s">
        <v>1614</v>
      </c>
      <c r="AJ62" t="s">
        <v>1622</v>
      </c>
      <c r="AK62" t="s">
        <v>1610</v>
      </c>
      <c r="AM62" t="s">
        <v>260</v>
      </c>
      <c r="AN62">
        <f t="shared" si="3"/>
        <v>3</v>
      </c>
      <c r="AO62">
        <f t="shared" si="3"/>
        <v>26</v>
      </c>
      <c r="AP62">
        <f t="shared" si="3"/>
        <v>13</v>
      </c>
      <c r="AQ62">
        <f t="shared" si="3"/>
        <v>4</v>
      </c>
      <c r="AR62">
        <f t="shared" si="3"/>
        <v>0</v>
      </c>
      <c r="AS62">
        <f t="shared" si="3"/>
        <v>0</v>
      </c>
      <c r="AT62">
        <f t="shared" si="3"/>
        <v>0</v>
      </c>
      <c r="AU62">
        <f t="shared" si="4"/>
        <v>46</v>
      </c>
      <c r="AV62" t="s">
        <v>121</v>
      </c>
      <c r="AW62">
        <f t="shared" si="5"/>
        <v>5</v>
      </c>
      <c r="AX62">
        <f t="shared" si="5"/>
        <v>11</v>
      </c>
      <c r="AY62">
        <f t="shared" si="5"/>
        <v>0</v>
      </c>
      <c r="AZ62">
        <f t="shared" si="5"/>
        <v>2</v>
      </c>
      <c r="BA62">
        <f t="shared" si="6"/>
        <v>18</v>
      </c>
      <c r="BB62" t="s">
        <v>117</v>
      </c>
      <c r="BC62">
        <f t="shared" si="7"/>
        <v>17</v>
      </c>
      <c r="BD62">
        <f t="shared" si="7"/>
        <v>17</v>
      </c>
      <c r="BE62">
        <f t="shared" si="7"/>
        <v>6</v>
      </c>
      <c r="BF62">
        <f t="shared" si="7"/>
        <v>8</v>
      </c>
      <c r="BG62">
        <f t="shared" si="7"/>
        <v>0</v>
      </c>
      <c r="BH62">
        <f t="shared" si="7"/>
        <v>0</v>
      </c>
      <c r="BI62">
        <f t="shared" si="7"/>
        <v>0</v>
      </c>
      <c r="BJ62">
        <f t="shared" si="7"/>
        <v>0</v>
      </c>
      <c r="BK62">
        <f t="shared" si="7"/>
        <v>0</v>
      </c>
      <c r="BL62">
        <f t="shared" si="7"/>
        <v>0</v>
      </c>
      <c r="BM62">
        <f t="shared" si="7"/>
        <v>0</v>
      </c>
      <c r="BN62">
        <f t="shared" si="7"/>
        <v>0</v>
      </c>
      <c r="BO62">
        <f t="shared" si="7"/>
        <v>0</v>
      </c>
      <c r="BP62">
        <f t="shared" si="8"/>
        <v>0</v>
      </c>
      <c r="BQ62">
        <f t="shared" si="9"/>
        <v>48</v>
      </c>
    </row>
    <row r="63" spans="1:75" x14ac:dyDescent="0.2">
      <c r="A63" t="s">
        <v>392</v>
      </c>
      <c r="B63">
        <v>39</v>
      </c>
      <c r="G63">
        <v>1</v>
      </c>
      <c r="H63">
        <v>0</v>
      </c>
      <c r="I63">
        <v>2</v>
      </c>
      <c r="J63">
        <v>4</v>
      </c>
      <c r="K63">
        <v>1</v>
      </c>
      <c r="L63">
        <v>0</v>
      </c>
      <c r="M63">
        <v>1</v>
      </c>
      <c r="N63">
        <v>4</v>
      </c>
      <c r="O63">
        <v>1</v>
      </c>
      <c r="P63">
        <v>2</v>
      </c>
      <c r="Q63">
        <v>2</v>
      </c>
      <c r="R63">
        <v>4</v>
      </c>
      <c r="S63">
        <v>4</v>
      </c>
      <c r="T63">
        <v>2</v>
      </c>
      <c r="U63">
        <v>1</v>
      </c>
      <c r="V63">
        <v>2</v>
      </c>
      <c r="W63">
        <v>5</v>
      </c>
      <c r="X63">
        <v>2</v>
      </c>
      <c r="Y63">
        <v>2</v>
      </c>
      <c r="AB63">
        <v>1</v>
      </c>
      <c r="AC63">
        <v>0</v>
      </c>
      <c r="AD63">
        <v>0</v>
      </c>
      <c r="AE63">
        <v>0</v>
      </c>
      <c r="AF63">
        <v>0</v>
      </c>
      <c r="AG63">
        <v>0</v>
      </c>
      <c r="AH63">
        <v>3</v>
      </c>
      <c r="AI63">
        <v>0</v>
      </c>
      <c r="AJ63">
        <v>0</v>
      </c>
      <c r="AK63">
        <v>0</v>
      </c>
      <c r="AM63" t="s">
        <v>492</v>
      </c>
      <c r="AN63">
        <f t="shared" si="3"/>
        <v>2</v>
      </c>
      <c r="AO63">
        <f t="shared" si="3"/>
        <v>4</v>
      </c>
      <c r="AP63">
        <f t="shared" si="3"/>
        <v>19</v>
      </c>
      <c r="AQ63">
        <f t="shared" si="3"/>
        <v>12</v>
      </c>
      <c r="AR63">
        <f t="shared" si="3"/>
        <v>2</v>
      </c>
      <c r="AS63">
        <f t="shared" si="3"/>
        <v>0</v>
      </c>
      <c r="AT63">
        <f t="shared" si="3"/>
        <v>0</v>
      </c>
      <c r="AU63">
        <f t="shared" si="4"/>
        <v>39</v>
      </c>
      <c r="BB63" t="s">
        <v>1633</v>
      </c>
      <c r="BC63">
        <f t="shared" si="7"/>
        <v>1</v>
      </c>
      <c r="BD63">
        <f t="shared" si="7"/>
        <v>3</v>
      </c>
      <c r="BE63">
        <f t="shared" si="7"/>
        <v>7</v>
      </c>
      <c r="BF63">
        <f t="shared" si="7"/>
        <v>2</v>
      </c>
      <c r="BG63">
        <f t="shared" si="7"/>
        <v>5</v>
      </c>
      <c r="BH63">
        <f t="shared" si="7"/>
        <v>0</v>
      </c>
      <c r="BI63">
        <f t="shared" si="7"/>
        <v>0</v>
      </c>
      <c r="BJ63">
        <f t="shared" si="7"/>
        <v>0</v>
      </c>
      <c r="BK63">
        <f t="shared" si="7"/>
        <v>0</v>
      </c>
      <c r="BL63">
        <f t="shared" si="7"/>
        <v>0</v>
      </c>
      <c r="BM63">
        <f t="shared" si="7"/>
        <v>0</v>
      </c>
      <c r="BN63">
        <f t="shared" si="7"/>
        <v>0</v>
      </c>
      <c r="BO63">
        <f t="shared" si="7"/>
        <v>0</v>
      </c>
      <c r="BP63">
        <f t="shared" si="8"/>
        <v>0</v>
      </c>
      <c r="BQ63">
        <f t="shared" si="9"/>
        <v>18</v>
      </c>
    </row>
    <row r="64" spans="1:75" x14ac:dyDescent="0.2">
      <c r="A64" t="s">
        <v>49</v>
      </c>
      <c r="B64">
        <v>21</v>
      </c>
      <c r="G64">
        <v>2</v>
      </c>
      <c r="H64">
        <v>4</v>
      </c>
      <c r="I64">
        <v>8</v>
      </c>
      <c r="J64">
        <v>2</v>
      </c>
      <c r="K64">
        <v>6</v>
      </c>
      <c r="L64">
        <v>8</v>
      </c>
      <c r="M64">
        <v>7</v>
      </c>
      <c r="N64">
        <v>9</v>
      </c>
      <c r="O64">
        <v>10</v>
      </c>
      <c r="P64">
        <v>7</v>
      </c>
      <c r="Q64">
        <v>5</v>
      </c>
      <c r="R64">
        <v>3</v>
      </c>
      <c r="S64">
        <v>3</v>
      </c>
      <c r="T64">
        <v>5</v>
      </c>
      <c r="U64">
        <v>6</v>
      </c>
      <c r="V64">
        <v>6</v>
      </c>
      <c r="W64">
        <v>10</v>
      </c>
      <c r="X64">
        <v>6</v>
      </c>
      <c r="Y64">
        <v>8</v>
      </c>
      <c r="AB64">
        <v>2</v>
      </c>
      <c r="AC64">
        <v>0</v>
      </c>
      <c r="AD64">
        <v>2</v>
      </c>
      <c r="AE64">
        <v>5</v>
      </c>
      <c r="AF64">
        <v>0</v>
      </c>
      <c r="AG64">
        <v>4</v>
      </c>
      <c r="AH64">
        <v>6</v>
      </c>
      <c r="AI64">
        <v>3</v>
      </c>
      <c r="AJ64">
        <v>1</v>
      </c>
      <c r="AK64">
        <v>0</v>
      </c>
      <c r="AM64" t="s">
        <v>603</v>
      </c>
      <c r="AN64">
        <f t="shared" si="3"/>
        <v>0</v>
      </c>
      <c r="AO64">
        <f t="shared" si="3"/>
        <v>1</v>
      </c>
      <c r="AP64">
        <f t="shared" si="3"/>
        <v>9</v>
      </c>
      <c r="AQ64">
        <f t="shared" si="3"/>
        <v>12</v>
      </c>
      <c r="AR64">
        <f>COUNTIF(AR$1:AR$58, $AM64)</f>
        <v>10</v>
      </c>
      <c r="AS64">
        <f t="shared" si="3"/>
        <v>2</v>
      </c>
      <c r="AT64">
        <f t="shared" si="3"/>
        <v>0</v>
      </c>
      <c r="AU64">
        <f t="shared" si="4"/>
        <v>34</v>
      </c>
      <c r="BB64" t="s">
        <v>1646</v>
      </c>
      <c r="BC64">
        <f t="shared" si="7"/>
        <v>0</v>
      </c>
      <c r="BD64">
        <f t="shared" si="7"/>
        <v>1</v>
      </c>
      <c r="BE64">
        <f t="shared" si="7"/>
        <v>0</v>
      </c>
      <c r="BF64">
        <f t="shared" si="7"/>
        <v>1</v>
      </c>
      <c r="BG64">
        <f t="shared" si="7"/>
        <v>1</v>
      </c>
      <c r="BH64">
        <f t="shared" si="7"/>
        <v>3</v>
      </c>
      <c r="BI64">
        <f t="shared" si="7"/>
        <v>0</v>
      </c>
      <c r="BJ64">
        <f t="shared" si="7"/>
        <v>0</v>
      </c>
      <c r="BK64">
        <f t="shared" si="7"/>
        <v>0</v>
      </c>
      <c r="BL64">
        <f t="shared" si="7"/>
        <v>0</v>
      </c>
      <c r="BM64">
        <f t="shared" si="7"/>
        <v>0</v>
      </c>
      <c r="BN64">
        <f t="shared" si="7"/>
        <v>0</v>
      </c>
      <c r="BO64">
        <f t="shared" si="7"/>
        <v>0</v>
      </c>
      <c r="BP64">
        <f t="shared" si="7"/>
        <v>0</v>
      </c>
      <c r="BQ64">
        <f t="shared" si="9"/>
        <v>6</v>
      </c>
    </row>
    <row r="65" spans="1:69" x14ac:dyDescent="0.2">
      <c r="A65" t="s">
        <v>65</v>
      </c>
      <c r="B65">
        <v>13</v>
      </c>
      <c r="G65">
        <v>3</v>
      </c>
      <c r="H65">
        <v>12</v>
      </c>
      <c r="I65">
        <v>5</v>
      </c>
      <c r="J65">
        <v>10</v>
      </c>
      <c r="K65">
        <v>9</v>
      </c>
      <c r="L65">
        <v>6</v>
      </c>
      <c r="M65">
        <v>7</v>
      </c>
      <c r="N65">
        <v>7</v>
      </c>
      <c r="O65">
        <v>11</v>
      </c>
      <c r="P65">
        <v>10</v>
      </c>
      <c r="Q65">
        <v>9</v>
      </c>
      <c r="R65">
        <v>10</v>
      </c>
      <c r="S65">
        <v>10</v>
      </c>
      <c r="T65">
        <v>11</v>
      </c>
      <c r="U65">
        <v>10</v>
      </c>
      <c r="V65">
        <v>8</v>
      </c>
      <c r="W65">
        <v>6</v>
      </c>
      <c r="X65">
        <v>14</v>
      </c>
      <c r="Y65">
        <v>10</v>
      </c>
      <c r="AB65">
        <v>3</v>
      </c>
      <c r="AC65">
        <v>2</v>
      </c>
      <c r="AD65">
        <v>8</v>
      </c>
      <c r="AE65">
        <v>6</v>
      </c>
      <c r="AF65">
        <v>5</v>
      </c>
      <c r="AG65">
        <v>4</v>
      </c>
      <c r="AH65">
        <v>8</v>
      </c>
      <c r="AI65">
        <v>6</v>
      </c>
      <c r="AJ65">
        <v>1</v>
      </c>
      <c r="AK65">
        <v>3</v>
      </c>
      <c r="AM65" t="s">
        <v>1623</v>
      </c>
      <c r="AN65">
        <f t="shared" si="3"/>
        <v>0</v>
      </c>
      <c r="AO65">
        <f t="shared" si="3"/>
        <v>1</v>
      </c>
      <c r="AP65">
        <f t="shared" si="3"/>
        <v>1</v>
      </c>
      <c r="AQ65">
        <f t="shared" si="3"/>
        <v>7</v>
      </c>
      <c r="AR65">
        <f t="shared" si="3"/>
        <v>8</v>
      </c>
      <c r="AS65">
        <f t="shared" si="3"/>
        <v>7</v>
      </c>
      <c r="AT65">
        <f t="shared" si="3"/>
        <v>1</v>
      </c>
      <c r="AU65">
        <f t="shared" si="4"/>
        <v>25</v>
      </c>
      <c r="BB65" t="s">
        <v>1644</v>
      </c>
      <c r="BC65">
        <f t="shared" si="7"/>
        <v>2</v>
      </c>
      <c r="BD65">
        <f t="shared" si="7"/>
        <v>9</v>
      </c>
      <c r="BE65">
        <f t="shared" si="7"/>
        <v>11</v>
      </c>
      <c r="BF65">
        <f t="shared" si="7"/>
        <v>6</v>
      </c>
      <c r="BG65">
        <f t="shared" si="7"/>
        <v>4</v>
      </c>
      <c r="BH65">
        <f t="shared" si="7"/>
        <v>2</v>
      </c>
      <c r="BI65">
        <f t="shared" si="7"/>
        <v>3</v>
      </c>
      <c r="BJ65">
        <f t="shared" si="7"/>
        <v>0</v>
      </c>
      <c r="BK65">
        <f t="shared" si="7"/>
        <v>0</v>
      </c>
      <c r="BL65">
        <f t="shared" si="7"/>
        <v>0</v>
      </c>
      <c r="BM65">
        <f t="shared" si="7"/>
        <v>0</v>
      </c>
      <c r="BN65">
        <f t="shared" si="7"/>
        <v>0</v>
      </c>
      <c r="BO65">
        <f t="shared" si="7"/>
        <v>0</v>
      </c>
      <c r="BP65">
        <f t="shared" si="7"/>
        <v>0</v>
      </c>
      <c r="BQ65">
        <f t="shared" si="9"/>
        <v>37</v>
      </c>
    </row>
    <row r="66" spans="1:69" x14ac:dyDescent="0.2">
      <c r="A66" t="s">
        <v>64</v>
      </c>
      <c r="B66">
        <v>16</v>
      </c>
      <c r="G66">
        <v>4</v>
      </c>
      <c r="H66">
        <v>12</v>
      </c>
      <c r="I66">
        <v>12</v>
      </c>
      <c r="J66">
        <v>14</v>
      </c>
      <c r="K66">
        <v>17</v>
      </c>
      <c r="L66">
        <v>16</v>
      </c>
      <c r="M66">
        <v>12</v>
      </c>
      <c r="N66">
        <v>14</v>
      </c>
      <c r="O66">
        <v>13</v>
      </c>
      <c r="P66">
        <v>13</v>
      </c>
      <c r="Q66">
        <v>11</v>
      </c>
      <c r="R66">
        <v>11</v>
      </c>
      <c r="S66">
        <v>12</v>
      </c>
      <c r="T66">
        <v>13</v>
      </c>
      <c r="U66">
        <v>13</v>
      </c>
      <c r="V66">
        <v>11</v>
      </c>
      <c r="W66">
        <v>12</v>
      </c>
      <c r="X66">
        <v>10</v>
      </c>
      <c r="Y66">
        <v>11</v>
      </c>
      <c r="AB66">
        <v>4</v>
      </c>
      <c r="AC66">
        <v>4</v>
      </c>
      <c r="AD66">
        <v>9</v>
      </c>
      <c r="AE66">
        <v>7</v>
      </c>
      <c r="AF66">
        <v>6</v>
      </c>
      <c r="AG66">
        <v>10</v>
      </c>
      <c r="AH66">
        <v>4</v>
      </c>
      <c r="AI66">
        <v>8</v>
      </c>
      <c r="AJ66">
        <v>5</v>
      </c>
      <c r="AK66">
        <v>7</v>
      </c>
      <c r="BB66" t="s">
        <v>1634</v>
      </c>
      <c r="BC66">
        <f t="shared" si="7"/>
        <v>0</v>
      </c>
      <c r="BD66">
        <f t="shared" si="7"/>
        <v>3</v>
      </c>
      <c r="BE66">
        <f t="shared" si="7"/>
        <v>3</v>
      </c>
      <c r="BF66">
        <f t="shared" si="7"/>
        <v>6</v>
      </c>
      <c r="BG66">
        <f t="shared" si="7"/>
        <v>3</v>
      </c>
      <c r="BH66">
        <f t="shared" si="7"/>
        <v>1</v>
      </c>
      <c r="BI66">
        <f t="shared" si="7"/>
        <v>2</v>
      </c>
      <c r="BJ66">
        <f t="shared" si="7"/>
        <v>3</v>
      </c>
      <c r="BK66">
        <f t="shared" si="7"/>
        <v>0</v>
      </c>
      <c r="BL66">
        <f t="shared" si="7"/>
        <v>0</v>
      </c>
      <c r="BM66">
        <f t="shared" si="7"/>
        <v>0</v>
      </c>
      <c r="BN66">
        <f t="shared" si="7"/>
        <v>0</v>
      </c>
      <c r="BO66">
        <f t="shared" si="7"/>
        <v>0</v>
      </c>
      <c r="BP66">
        <f t="shared" si="7"/>
        <v>0</v>
      </c>
      <c r="BQ66">
        <f t="shared" si="9"/>
        <v>21</v>
      </c>
    </row>
    <row r="67" spans="1:69" x14ac:dyDescent="0.2">
      <c r="A67" t="s">
        <v>393</v>
      </c>
      <c r="B67">
        <v>2</v>
      </c>
      <c r="G67">
        <v>5</v>
      </c>
      <c r="H67">
        <v>7</v>
      </c>
      <c r="I67">
        <v>8</v>
      </c>
      <c r="J67">
        <v>5</v>
      </c>
      <c r="K67">
        <v>2</v>
      </c>
      <c r="L67">
        <v>5</v>
      </c>
      <c r="M67">
        <v>8</v>
      </c>
      <c r="N67">
        <v>1</v>
      </c>
      <c r="O67">
        <v>0</v>
      </c>
      <c r="P67">
        <v>3</v>
      </c>
      <c r="Q67">
        <v>8</v>
      </c>
      <c r="R67">
        <v>7</v>
      </c>
      <c r="S67">
        <v>5</v>
      </c>
      <c r="T67">
        <v>4</v>
      </c>
      <c r="U67">
        <v>5</v>
      </c>
      <c r="V67">
        <v>7</v>
      </c>
      <c r="W67">
        <v>1</v>
      </c>
      <c r="X67">
        <v>2</v>
      </c>
      <c r="Y67">
        <v>4</v>
      </c>
      <c r="AB67">
        <v>5</v>
      </c>
      <c r="AC67">
        <v>16</v>
      </c>
      <c r="AD67">
        <v>3</v>
      </c>
      <c r="AE67">
        <v>4</v>
      </c>
      <c r="AF67">
        <v>11</v>
      </c>
      <c r="AG67">
        <v>4</v>
      </c>
      <c r="AH67">
        <v>1</v>
      </c>
      <c r="AI67">
        <v>5</v>
      </c>
      <c r="AJ67">
        <v>15</v>
      </c>
      <c r="AK67">
        <v>12</v>
      </c>
      <c r="AN67" t="s">
        <v>1678</v>
      </c>
      <c r="AO67">
        <v>41</v>
      </c>
      <c r="BB67" t="s">
        <v>1635</v>
      </c>
      <c r="BC67">
        <f t="shared" si="7"/>
        <v>0</v>
      </c>
      <c r="BD67">
        <f t="shared" si="7"/>
        <v>0</v>
      </c>
      <c r="BE67">
        <f t="shared" si="7"/>
        <v>6</v>
      </c>
      <c r="BF67">
        <f t="shared" si="7"/>
        <v>6</v>
      </c>
      <c r="BG67">
        <f t="shared" si="7"/>
        <v>5</v>
      </c>
      <c r="BH67">
        <f t="shared" si="7"/>
        <v>7</v>
      </c>
      <c r="BI67">
        <f t="shared" si="7"/>
        <v>0</v>
      </c>
      <c r="BJ67">
        <f t="shared" si="7"/>
        <v>2</v>
      </c>
      <c r="BK67">
        <f t="shared" si="7"/>
        <v>3</v>
      </c>
      <c r="BL67">
        <f t="shared" si="7"/>
        <v>0</v>
      </c>
      <c r="BM67">
        <f t="shared" si="7"/>
        <v>0</v>
      </c>
      <c r="BN67">
        <f t="shared" si="7"/>
        <v>0</v>
      </c>
      <c r="BO67">
        <f t="shared" si="7"/>
        <v>0</v>
      </c>
      <c r="BP67">
        <f t="shared" si="7"/>
        <v>0</v>
      </c>
      <c r="BQ67">
        <f t="shared" si="9"/>
        <v>29</v>
      </c>
    </row>
    <row r="68" spans="1:69" x14ac:dyDescent="0.2">
      <c r="A68" t="s">
        <v>283</v>
      </c>
      <c r="B68">
        <v>1</v>
      </c>
      <c r="AN68" t="s">
        <v>1679</v>
      </c>
      <c r="AO68">
        <v>26</v>
      </c>
      <c r="AV68" t="s">
        <v>1683</v>
      </c>
      <c r="AW68">
        <v>16</v>
      </c>
      <c r="BB68" t="s">
        <v>1636</v>
      </c>
      <c r="BC68">
        <f t="shared" si="7"/>
        <v>0</v>
      </c>
      <c r="BD68">
        <f t="shared" si="7"/>
        <v>1</v>
      </c>
      <c r="BE68">
        <f t="shared" si="7"/>
        <v>2</v>
      </c>
      <c r="BF68">
        <f t="shared" si="7"/>
        <v>6</v>
      </c>
      <c r="BG68">
        <f t="shared" si="7"/>
        <v>4</v>
      </c>
      <c r="BH68">
        <f t="shared" si="7"/>
        <v>3</v>
      </c>
      <c r="BI68">
        <f t="shared" si="7"/>
        <v>7</v>
      </c>
      <c r="BJ68">
        <f t="shared" si="7"/>
        <v>0</v>
      </c>
      <c r="BK68">
        <f t="shared" si="7"/>
        <v>2</v>
      </c>
      <c r="BL68">
        <f t="shared" si="7"/>
        <v>3</v>
      </c>
      <c r="BM68">
        <f t="shared" si="7"/>
        <v>0</v>
      </c>
      <c r="BN68">
        <f t="shared" si="7"/>
        <v>0</v>
      </c>
      <c r="BO68">
        <f t="shared" si="7"/>
        <v>0</v>
      </c>
      <c r="BP68">
        <f t="shared" si="7"/>
        <v>0</v>
      </c>
      <c r="BQ68">
        <f t="shared" si="9"/>
        <v>28</v>
      </c>
    </row>
    <row r="69" spans="1:69" x14ac:dyDescent="0.2">
      <c r="AN69" t="s">
        <v>1681</v>
      </c>
      <c r="AO69">
        <v>13</v>
      </c>
      <c r="AV69" t="s">
        <v>1684</v>
      </c>
      <c r="AW69">
        <v>30</v>
      </c>
      <c r="BB69" t="s">
        <v>1637</v>
      </c>
      <c r="BC69">
        <f t="shared" si="7"/>
        <v>0</v>
      </c>
      <c r="BD69">
        <f t="shared" si="7"/>
        <v>1</v>
      </c>
      <c r="BE69">
        <f t="shared" si="7"/>
        <v>3</v>
      </c>
      <c r="BF69">
        <f t="shared" si="7"/>
        <v>4</v>
      </c>
      <c r="BG69">
        <f t="shared" si="7"/>
        <v>5</v>
      </c>
      <c r="BH69">
        <f t="shared" si="7"/>
        <v>4</v>
      </c>
      <c r="BI69">
        <f t="shared" si="7"/>
        <v>3</v>
      </c>
      <c r="BJ69">
        <f t="shared" si="7"/>
        <v>6</v>
      </c>
      <c r="BK69">
        <f t="shared" si="7"/>
        <v>0</v>
      </c>
      <c r="BL69">
        <f t="shared" si="7"/>
        <v>2</v>
      </c>
      <c r="BM69">
        <f t="shared" si="7"/>
        <v>3</v>
      </c>
      <c r="BN69">
        <f t="shared" si="7"/>
        <v>0</v>
      </c>
      <c r="BO69">
        <f t="shared" si="7"/>
        <v>0</v>
      </c>
      <c r="BP69">
        <f t="shared" si="7"/>
        <v>0</v>
      </c>
      <c r="BQ69">
        <f t="shared" si="9"/>
        <v>31</v>
      </c>
    </row>
    <row r="70" spans="1:69" x14ac:dyDescent="0.2">
      <c r="AN70" t="s">
        <v>1663</v>
      </c>
      <c r="AO70">
        <v>46</v>
      </c>
      <c r="AV70" t="s">
        <v>1685</v>
      </c>
      <c r="AW70">
        <v>27</v>
      </c>
      <c r="BB70" t="s">
        <v>1640</v>
      </c>
      <c r="BC70">
        <f t="shared" si="7"/>
        <v>0</v>
      </c>
      <c r="BD70">
        <f t="shared" si="7"/>
        <v>3</v>
      </c>
      <c r="BE70">
        <f t="shared" si="7"/>
        <v>3</v>
      </c>
      <c r="BF70">
        <f t="shared" si="7"/>
        <v>2</v>
      </c>
      <c r="BG70">
        <f t="shared" si="7"/>
        <v>4</v>
      </c>
      <c r="BH70">
        <f t="shared" si="7"/>
        <v>4</v>
      </c>
      <c r="BI70">
        <f t="shared" si="7"/>
        <v>5</v>
      </c>
      <c r="BJ70">
        <f t="shared" si="7"/>
        <v>3</v>
      </c>
      <c r="BK70">
        <f t="shared" si="7"/>
        <v>3</v>
      </c>
      <c r="BL70">
        <f t="shared" si="7"/>
        <v>0</v>
      </c>
      <c r="BM70">
        <f t="shared" si="7"/>
        <v>2</v>
      </c>
      <c r="BN70">
        <f t="shared" si="7"/>
        <v>3</v>
      </c>
      <c r="BO70">
        <f t="shared" si="7"/>
        <v>0</v>
      </c>
      <c r="BP70">
        <f t="shared" si="7"/>
        <v>0</v>
      </c>
      <c r="BQ70">
        <f t="shared" si="9"/>
        <v>32</v>
      </c>
    </row>
    <row r="71" spans="1:69" x14ac:dyDescent="0.2">
      <c r="AN71" t="s">
        <v>1664</v>
      </c>
      <c r="AO71">
        <v>39</v>
      </c>
      <c r="AV71" t="s">
        <v>1686</v>
      </c>
      <c r="AW71">
        <v>18</v>
      </c>
      <c r="BB71" t="s">
        <v>1638</v>
      </c>
      <c r="BC71">
        <f t="shared" si="7"/>
        <v>0</v>
      </c>
      <c r="BD71">
        <f t="shared" si="7"/>
        <v>0</v>
      </c>
      <c r="BE71">
        <f t="shared" si="7"/>
        <v>2</v>
      </c>
      <c r="BF71">
        <f t="shared" si="7"/>
        <v>3</v>
      </c>
      <c r="BG71">
        <f t="shared" si="7"/>
        <v>1</v>
      </c>
      <c r="BH71">
        <f t="shared" si="7"/>
        <v>3</v>
      </c>
      <c r="BI71">
        <f t="shared" si="7"/>
        <v>3</v>
      </c>
      <c r="BJ71">
        <f t="shared" si="7"/>
        <v>3</v>
      </c>
      <c r="BK71">
        <f t="shared" si="7"/>
        <v>3</v>
      </c>
      <c r="BL71">
        <f t="shared" si="7"/>
        <v>1</v>
      </c>
      <c r="BM71">
        <f t="shared" si="7"/>
        <v>0</v>
      </c>
      <c r="BN71">
        <f t="shared" si="7"/>
        <v>2</v>
      </c>
      <c r="BO71">
        <f t="shared" si="7"/>
        <v>3</v>
      </c>
      <c r="BP71">
        <f t="shared" si="7"/>
        <v>0</v>
      </c>
      <c r="BQ71">
        <f t="shared" si="9"/>
        <v>24</v>
      </c>
    </row>
    <row r="72" spans="1:69" x14ac:dyDescent="0.2">
      <c r="AN72" t="s">
        <v>1665</v>
      </c>
      <c r="AO72">
        <v>34</v>
      </c>
      <c r="BB72" t="s">
        <v>1641</v>
      </c>
      <c r="BC72">
        <f t="shared" si="7"/>
        <v>0</v>
      </c>
      <c r="BD72">
        <f t="shared" si="7"/>
        <v>0</v>
      </c>
      <c r="BE72">
        <f t="shared" si="7"/>
        <v>0</v>
      </c>
      <c r="BF72">
        <f t="shared" si="7"/>
        <v>2</v>
      </c>
      <c r="BG72">
        <f t="shared" si="7"/>
        <v>0</v>
      </c>
      <c r="BH72">
        <f t="shared" si="7"/>
        <v>0</v>
      </c>
      <c r="BI72">
        <f t="shared" si="7"/>
        <v>1</v>
      </c>
      <c r="BJ72">
        <f t="shared" si="7"/>
        <v>2</v>
      </c>
      <c r="BK72">
        <f t="shared" si="7"/>
        <v>2</v>
      </c>
      <c r="BL72">
        <f t="shared" si="7"/>
        <v>2</v>
      </c>
      <c r="BM72">
        <f t="shared" si="7"/>
        <v>1</v>
      </c>
      <c r="BN72">
        <f t="shared" si="7"/>
        <v>0</v>
      </c>
      <c r="BO72">
        <f t="shared" si="7"/>
        <v>2</v>
      </c>
      <c r="BP72">
        <f t="shared" si="7"/>
        <v>3</v>
      </c>
      <c r="BQ72">
        <f t="shared" si="9"/>
        <v>15</v>
      </c>
    </row>
    <row r="73" spans="1:69" x14ac:dyDescent="0.2">
      <c r="AN73" t="s">
        <v>1666</v>
      </c>
      <c r="AO73">
        <v>25</v>
      </c>
    </row>
    <row r="75" spans="1:69" x14ac:dyDescent="0.2">
      <c r="BB75" t="s">
        <v>1643</v>
      </c>
      <c r="BC75">
        <v>8</v>
      </c>
    </row>
    <row r="76" spans="1:69" x14ac:dyDescent="0.2">
      <c r="D76" t="s">
        <v>3</v>
      </c>
      <c r="BB76" t="s">
        <v>1653</v>
      </c>
      <c r="BC76">
        <v>19</v>
      </c>
    </row>
    <row r="77" spans="1:69" x14ac:dyDescent="0.2">
      <c r="D77" t="s">
        <v>51</v>
      </c>
      <c r="E77">
        <v>35</v>
      </c>
      <c r="BB77" t="s">
        <v>1639</v>
      </c>
      <c r="BC77">
        <v>36</v>
      </c>
    </row>
    <row r="78" spans="1:69" x14ac:dyDescent="0.2">
      <c r="D78" t="s">
        <v>48</v>
      </c>
      <c r="E78">
        <v>22</v>
      </c>
      <c r="BB78" t="s">
        <v>117</v>
      </c>
      <c r="BC78">
        <v>48</v>
      </c>
    </row>
    <row r="79" spans="1:69" x14ac:dyDescent="0.2">
      <c r="BB79" t="s">
        <v>1633</v>
      </c>
      <c r="BC79">
        <v>18</v>
      </c>
    </row>
    <row r="80" spans="1:69" x14ac:dyDescent="0.2">
      <c r="BB80" t="s">
        <v>1654</v>
      </c>
      <c r="BC80">
        <v>6</v>
      </c>
    </row>
    <row r="81" spans="4:55" x14ac:dyDescent="0.2">
      <c r="BB81" t="s">
        <v>1655</v>
      </c>
      <c r="BC81">
        <v>37</v>
      </c>
    </row>
    <row r="82" spans="4:55" x14ac:dyDescent="0.2">
      <c r="D82" t="s">
        <v>22</v>
      </c>
      <c r="BB82" t="s">
        <v>1634</v>
      </c>
      <c r="BC82">
        <v>21</v>
      </c>
    </row>
    <row r="83" spans="4:55" x14ac:dyDescent="0.2">
      <c r="D83" t="s">
        <v>51</v>
      </c>
      <c r="E83">
        <v>33</v>
      </c>
      <c r="BB83" t="s">
        <v>1656</v>
      </c>
      <c r="BC83">
        <v>29</v>
      </c>
    </row>
    <row r="84" spans="4:55" x14ac:dyDescent="0.2">
      <c r="D84" t="s">
        <v>48</v>
      </c>
      <c r="E84">
        <v>0</v>
      </c>
      <c r="BB84" t="s">
        <v>1657</v>
      </c>
      <c r="BC84">
        <v>28</v>
      </c>
    </row>
    <row r="85" spans="4:55" x14ac:dyDescent="0.2">
      <c r="BB85" t="s">
        <v>1658</v>
      </c>
      <c r="BC85">
        <v>31</v>
      </c>
    </row>
    <row r="86" spans="4:55" x14ac:dyDescent="0.2">
      <c r="BB86" t="s">
        <v>1659</v>
      </c>
      <c r="BC86">
        <v>32</v>
      </c>
    </row>
    <row r="87" spans="4:55" x14ac:dyDescent="0.2">
      <c r="D87" t="s">
        <v>1621</v>
      </c>
      <c r="BB87" t="s">
        <v>1680</v>
      </c>
      <c r="BC87">
        <v>24</v>
      </c>
    </row>
    <row r="88" spans="4:55" x14ac:dyDescent="0.2">
      <c r="D88" t="s">
        <v>51</v>
      </c>
      <c r="E88">
        <f>COUNTIF(AM1:AM58, "Oui")</f>
        <v>18</v>
      </c>
      <c r="BB88" t="s">
        <v>1641</v>
      </c>
      <c r="BC88">
        <v>15</v>
      </c>
    </row>
    <row r="89" spans="4:55" x14ac:dyDescent="0.2">
      <c r="D89" t="s">
        <v>48</v>
      </c>
      <c r="E89">
        <f>COUNTIF(AM1:AM58, "Non")</f>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Objectifs</vt:lpstr>
      <vt:lpstr>Exec.Sum.</vt:lpstr>
      <vt:lpstr>1.Connaissances du marché</vt:lpstr>
      <vt:lpstr>2. Painpoints et points forts</vt:lpstr>
      <vt:lpstr>3. Test du nouveau produit</vt:lpstr>
      <vt:lpstr>Résumé - consommateurs</vt:lpstr>
      <vt:lpstr>Persona</vt:lpstr>
      <vt:lpstr>A.sportifs</vt:lpstr>
      <vt:lpstr>B.travailleurs de bureau</vt:lpstr>
      <vt:lpstr>C.les vieux</vt:lpstr>
      <vt:lpstr>D.ne connaissent pas la culture</vt:lpstr>
      <vt:lpstr>E.habitude de faire du sport </vt:lpstr>
      <vt:lpstr>F.age 50 - 65</vt:lpstr>
      <vt:lpstr>#</vt:lpstr>
      <vt:lpstr>sources données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dc:creator>
  <cp:lastModifiedBy>HUANG Jizhen</cp:lastModifiedBy>
  <dcterms:created xsi:type="dcterms:W3CDTF">2024-10-03T09:01:10Z</dcterms:created>
  <dcterms:modified xsi:type="dcterms:W3CDTF">2024-10-11T13:44:39Z</dcterms:modified>
</cp:coreProperties>
</file>