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4775" windowHeight="7755" tabRatio="930" firstSheet="2" activeTab="5"/>
  </bookViews>
  <sheets>
    <sheet name="主页" sheetId="13" r:id="rId1"/>
    <sheet name="出纳财政平台支付申请明细" sheetId="1" r:id="rId2"/>
    <sheet name="支付申请模板" sheetId="5" r:id="rId3"/>
    <sheet name="经济科目分类" sheetId="2" r:id="rId4"/>
    <sheet name="政府采购" sheetId="3" r:id="rId5"/>
    <sheet name="指标情况表" sheetId="4" r:id="rId6"/>
    <sheet name="计划制定表" sheetId="6" r:id="rId7"/>
    <sheet name="一季度经费计划" sheetId="8" r:id="rId8"/>
    <sheet name="二季度经费计划" sheetId="10" r:id="rId9"/>
    <sheet name="三季度经费计划" sheetId="11" r:id="rId10"/>
    <sheet name="四季度经费计划" sheetId="12" r:id="rId11"/>
  </sheets>
  <externalReferences>
    <externalReference r:id="rId12"/>
    <externalReference r:id="rId13"/>
    <externalReference r:id="rId14"/>
  </externalReferences>
  <definedNames>
    <definedName name="_xlnm._FilterDatabase" localSheetId="1" hidden="1">出纳财政平台支付申请明细!$A$3:$M$23</definedName>
    <definedName name="_xlnm._FilterDatabase" localSheetId="5" hidden="1">指标情况表!$A$2:$M$22</definedName>
    <definedName name="bmmc">OFFSET([1]部门信息!$A$2,,,COUNTA([1]部门信息!$A$1:$A$65536)-1,1)</definedName>
    <definedName name="drxm">OFFSET([1]导入项目!$A$2,,,COUNTA([1]导入项目!$A$1:$A$65536)-1,1)</definedName>
    <definedName name="frmCreateSheetList">主页!$A$1</definedName>
    <definedName name="_xlnm.Print_Titles" localSheetId="1">出纳财政平台支付申请明细!$1:$3</definedName>
    <definedName name="单位名称">OFFSET([2]信息!$D$2,,,COUNTA([2]信息!$D$1:$D$65536)-1,1)</definedName>
    <definedName name="经济科目名称">OFFSET(经济科目分类!$B$3,1,,COUNTA(经济科目分类!$A:$A)-1)</definedName>
    <definedName name="科目代码">OFFSET(经济科目分类!$A$3,1,,COUNTA(经济科目分类!$A:$A)-1)</definedName>
    <definedName name="凭证">#REF!</definedName>
    <definedName name="日期">[3]常用摘要!$B$5:$B$35</definedName>
  </definedNames>
  <calcPr calcId="144525"/>
</workbook>
</file>

<file path=xl/sharedStrings.xml><?xml version="1.0" encoding="utf-8"?>
<sst xmlns="http://schemas.openxmlformats.org/spreadsheetml/2006/main" count="241">
  <si>
    <r>
      <rPr>
        <b/>
        <sz val="14"/>
        <rFont val="宋体"/>
        <charset val="134"/>
      </rPr>
      <t>索引</t>
    </r>
  </si>
  <si>
    <r>
      <rPr>
        <b/>
        <u/>
        <sz val="11"/>
        <color indexed="12"/>
        <rFont val="宋体"/>
        <charset val="134"/>
      </rPr>
      <t>出纳财政平台支付申请明细</t>
    </r>
  </si>
  <si>
    <r>
      <rPr>
        <b/>
        <u/>
        <sz val="11"/>
        <color indexed="12"/>
        <rFont val="宋体"/>
        <charset val="134"/>
      </rPr>
      <t>支付申请模板</t>
    </r>
  </si>
  <si>
    <r>
      <rPr>
        <b/>
        <u/>
        <sz val="11"/>
        <color indexed="12"/>
        <rFont val="宋体"/>
        <charset val="134"/>
      </rPr>
      <t>经济科目分类</t>
    </r>
  </si>
  <si>
    <r>
      <rPr>
        <b/>
        <u/>
        <sz val="11"/>
        <color indexed="12"/>
        <rFont val="宋体"/>
        <charset val="134"/>
      </rPr>
      <t>政府采购</t>
    </r>
  </si>
  <si>
    <r>
      <rPr>
        <b/>
        <u/>
        <sz val="11"/>
        <color indexed="12"/>
        <rFont val="宋体"/>
        <charset val="134"/>
      </rPr>
      <t>指标情况表</t>
    </r>
  </si>
  <si>
    <r>
      <rPr>
        <b/>
        <u/>
        <sz val="11"/>
        <color indexed="12"/>
        <rFont val="宋体"/>
        <charset val="134"/>
      </rPr>
      <t>计划制定表</t>
    </r>
  </si>
  <si>
    <r>
      <rPr>
        <b/>
        <u/>
        <sz val="11"/>
        <color indexed="12"/>
        <rFont val="宋体"/>
        <charset val="134"/>
      </rPr>
      <t>一季度经费计划</t>
    </r>
  </si>
  <si>
    <r>
      <rPr>
        <b/>
        <u/>
        <sz val="11"/>
        <color indexed="12"/>
        <rFont val="宋体"/>
        <charset val="134"/>
      </rPr>
      <t>二季度经费计划</t>
    </r>
  </si>
  <si>
    <r>
      <rPr>
        <b/>
        <u/>
        <sz val="11"/>
        <color indexed="12"/>
        <rFont val="宋体"/>
        <charset val="134"/>
      </rPr>
      <t>三季度经费计划</t>
    </r>
  </si>
  <si>
    <r>
      <rPr>
        <b/>
        <u/>
        <sz val="11"/>
        <color indexed="12"/>
        <rFont val="宋体"/>
        <charset val="134"/>
      </rPr>
      <t>四季度经费计划</t>
    </r>
  </si>
  <si>
    <t>2018年财政平台支付业务交接单</t>
  </si>
  <si>
    <t>单位名称：</t>
  </si>
  <si>
    <t>上海市静安区彭浦实验幼儿园</t>
  </si>
  <si>
    <t>月</t>
  </si>
  <si>
    <t>日</t>
  </si>
  <si>
    <t>单号</t>
  </si>
  <si>
    <t>附件数</t>
  </si>
  <si>
    <t>摘要</t>
  </si>
  <si>
    <t>指标名称
(公式列不要清除)</t>
  </si>
  <si>
    <t>经济科目
(公式列不要清除)</t>
  </si>
  <si>
    <t>经济科目名称</t>
  </si>
  <si>
    <t>支付方式</t>
  </si>
  <si>
    <t>借方金额</t>
  </si>
  <si>
    <t>贷方金额</t>
  </si>
  <si>
    <t>审核
（大资金需稽核员审核）</t>
  </si>
  <si>
    <t>备注</t>
  </si>
  <si>
    <r>
      <rPr>
        <sz val="11"/>
        <color indexed="8"/>
        <rFont val="宋体"/>
        <charset val="134"/>
      </rPr>
      <t>0</t>
    </r>
    <r>
      <rPr>
        <sz val="11"/>
        <color indexed="8"/>
        <rFont val="宋体"/>
        <charset val="134"/>
      </rPr>
      <t>01</t>
    </r>
  </si>
  <si>
    <t>缴纳单位承担养老金</t>
  </si>
  <si>
    <t>机关事业单位基本养老保险缴费</t>
  </si>
  <si>
    <t>同意</t>
  </si>
  <si>
    <t>缴纳单位承担医疗保险</t>
  </si>
  <si>
    <t>城镇职工基本医疗保险缴费</t>
  </si>
  <si>
    <t>缴纳单位承担缴纳失业、工伤、生育保险金</t>
  </si>
  <si>
    <t>其他社会保障缴费</t>
  </si>
  <si>
    <t>缴纳单位承担职业年金</t>
  </si>
  <si>
    <t>职业年金缴费</t>
  </si>
  <si>
    <t>缴纳个人承担社保金</t>
  </si>
  <si>
    <t>津贴补贴</t>
  </si>
  <si>
    <t>缴纳社保金</t>
  </si>
  <si>
    <t>零账户</t>
  </si>
  <si>
    <t>贷记</t>
  </si>
  <si>
    <r>
      <rPr>
        <sz val="11"/>
        <color indexed="8"/>
        <rFont val="宋体"/>
        <charset val="134"/>
      </rPr>
      <t>0</t>
    </r>
    <r>
      <rPr>
        <sz val="11"/>
        <color indexed="8"/>
        <rFont val="宋体"/>
        <charset val="134"/>
      </rPr>
      <t>02</t>
    </r>
  </si>
  <si>
    <t>缴纳单位承担公积金</t>
  </si>
  <si>
    <t>住房公积金</t>
  </si>
  <si>
    <t>缴纳个人承担公积金</t>
  </si>
  <si>
    <t>缴纳公积金</t>
  </si>
  <si>
    <t>支票</t>
  </si>
  <si>
    <r>
      <rPr>
        <sz val="11"/>
        <color indexed="8"/>
        <rFont val="宋体"/>
        <charset val="134"/>
      </rPr>
      <t>0</t>
    </r>
    <r>
      <rPr>
        <sz val="11"/>
        <color indexed="8"/>
        <rFont val="宋体"/>
        <charset val="134"/>
      </rPr>
      <t>03</t>
    </r>
  </si>
  <si>
    <t>教工伙食费</t>
  </si>
  <si>
    <t>伙食补助费</t>
  </si>
  <si>
    <t>现金</t>
  </si>
  <si>
    <t>一、养老金支付模板</t>
  </si>
  <si>
    <t>审核</t>
  </si>
  <si>
    <t>缴纳单位曾担养老金</t>
  </si>
  <si>
    <t>缴纳单位曾担医疗保险</t>
  </si>
  <si>
    <t>缴纳单位曾担缴纳失业、工伤、生育保险金</t>
  </si>
  <si>
    <t>缴纳单位曾担职业年金</t>
  </si>
  <si>
    <t>缴纳个人曾担社保金</t>
  </si>
  <si>
    <t>二、公积金模板</t>
  </si>
  <si>
    <t>缴纳单位曾担公积金</t>
  </si>
  <si>
    <t>缴纳个人曾担公积金</t>
  </si>
  <si>
    <t>5、一般公共预算财政拨款基本支出经济分类预算表</t>
  </si>
  <si>
    <t>经济分类科目编码</t>
  </si>
  <si>
    <t>对应的指标名称</t>
  </si>
  <si>
    <t>全年预算数</t>
  </si>
  <si>
    <t>执行数</t>
  </si>
  <si>
    <t>余额</t>
  </si>
  <si>
    <t>101</t>
  </si>
  <si>
    <t>102</t>
  </si>
  <si>
    <t>专用存款</t>
  </si>
  <si>
    <t>205</t>
  </si>
  <si>
    <t>往来支出</t>
  </si>
  <si>
    <t>基本工资</t>
  </si>
  <si>
    <t>人员支出_学前教育(工资扣款)</t>
  </si>
  <si>
    <t>人员支出_学前教育</t>
  </si>
  <si>
    <t>绩效工资</t>
  </si>
  <si>
    <t>人员支出_机关事业单位基本养老保险缴费支出</t>
  </si>
  <si>
    <t>人员支出_机关事业单位职业年金缴费支出</t>
  </si>
  <si>
    <t>人员支出_事业单位医疗</t>
  </si>
  <si>
    <t>人员支出_住房公积金</t>
  </si>
  <si>
    <t>医疗费</t>
  </si>
  <si>
    <t>3019901</t>
  </si>
  <si>
    <t>其他工资福利支出_2018年保育员、营养员工资</t>
  </si>
  <si>
    <t>2018年保育员、营养员工资_学前教育</t>
  </si>
  <si>
    <t>3019902</t>
  </si>
  <si>
    <t>其他工资福利支出_其他</t>
  </si>
  <si>
    <t>3020101</t>
  </si>
  <si>
    <t>办公费_硒鼓、粉盒</t>
  </si>
  <si>
    <t>硒鼓、粉盒_学前教育</t>
  </si>
  <si>
    <t>3020102</t>
  </si>
  <si>
    <t>办公费_复印纸</t>
  </si>
  <si>
    <t>复印纸_学前教育</t>
  </si>
  <si>
    <t>3020103</t>
  </si>
  <si>
    <t>办公费_其他</t>
  </si>
  <si>
    <t>公用支出_学前教育</t>
  </si>
  <si>
    <t>印刷费</t>
  </si>
  <si>
    <t>手续费</t>
  </si>
  <si>
    <t>水费</t>
  </si>
  <si>
    <t>电费</t>
  </si>
  <si>
    <t>邮电费</t>
  </si>
  <si>
    <t>3020901</t>
  </si>
  <si>
    <t>物业管理费_安保服务费</t>
  </si>
  <si>
    <t>安保服务费_学前教育</t>
  </si>
  <si>
    <t>3020902</t>
  </si>
  <si>
    <t>物业管理费_其他</t>
  </si>
  <si>
    <t>差旅费</t>
  </si>
  <si>
    <t>公用支出--差旅费_学前教育</t>
  </si>
  <si>
    <t>维修(护)费</t>
  </si>
  <si>
    <t>培训费</t>
  </si>
  <si>
    <t>公用支出--培训费_学前教育</t>
  </si>
  <si>
    <t>公务接待费</t>
  </si>
  <si>
    <t>公用支出--公务接待费_学前教育</t>
  </si>
  <si>
    <t>专用材料费</t>
  </si>
  <si>
    <t>劳务费</t>
  </si>
  <si>
    <t>工会经费</t>
  </si>
  <si>
    <t>3022901</t>
  </si>
  <si>
    <t>福利费_在职福利费</t>
  </si>
  <si>
    <t>在职福利费_学前教育</t>
  </si>
  <si>
    <t>3022902</t>
  </si>
  <si>
    <t>福利费_离退休福利费</t>
  </si>
  <si>
    <t>离退休福利费_事业单位离退休</t>
  </si>
  <si>
    <t>3029902</t>
  </si>
  <si>
    <t>其他商品和服务支出_离退休活动费</t>
  </si>
  <si>
    <t>公用支出_事业单位离退休</t>
  </si>
  <si>
    <t>3029903</t>
  </si>
  <si>
    <t>其他商品和服务支出_其他</t>
  </si>
  <si>
    <t>奖励金</t>
  </si>
  <si>
    <t>3100201</t>
  </si>
  <si>
    <t>办公设备购置_便携式计算机</t>
  </si>
  <si>
    <t>便携式计算机_学前教育</t>
  </si>
  <si>
    <t>3100202</t>
  </si>
  <si>
    <t>办公设备购置_其他</t>
  </si>
  <si>
    <t>专用设备购置</t>
  </si>
  <si>
    <t>信息网络及软件购置更新</t>
  </si>
  <si>
    <t>其他资本性支出</t>
  </si>
  <si>
    <t>11、政府采购支出预算明细表</t>
  </si>
  <si>
    <t>采购目录</t>
  </si>
  <si>
    <t>采购方式</t>
  </si>
  <si>
    <t>数量</t>
  </si>
  <si>
    <t>金额</t>
  </si>
  <si>
    <t>执行</t>
  </si>
  <si>
    <t>★便携式计算机</t>
  </si>
  <si>
    <t>集市采购</t>
  </si>
  <si>
    <t>★硒鼓、粉盒</t>
  </si>
  <si>
    <t>▲复印纸</t>
  </si>
  <si>
    <t>社会服务</t>
  </si>
  <si>
    <t>集中采购</t>
  </si>
  <si>
    <t>物业管理服务</t>
  </si>
  <si>
    <t>分散采购</t>
  </si>
  <si>
    <t>2017年单位指标情况表</t>
  </si>
  <si>
    <t>项目分类</t>
  </si>
  <si>
    <t>指标名称</t>
  </si>
  <si>
    <t>资金来源</t>
  </si>
  <si>
    <t>功能科目编码</t>
  </si>
  <si>
    <t>功能科目名称</t>
  </si>
  <si>
    <t>支出用途</t>
  </si>
  <si>
    <t>采购形式</t>
  </si>
  <si>
    <t>全年数</t>
  </si>
  <si>
    <t>计划下达</t>
  </si>
  <si>
    <t>执行余额</t>
  </si>
  <si>
    <t>全部余额</t>
  </si>
  <si>
    <t>人员支出</t>
  </si>
  <si>
    <t>2018年保育员、营养员工资</t>
  </si>
  <si>
    <t>财政直接支付</t>
  </si>
  <si>
    <t>区级公共财政拨款资金</t>
  </si>
  <si>
    <t>2050201</t>
  </si>
  <si>
    <t>学前教育</t>
  </si>
  <si>
    <t>政府采购</t>
  </si>
  <si>
    <t>财政授权支付</t>
  </si>
  <si>
    <t>待核</t>
  </si>
  <si>
    <t>--</t>
  </si>
  <si>
    <t>工资支出</t>
  </si>
  <si>
    <t>2080505</t>
  </si>
  <si>
    <t>机关事业单位基本养老保险缴费支出</t>
  </si>
  <si>
    <t>2080506</t>
  </si>
  <si>
    <t>机关事业单位职业年金缴费支出</t>
  </si>
  <si>
    <t>2101102</t>
  </si>
  <si>
    <t>事业单位医疗</t>
  </si>
  <si>
    <t>2210201</t>
  </si>
  <si>
    <t>公用支出</t>
  </si>
  <si>
    <t>安保服务费</t>
  </si>
  <si>
    <t>公用支出--公务接待费</t>
  </si>
  <si>
    <t>在职福利费</t>
  </si>
  <si>
    <t>公用支出--培训费</t>
  </si>
  <si>
    <t>公用支出--差旅费</t>
  </si>
  <si>
    <t>便携式计算机</t>
  </si>
  <si>
    <t>硒鼓、粉盒</t>
  </si>
  <si>
    <t>复印纸</t>
  </si>
  <si>
    <t>2080502</t>
  </si>
  <si>
    <t>事业单位离退休</t>
  </si>
  <si>
    <t>离退休福利费</t>
  </si>
  <si>
    <t>2017年单位计划制定表</t>
  </si>
  <si>
    <t>1季度</t>
  </si>
  <si>
    <t>2季度</t>
  </si>
  <si>
    <t>3季度</t>
  </si>
  <si>
    <t>4季度</t>
  </si>
  <si>
    <t>2018年第一季度用款计划申报表</t>
  </si>
  <si>
    <t>零余额用款计划</t>
  </si>
  <si>
    <t>计划数</t>
  </si>
  <si>
    <t>调整计划</t>
  </si>
  <si>
    <t>合计</t>
  </si>
  <si>
    <t>一、基本支出用款合计</t>
  </si>
  <si>
    <t>一般财政经费</t>
  </si>
  <si>
    <t xml:space="preserve">    人员经费小计</t>
  </si>
  <si>
    <r>
      <rPr>
        <sz val="10"/>
        <rFont val="宋体"/>
        <charset val="134"/>
      </rPr>
      <t xml:space="preserve">        其中：</t>
    </r>
    <r>
      <rPr>
        <sz val="10"/>
        <rFont val="宋体"/>
        <charset val="134"/>
      </rPr>
      <t>人员经费(工资代扣款)</t>
    </r>
  </si>
  <si>
    <r>
      <rPr>
        <sz val="10"/>
        <rFont val="宋体"/>
        <charset val="134"/>
      </rPr>
      <t xml:space="preserve">             </t>
    </r>
    <r>
      <rPr>
        <sz val="10"/>
        <rFont val="宋体"/>
        <charset val="134"/>
      </rPr>
      <t>人员经费</t>
    </r>
  </si>
  <si>
    <t xml:space="preserve">    公用经费小计</t>
  </si>
  <si>
    <r>
      <rPr>
        <sz val="10"/>
        <rFont val="宋体"/>
        <charset val="134"/>
      </rPr>
      <t xml:space="preserve">        其中：</t>
    </r>
    <r>
      <rPr>
        <sz val="10"/>
        <rFont val="宋体"/>
        <charset val="134"/>
      </rPr>
      <t>公用经费</t>
    </r>
  </si>
  <si>
    <r>
      <rPr>
        <sz val="10"/>
        <rFont val="宋体"/>
        <charset val="134"/>
      </rPr>
      <t xml:space="preserve">             </t>
    </r>
    <r>
      <rPr>
        <sz val="10"/>
        <rFont val="宋体"/>
        <charset val="134"/>
      </rPr>
      <t>培训费</t>
    </r>
  </si>
  <si>
    <r>
      <rPr>
        <sz val="10"/>
        <rFont val="宋体"/>
        <charset val="134"/>
      </rPr>
      <t xml:space="preserve">             </t>
    </r>
    <r>
      <rPr>
        <sz val="10"/>
        <rFont val="宋体"/>
        <charset val="134"/>
      </rPr>
      <t>公务接待费</t>
    </r>
  </si>
  <si>
    <r>
      <rPr>
        <sz val="10"/>
        <rFont val="宋体"/>
        <charset val="134"/>
      </rPr>
      <t xml:space="preserve">             </t>
    </r>
    <r>
      <rPr>
        <sz val="10"/>
        <rFont val="宋体"/>
        <charset val="134"/>
      </rPr>
      <t>差旅费</t>
    </r>
  </si>
  <si>
    <t xml:space="preserve">             在职福利费</t>
  </si>
  <si>
    <t xml:space="preserve">             便携式计算机</t>
  </si>
  <si>
    <t xml:space="preserve">             硒鼓、粉盒</t>
  </si>
  <si>
    <t xml:space="preserve">             复印纸</t>
  </si>
  <si>
    <t>其他一般财政经费</t>
  </si>
  <si>
    <t xml:space="preserve">    人员经费</t>
  </si>
  <si>
    <t xml:space="preserve">        其中：公积金</t>
  </si>
  <si>
    <t xml:space="preserve">             单位医疗</t>
  </si>
  <si>
    <t xml:space="preserve">             职业年金缴费支出</t>
  </si>
  <si>
    <t xml:space="preserve">             养老保险缴费支出</t>
  </si>
  <si>
    <t xml:space="preserve">             单位离退休（人员）</t>
  </si>
  <si>
    <t xml:space="preserve">    公用经费</t>
  </si>
  <si>
    <t xml:space="preserve">        其中：单位离退休（公用）</t>
  </si>
  <si>
    <t xml:space="preserve">              </t>
  </si>
  <si>
    <t>二、项目支出用款合计</t>
  </si>
  <si>
    <t>总       计</t>
  </si>
  <si>
    <t>专用存款用款计划</t>
  </si>
  <si>
    <t>上期可调减金额</t>
  </si>
  <si>
    <t>本次调增金额</t>
  </si>
  <si>
    <t>调整后金额</t>
  </si>
  <si>
    <t>往来款</t>
  </si>
  <si>
    <t>合     计</t>
  </si>
  <si>
    <t>附：专用存款用款计划“本次调增金额”相关说明</t>
  </si>
  <si>
    <t xml:space="preserve">单位负责人：             </t>
  </si>
  <si>
    <t xml:space="preserve"> 财务负责人：        </t>
  </si>
  <si>
    <t>制单人：</t>
  </si>
  <si>
    <t>2018年第二季度用款计划申报表</t>
  </si>
  <si>
    <t>2018年第三季度用款计划申报表</t>
  </si>
  <si>
    <t>2018年第四季度用款计划申报表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</si>
</sst>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#,##0.00_ "/>
  </numFmts>
  <fonts count="62">
    <font>
      <sz val="12"/>
      <name val="宋体"/>
      <charset val="134"/>
    </font>
    <font>
      <b/>
      <sz val="14"/>
      <name val="宋体"/>
      <charset val="134"/>
    </font>
    <font>
      <u/>
      <sz val="12"/>
      <color theme="10"/>
      <name val="宋体"/>
      <charset val="134"/>
    </font>
    <font>
      <sz val="11"/>
      <name val="宋体"/>
      <charset val="134"/>
    </font>
    <font>
      <b/>
      <sz val="11"/>
      <name val="宋体"/>
      <charset val="134"/>
    </font>
    <font>
      <b/>
      <sz val="10"/>
      <name val="宋体"/>
      <charset val="134"/>
    </font>
    <font>
      <sz val="10"/>
      <name val="宋体"/>
      <charset val="134"/>
    </font>
    <font>
      <sz val="10"/>
      <color indexed="8"/>
      <name val="宋体"/>
      <charset val="134"/>
    </font>
    <font>
      <b/>
      <sz val="10"/>
      <color indexed="8"/>
      <name val="宋体"/>
      <charset val="134"/>
    </font>
    <font>
      <b/>
      <sz val="18"/>
      <name val="宋体"/>
      <charset val="134"/>
    </font>
    <font>
      <sz val="12"/>
      <name val="宋体"/>
      <charset val="134"/>
    </font>
    <font>
      <sz val="11"/>
      <name val="宋体"/>
      <charset val="134"/>
    </font>
    <font>
      <u/>
      <sz val="18"/>
      <color theme="10"/>
      <name val="宋体"/>
      <charset val="134"/>
    </font>
    <font>
      <b/>
      <sz val="14"/>
      <name val="黑体"/>
      <charset val="134"/>
    </font>
    <font>
      <sz val="10"/>
      <name val="宋体"/>
      <charset val="134"/>
    </font>
    <font>
      <sz val="11"/>
      <color indexed="8"/>
      <name val="宋体"/>
      <charset val="134"/>
    </font>
    <font>
      <sz val="11"/>
      <color indexed="8"/>
      <name val="宋体"/>
      <charset val="134"/>
    </font>
    <font>
      <b/>
      <sz val="16"/>
      <color indexed="8"/>
      <name val="宋体"/>
      <charset val="134"/>
    </font>
    <font>
      <b/>
      <sz val="16"/>
      <color indexed="8"/>
      <name val="宋体"/>
      <charset val="134"/>
    </font>
    <font>
      <b/>
      <sz val="12"/>
      <color rgb="FFFF0000"/>
      <name val="宋体"/>
      <charset val="134"/>
    </font>
    <font>
      <b/>
      <sz val="11"/>
      <color indexed="8"/>
      <name val="宋体"/>
      <charset val="134"/>
    </font>
    <font>
      <sz val="10"/>
      <color indexed="8"/>
      <name val="宋体"/>
      <charset val="134"/>
    </font>
    <font>
      <b/>
      <sz val="14"/>
      <name val="Arial"/>
      <charset val="134"/>
    </font>
    <font>
      <b/>
      <u/>
      <sz val="11"/>
      <color indexed="12"/>
      <name val="Arial"/>
      <charset val="134"/>
    </font>
    <font>
      <sz val="10"/>
      <name val="Arial"/>
      <charset val="134"/>
    </font>
    <font>
      <sz val="11"/>
      <color indexed="20"/>
      <name val="宋体"/>
      <charset val="134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indexed="9"/>
      <name val="宋体"/>
      <charset val="134"/>
    </font>
    <font>
      <sz val="11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1"/>
      <color indexed="63"/>
      <name val="宋体"/>
      <charset val="134"/>
    </font>
    <font>
      <b/>
      <sz val="11"/>
      <color indexed="52"/>
      <name val="宋体"/>
      <charset val="134"/>
    </font>
    <font>
      <sz val="11"/>
      <color indexed="62"/>
      <name val="宋体"/>
      <charset val="134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indexed="62"/>
      <name val="宋体"/>
      <charset val="134"/>
    </font>
    <font>
      <sz val="11"/>
      <color indexed="60"/>
      <name val="宋体"/>
      <charset val="134"/>
    </font>
    <font>
      <sz val="11"/>
      <color indexed="63"/>
      <name val="宋体"/>
      <charset val="134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8"/>
      <color indexed="62"/>
      <name val="宋体"/>
      <charset val="134"/>
    </font>
    <font>
      <b/>
      <sz val="11"/>
      <color indexed="9"/>
      <name val="宋体"/>
      <charset val="134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indexed="62"/>
      <name val="宋体"/>
      <charset val="134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indexed="23"/>
      <name val="宋体"/>
      <charset val="134"/>
    </font>
    <font>
      <sz val="11"/>
      <color indexed="10"/>
      <name val="宋体"/>
      <charset val="134"/>
    </font>
    <font>
      <sz val="11"/>
      <color indexed="58"/>
      <name val="宋体"/>
      <charset val="134"/>
    </font>
    <font>
      <b/>
      <sz val="15"/>
      <color indexed="62"/>
      <name val="宋体"/>
      <charset val="134"/>
    </font>
    <font>
      <sz val="11"/>
      <color indexed="52"/>
      <name val="宋体"/>
      <charset val="134"/>
    </font>
    <font>
      <b/>
      <sz val="14"/>
      <name val="宋体"/>
      <charset val="134"/>
    </font>
    <font>
      <b/>
      <u/>
      <sz val="11"/>
      <color indexed="12"/>
      <name val="宋体"/>
      <charset val="134"/>
    </font>
  </fonts>
  <fills count="5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indexed="3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indexed="33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7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indexed="49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indexed="2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double">
        <color indexed="52"/>
      </bottom>
      <diagonal/>
    </border>
  </borders>
  <cellStyleXfs count="97">
    <xf numFmtId="0" fontId="0" fillId="0" borderId="0"/>
    <xf numFmtId="42" fontId="30" fillId="0" borderId="0" applyFont="0" applyFill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35" fillId="18" borderId="11" applyNumberFormat="0" applyAlignment="0" applyProtection="0">
      <alignment vertical="center"/>
    </xf>
    <xf numFmtId="44" fontId="30" fillId="0" borderId="0" applyFont="0" applyFill="0" applyBorder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0" fontId="39" fillId="14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6" fillId="36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top"/>
      <protection locked="0"/>
    </xf>
    <xf numFmtId="9" fontId="30" fillId="0" borderId="0" applyFon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0" fillId="30" borderId="17" applyNumberFormat="0" applyFont="0" applyAlignment="0" applyProtection="0">
      <alignment vertical="center"/>
    </xf>
    <xf numFmtId="0" fontId="36" fillId="31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51" fillId="0" borderId="16" applyNumberFormat="0" applyFill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44" fillId="27" borderId="15" applyNumberFormat="0" applyAlignment="0" applyProtection="0">
      <alignment vertical="center"/>
    </xf>
    <xf numFmtId="0" fontId="34" fillId="17" borderId="10" applyNumberFormat="0" applyAlignment="0" applyProtection="0">
      <alignment vertical="center"/>
    </xf>
    <xf numFmtId="0" fontId="52" fillId="27" borderId="11" applyNumberFormat="0" applyAlignment="0" applyProtection="0">
      <alignment vertical="center"/>
    </xf>
    <xf numFmtId="0" fontId="54" fillId="39" borderId="21" applyNumberFormat="0" applyAlignment="0" applyProtection="0">
      <alignment vertical="center"/>
    </xf>
    <xf numFmtId="0" fontId="27" fillId="43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47" fillId="0" borderId="18" applyNumberFormat="0" applyFill="0" applyAlignment="0" applyProtection="0">
      <alignment vertical="center"/>
    </xf>
    <xf numFmtId="0" fontId="50" fillId="0" borderId="20" applyNumberFormat="0" applyFill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37" fillId="0" borderId="13" applyNumberFormat="0" applyFill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27" fillId="44" borderId="0" applyNumberFormat="0" applyBorder="0" applyAlignment="0" applyProtection="0">
      <alignment vertical="center"/>
    </xf>
    <xf numFmtId="0" fontId="36" fillId="34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39" fillId="8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6" fillId="49" borderId="0" applyNumberFormat="0" applyBorder="0" applyAlignment="0" applyProtection="0">
      <alignment vertical="center"/>
    </xf>
    <xf numFmtId="0" fontId="27" fillId="41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39" fillId="50" borderId="0" applyNumberFormat="0" applyBorder="0" applyAlignment="0" applyProtection="0">
      <alignment vertical="center"/>
    </xf>
    <xf numFmtId="0" fontId="27" fillId="47" borderId="0" applyNumberFormat="0" applyBorder="0" applyAlignment="0" applyProtection="0">
      <alignment vertical="center"/>
    </xf>
    <xf numFmtId="0" fontId="36" fillId="51" borderId="0" applyNumberFormat="0" applyBorder="0" applyAlignment="0" applyProtection="0">
      <alignment vertical="center"/>
    </xf>
    <xf numFmtId="0" fontId="6" fillId="0" borderId="0"/>
    <xf numFmtId="0" fontId="29" fillId="15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27" fillId="52" borderId="0" applyNumberFormat="0" applyBorder="0" applyAlignment="0" applyProtection="0">
      <alignment vertical="center"/>
    </xf>
    <xf numFmtId="0" fontId="36" fillId="35" borderId="0" applyNumberFormat="0" applyBorder="0" applyAlignment="0" applyProtection="0">
      <alignment vertical="center"/>
    </xf>
    <xf numFmtId="0" fontId="36" fillId="48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7" fillId="46" borderId="0" applyNumberFormat="0" applyBorder="0" applyAlignment="0" applyProtection="0">
      <alignment vertical="center"/>
    </xf>
    <xf numFmtId="0" fontId="36" fillId="37" borderId="0" applyNumberFormat="0" applyBorder="0" applyAlignment="0" applyProtection="0">
      <alignment vertical="center"/>
    </xf>
    <xf numFmtId="0" fontId="39" fillId="14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15" borderId="0" applyNumberFormat="0" applyBorder="0" applyAlignment="0" applyProtection="0">
      <alignment vertical="center"/>
    </xf>
    <xf numFmtId="0" fontId="39" fillId="2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29" fillId="4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54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3" fillId="0" borderId="0">
      <alignment horizontal="left" vertical="center" indent="1"/>
    </xf>
    <xf numFmtId="0" fontId="25" fillId="9" borderId="0" applyNumberFormat="0" applyBorder="0" applyAlignment="0" applyProtection="0">
      <alignment vertical="center"/>
    </xf>
    <xf numFmtId="0" fontId="33" fillId="14" borderId="10" applyNumberFormat="0" applyAlignment="0" applyProtection="0">
      <alignment vertical="center"/>
    </xf>
    <xf numFmtId="0" fontId="43" fillId="26" borderId="14" applyNumberFormat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7" fillId="53" borderId="0" applyNumberFormat="0" applyBorder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48" fillId="0" borderId="19" applyNumberFormat="0" applyFill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59" fillId="0" borderId="24" applyNumberFormat="0" applyFill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24" fillId="8" borderId="8" applyNumberFormat="0" applyFont="0" applyAlignment="0" applyProtection="0">
      <alignment vertical="center"/>
    </xf>
    <xf numFmtId="0" fontId="32" fillId="14" borderId="9" applyNumberFormat="0" applyAlignment="0" applyProtection="0">
      <alignment vertical="center"/>
    </xf>
    <xf numFmtId="0" fontId="0" fillId="0" borderId="0">
      <alignment vertical="center"/>
    </xf>
    <xf numFmtId="0" fontId="42" fillId="0" borderId="0" applyNumberFormat="0" applyFill="0" applyBorder="0" applyAlignment="0" applyProtection="0">
      <alignment vertical="center"/>
    </xf>
    <xf numFmtId="0" fontId="32" fillId="0" borderId="22" applyNumberFormat="0" applyFill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30" fillId="0" borderId="0">
      <alignment vertical="center"/>
    </xf>
    <xf numFmtId="0" fontId="0" fillId="0" borderId="0"/>
    <xf numFmtId="0" fontId="16" fillId="0" borderId="0">
      <alignment vertical="center"/>
    </xf>
    <xf numFmtId="43" fontId="6" fillId="0" borderId="0" applyFont="0" applyFill="0" applyBorder="0" applyAlignment="0" applyProtection="0"/>
  </cellStyleXfs>
  <cellXfs count="117">
    <xf numFmtId="0" fontId="0" fillId="0" borderId="0" xfId="0"/>
    <xf numFmtId="0" fontId="0" fillId="0" borderId="0" xfId="89" applyFont="1">
      <alignment vertical="center"/>
    </xf>
    <xf numFmtId="0" fontId="1" fillId="0" borderId="0" xfId="89" applyFont="1" applyAlignment="1">
      <alignment horizontal="center" vertical="center"/>
    </xf>
    <xf numFmtId="0" fontId="2" fillId="0" borderId="0" xfId="11" applyAlignment="1" applyProtection="1">
      <alignment horizontal="center" vertical="center"/>
    </xf>
    <xf numFmtId="0" fontId="3" fillId="0" borderId="0" xfId="89" applyFont="1">
      <alignment vertical="center"/>
    </xf>
    <xf numFmtId="0" fontId="4" fillId="0" borderId="0" xfId="89" applyFont="1">
      <alignment vertical="center"/>
    </xf>
    <xf numFmtId="0" fontId="5" fillId="0" borderId="1" xfId="52" applyFont="1" applyFill="1" applyBorder="1" applyAlignment="1">
      <alignment horizontal="center" vertical="center"/>
    </xf>
    <xf numFmtId="0" fontId="6" fillId="0" borderId="1" xfId="89" applyFont="1" applyBorder="1" applyAlignment="1">
      <alignment horizontal="center" vertical="center"/>
    </xf>
    <xf numFmtId="0" fontId="5" fillId="0" borderId="1" xfId="52" applyFont="1" applyFill="1" applyBorder="1" applyAlignment="1">
      <alignment horizontal="left" vertical="center"/>
    </xf>
    <xf numFmtId="43" fontId="5" fillId="0" borderId="1" xfId="89" applyNumberFormat="1" applyFont="1" applyBorder="1" applyAlignment="1">
      <alignment horizontal="center" vertical="center"/>
    </xf>
    <xf numFmtId="0" fontId="5" fillId="0" borderId="1" xfId="95" applyFont="1" applyBorder="1" applyAlignment="1">
      <alignment vertical="center"/>
    </xf>
    <xf numFmtId="0" fontId="6" fillId="0" borderId="1" xfId="95" applyFont="1" applyBorder="1" applyAlignment="1">
      <alignment vertical="center"/>
    </xf>
    <xf numFmtId="43" fontId="6" fillId="0" borderId="1" xfId="9" applyNumberFormat="1" applyFont="1" applyBorder="1">
      <alignment vertical="center"/>
    </xf>
    <xf numFmtId="43" fontId="0" fillId="0" borderId="0" xfId="89" applyNumberFormat="1" applyFont="1">
      <alignment vertical="center"/>
    </xf>
    <xf numFmtId="43" fontId="5" fillId="0" borderId="1" xfId="9" applyNumberFormat="1" applyFont="1" applyBorder="1">
      <alignment vertical="center"/>
    </xf>
    <xf numFmtId="43" fontId="5" fillId="0" borderId="1" xfId="9" applyNumberFormat="1" applyFont="1" applyBorder="1" applyAlignment="1">
      <alignment vertical="center"/>
    </xf>
    <xf numFmtId="43" fontId="6" fillId="0" borderId="1" xfId="9" applyNumberFormat="1" applyFont="1" applyBorder="1" applyAlignment="1">
      <alignment vertical="center"/>
    </xf>
    <xf numFmtId="0" fontId="5" fillId="0" borderId="1" xfId="95" applyFont="1" applyBorder="1" applyAlignment="1">
      <alignment horizontal="center" vertical="center"/>
    </xf>
    <xf numFmtId="0" fontId="7" fillId="0" borderId="0" xfId="95" applyFont="1">
      <alignment vertical="center"/>
    </xf>
    <xf numFmtId="43" fontId="6" fillId="0" borderId="0" xfId="89" applyNumberFormat="1" applyFont="1">
      <alignment vertical="center"/>
    </xf>
    <xf numFmtId="43" fontId="3" fillId="0" borderId="0" xfId="89" applyNumberFormat="1" applyFont="1">
      <alignment vertical="center"/>
    </xf>
    <xf numFmtId="0" fontId="8" fillId="0" borderId="1" xfId="95" applyFont="1" applyBorder="1" applyAlignment="1">
      <alignment horizontal="center" vertical="center"/>
    </xf>
    <xf numFmtId="43" fontId="7" fillId="0" borderId="1" xfId="95" applyNumberFormat="1" applyFont="1" applyBorder="1" applyAlignment="1">
      <alignment horizontal="center" vertical="center"/>
    </xf>
    <xf numFmtId="43" fontId="6" fillId="0" borderId="1" xfId="89" applyNumberFormat="1" applyFont="1" applyBorder="1" applyAlignment="1">
      <alignment horizontal="center" vertical="center"/>
    </xf>
    <xf numFmtId="0" fontId="7" fillId="0" borderId="1" xfId="95" applyFont="1" applyFill="1" applyBorder="1">
      <alignment vertical="center"/>
    </xf>
    <xf numFmtId="43" fontId="7" fillId="0" borderId="1" xfId="9" applyNumberFormat="1" applyFont="1" applyBorder="1">
      <alignment vertical="center"/>
    </xf>
    <xf numFmtId="0" fontId="8" fillId="0" borderId="1" xfId="95" applyFont="1" applyFill="1" applyBorder="1" applyAlignment="1">
      <alignment horizontal="center" vertical="center"/>
    </xf>
    <xf numFmtId="0" fontId="6" fillId="0" borderId="0" xfId="89" applyFont="1">
      <alignment vertical="center"/>
    </xf>
    <xf numFmtId="0" fontId="7" fillId="0" borderId="0" xfId="95" applyFont="1" applyFill="1" applyBorder="1">
      <alignment vertical="center"/>
    </xf>
    <xf numFmtId="0" fontId="3" fillId="0" borderId="0" xfId="89" applyFont="1" applyAlignment="1">
      <alignment horizontal="left" vertical="center"/>
    </xf>
    <xf numFmtId="0" fontId="3" fillId="0" borderId="0" xfId="89" applyFont="1" applyAlignment="1">
      <alignment horizontal="right" vertical="center"/>
    </xf>
    <xf numFmtId="0" fontId="0" fillId="0" borderId="0" xfId="0" applyAlignment="1">
      <alignment vertical="center" wrapText="1"/>
    </xf>
    <xf numFmtId="176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9" fillId="0" borderId="2" xfId="0" applyFont="1" applyBorder="1" applyAlignment="1">
      <alignment horizontal="center" vertical="center" wrapText="1"/>
    </xf>
    <xf numFmtId="0" fontId="2" fillId="0" borderId="2" xfId="11" applyBorder="1" applyAlignment="1" applyProtection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vertical="center" wrapText="1"/>
    </xf>
    <xf numFmtId="0" fontId="10" fillId="2" borderId="1" xfId="0" applyFont="1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176" fontId="0" fillId="0" borderId="1" xfId="0" applyNumberForma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76" fontId="0" fillId="2" borderId="1" xfId="0" applyNumberFormat="1" applyFill="1" applyBorder="1" applyAlignment="1">
      <alignment vertical="center"/>
    </xf>
    <xf numFmtId="176" fontId="0" fillId="0" borderId="1" xfId="0" applyNumberFormat="1" applyBorder="1" applyAlignment="1">
      <alignment vertical="center"/>
    </xf>
    <xf numFmtId="176" fontId="0" fillId="3" borderId="1" xfId="0" applyNumberFormat="1" applyFill="1" applyBorder="1" applyAlignment="1">
      <alignment vertical="center"/>
    </xf>
    <xf numFmtId="0" fontId="11" fillId="0" borderId="0" xfId="0" applyFont="1" applyAlignment="1">
      <alignment vertical="center" wrapText="1"/>
    </xf>
    <xf numFmtId="176" fontId="11" fillId="0" borderId="0" xfId="0" applyNumberFormat="1" applyFont="1" applyAlignment="1">
      <alignment vertical="center"/>
    </xf>
    <xf numFmtId="0" fontId="11" fillId="0" borderId="0" xfId="0" applyFont="1" applyAlignment="1">
      <alignment vertical="center"/>
    </xf>
    <xf numFmtId="0" fontId="12" fillId="0" borderId="2" xfId="11" applyFont="1" applyBorder="1" applyAlignment="1" applyProtection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vertical="center" wrapText="1"/>
    </xf>
    <xf numFmtId="176" fontId="11" fillId="0" borderId="1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176" fontId="11" fillId="0" borderId="1" xfId="0" applyNumberFormat="1" applyFont="1" applyBorder="1" applyAlignment="1">
      <alignment vertical="center"/>
    </xf>
    <xf numFmtId="176" fontId="11" fillId="4" borderId="1" xfId="0" applyNumberFormat="1" applyFont="1" applyFill="1" applyBorder="1" applyAlignment="1">
      <alignment vertical="center"/>
    </xf>
    <xf numFmtId="0" fontId="0" fillId="0" borderId="0" xfId="0" applyNumberFormat="1" applyFont="1" applyFill="1" applyBorder="1" applyAlignment="1">
      <alignment vertical="center"/>
    </xf>
    <xf numFmtId="0" fontId="13" fillId="0" borderId="0" xfId="0" applyNumberFormat="1" applyFont="1" applyFill="1" applyBorder="1" applyAlignment="1">
      <alignment horizontal="center" vertical="center"/>
    </xf>
    <xf numFmtId="0" fontId="2" fillId="0" borderId="0" xfId="11" applyNumberFormat="1" applyFill="1" applyBorder="1" applyAlignment="1" applyProtection="1">
      <alignment vertical="center"/>
    </xf>
    <xf numFmtId="0" fontId="14" fillId="0" borderId="0" xfId="0" applyNumberFormat="1" applyFont="1" applyFill="1" applyBorder="1" applyAlignment="1">
      <alignment horizontal="left" vertical="center"/>
    </xf>
    <xf numFmtId="0" fontId="11" fillId="5" borderId="1" xfId="0" applyNumberFormat="1" applyFont="1" applyFill="1" applyBorder="1" applyAlignment="1">
      <alignment horizontal="center" vertical="center"/>
    </xf>
    <xf numFmtId="0" fontId="11" fillId="0" borderId="1" xfId="0" applyNumberFormat="1" applyFont="1" applyFill="1" applyBorder="1" applyAlignment="1">
      <alignment vertical="center"/>
    </xf>
    <xf numFmtId="4" fontId="11" fillId="0" borderId="1" xfId="0" applyNumberFormat="1" applyFont="1" applyFill="1" applyBorder="1" applyAlignment="1">
      <alignment vertical="center"/>
    </xf>
    <xf numFmtId="49" fontId="0" fillId="0" borderId="0" xfId="0" applyNumberFormat="1" applyFont="1" applyFill="1" applyBorder="1" applyAlignment="1"/>
    <xf numFmtId="0" fontId="0" fillId="0" borderId="0" xfId="0" applyNumberFormat="1" applyFont="1" applyFill="1" applyBorder="1" applyAlignment="1"/>
    <xf numFmtId="0" fontId="0" fillId="0" borderId="0" xfId="0" applyNumberFormat="1" applyFont="1" applyFill="1" applyBorder="1" applyAlignment="1">
      <alignment horizontal="center"/>
    </xf>
    <xf numFmtId="0" fontId="13" fillId="0" borderId="0" xfId="0" applyNumberFormat="1" applyFont="1" applyFill="1" applyBorder="1" applyAlignment="1">
      <alignment horizontal="center" vertical="center" wrapText="1" shrinkToFit="1"/>
    </xf>
    <xf numFmtId="0" fontId="2" fillId="0" borderId="0" xfId="11" applyNumberFormat="1" applyFill="1" applyBorder="1" applyAlignment="1" applyProtection="1">
      <alignment horizontal="center" vertical="center" wrapText="1" shrinkToFit="1"/>
    </xf>
    <xf numFmtId="0" fontId="10" fillId="0" borderId="0" xfId="0" applyNumberFormat="1" applyFont="1" applyFill="1" applyBorder="1" applyAlignment="1">
      <alignment horizontal="center"/>
    </xf>
    <xf numFmtId="49" fontId="11" fillId="5" borderId="3" xfId="0" applyNumberFormat="1" applyFont="1" applyFill="1" applyBorder="1" applyAlignment="1">
      <alignment horizontal="center" vertical="center" wrapText="1" shrinkToFit="1"/>
    </xf>
    <xf numFmtId="0" fontId="11" fillId="5" borderId="4" xfId="0" applyNumberFormat="1" applyFont="1" applyFill="1" applyBorder="1" applyAlignment="1">
      <alignment horizontal="center" vertical="center" wrapText="1" shrinkToFit="1"/>
    </xf>
    <xf numFmtId="0" fontId="11" fillId="5" borderId="1" xfId="0" applyNumberFormat="1" applyFont="1" applyFill="1" applyBorder="1" applyAlignment="1">
      <alignment horizontal="center" vertical="center" wrapText="1" shrinkToFit="1"/>
    </xf>
    <xf numFmtId="0" fontId="11" fillId="5" borderId="5" xfId="0" applyNumberFormat="1" applyFont="1" applyFill="1" applyBorder="1" applyAlignment="1">
      <alignment horizontal="center" vertical="center" wrapText="1" shrinkToFit="1"/>
    </xf>
    <xf numFmtId="0" fontId="11" fillId="5" borderId="3" xfId="0" applyNumberFormat="1" applyFont="1" applyFill="1" applyBorder="1" applyAlignment="1">
      <alignment horizontal="center" vertical="center" wrapText="1" shrinkToFit="1"/>
    </xf>
    <xf numFmtId="49" fontId="11" fillId="0" borderId="3" xfId="0" applyNumberFormat="1" applyFont="1" applyFill="1" applyBorder="1" applyAlignment="1">
      <alignment vertical="center" wrapText="1" shrinkToFit="1"/>
    </xf>
    <xf numFmtId="0" fontId="11" fillId="0" borderId="3" xfId="0" applyNumberFormat="1" applyFont="1" applyFill="1" applyBorder="1" applyAlignment="1">
      <alignment vertical="center" wrapText="1" shrinkToFit="1"/>
    </xf>
    <xf numFmtId="0" fontId="11" fillId="0" borderId="6" xfId="0" applyNumberFormat="1" applyFont="1" applyFill="1" applyBorder="1" applyAlignment="1">
      <alignment horizontal="center" vertical="center" wrapText="1" shrinkToFit="1"/>
    </xf>
    <xf numFmtId="4" fontId="14" fillId="0" borderId="6" xfId="0" applyNumberFormat="1" applyFont="1" applyFill="1" applyBorder="1" applyAlignment="1">
      <alignment vertical="center"/>
    </xf>
    <xf numFmtId="4" fontId="14" fillId="0" borderId="3" xfId="0" applyNumberFormat="1" applyFont="1" applyFill="1" applyBorder="1" applyAlignment="1">
      <alignment vertical="center"/>
    </xf>
    <xf numFmtId="0" fontId="11" fillId="0" borderId="3" xfId="0" applyNumberFormat="1" applyFont="1" applyFill="1" applyBorder="1" applyAlignment="1">
      <alignment horizontal="center" vertical="center" wrapText="1" shrinkToFit="1"/>
    </xf>
    <xf numFmtId="0" fontId="10" fillId="0" borderId="1" xfId="0" applyFont="1" applyBorder="1" applyAlignment="1">
      <alignment vertical="center" wrapText="1"/>
    </xf>
    <xf numFmtId="4" fontId="14" fillId="4" borderId="3" xfId="0" applyNumberFormat="1" applyFont="1" applyFill="1" applyBorder="1" applyAlignment="1">
      <alignment vertical="center"/>
    </xf>
    <xf numFmtId="0" fontId="10" fillId="0" borderId="2" xfId="0" applyFont="1" applyBorder="1" applyAlignment="1">
      <alignment horizontal="left" vertical="center"/>
    </xf>
    <xf numFmtId="0" fontId="15" fillId="0" borderId="1" xfId="0" applyNumberFormat="1" applyFont="1" applyFill="1" applyBorder="1" applyAlignment="1">
      <alignment horizontal="center" vertical="center" wrapText="1"/>
    </xf>
    <xf numFmtId="0" fontId="15" fillId="0" borderId="7" xfId="0" applyNumberFormat="1" applyFont="1" applyFill="1" applyBorder="1" applyAlignment="1">
      <alignment horizontal="center" vertical="center" wrapText="1"/>
    </xf>
    <xf numFmtId="0" fontId="15" fillId="0" borderId="1" xfId="0" applyNumberFormat="1" applyFont="1" applyFill="1" applyBorder="1" applyAlignment="1">
      <alignment horizontal="center" vertical="center"/>
    </xf>
    <xf numFmtId="49" fontId="15" fillId="0" borderId="1" xfId="0" applyNumberFormat="1" applyFont="1" applyFill="1" applyBorder="1" applyAlignment="1">
      <alignment horizontal="center" vertical="center"/>
    </xf>
    <xf numFmtId="0" fontId="15" fillId="0" borderId="1" xfId="0" applyNumberFormat="1" applyFont="1" applyFill="1" applyBorder="1" applyAlignment="1">
      <alignment horizontal="left" vertical="center" wrapText="1"/>
    </xf>
    <xf numFmtId="0" fontId="15" fillId="6" borderId="1" xfId="0" applyNumberFormat="1" applyFont="1" applyFill="1" applyBorder="1" applyAlignment="1">
      <alignment horizontal="left" vertical="center" wrapText="1"/>
    </xf>
    <xf numFmtId="0" fontId="15" fillId="7" borderId="1" xfId="0" applyNumberFormat="1" applyFont="1" applyFill="1" applyBorder="1" applyAlignment="1">
      <alignment horizontal="right" vertical="center"/>
    </xf>
    <xf numFmtId="0" fontId="16" fillId="0" borderId="7" xfId="0" applyNumberFormat="1" applyFont="1" applyFill="1" applyBorder="1" applyAlignment="1">
      <alignment horizontal="center" vertical="center" wrapText="1"/>
    </xf>
    <xf numFmtId="0" fontId="16" fillId="0" borderId="1" xfId="0" applyNumberFormat="1" applyFont="1" applyFill="1" applyBorder="1" applyAlignment="1">
      <alignment horizontal="left" vertical="center" wrapText="1"/>
    </xf>
    <xf numFmtId="4" fontId="15" fillId="0" borderId="1" xfId="0" applyNumberFormat="1" applyFont="1" applyFill="1" applyBorder="1" applyAlignment="1">
      <alignment horizontal="right" vertical="center"/>
    </xf>
    <xf numFmtId="4" fontId="15" fillId="0" borderId="1" xfId="0" applyNumberFormat="1" applyFont="1" applyFill="1" applyBorder="1" applyAlignment="1">
      <alignment horizontal="center" vertical="center"/>
    </xf>
    <xf numFmtId="4" fontId="15" fillId="4" borderId="1" xfId="0" applyNumberFormat="1" applyFont="1" applyFill="1" applyBorder="1" applyAlignment="1">
      <alignment horizontal="right" vertical="center"/>
    </xf>
    <xf numFmtId="0" fontId="0" fillId="0" borderId="0" xfId="0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>
      <alignment horizontal="left" wrapText="1"/>
    </xf>
    <xf numFmtId="0" fontId="0" fillId="0" borderId="0" xfId="0" applyFill="1"/>
    <xf numFmtId="0" fontId="17" fillId="0" borderId="0" xfId="0" applyNumberFormat="1" applyFont="1" applyFill="1" applyBorder="1" applyAlignment="1">
      <alignment horizontal="center" vertical="center"/>
    </xf>
    <xf numFmtId="0" fontId="2" fillId="0" borderId="0" xfId="11" applyNumberFormat="1" applyFill="1" applyBorder="1" applyAlignment="1" applyProtection="1">
      <alignment horizontal="center" vertical="center"/>
    </xf>
    <xf numFmtId="0" fontId="18" fillId="0" borderId="0" xfId="0" applyNumberFormat="1" applyFont="1" applyFill="1" applyBorder="1" applyAlignment="1">
      <alignment horizontal="center" vertical="center"/>
    </xf>
    <xf numFmtId="0" fontId="15" fillId="0" borderId="2" xfId="0" applyNumberFormat="1" applyFont="1" applyFill="1" applyBorder="1" applyAlignment="1">
      <alignment horizontal="right" vertical="center"/>
    </xf>
    <xf numFmtId="0" fontId="15" fillId="0" borderId="2" xfId="0" applyNumberFormat="1" applyFont="1" applyFill="1" applyBorder="1" applyAlignment="1">
      <alignment horizontal="left" vertical="center"/>
    </xf>
    <xf numFmtId="0" fontId="19" fillId="0" borderId="2" xfId="0" applyFont="1" applyBorder="1" applyAlignment="1">
      <alignment horizontal="center"/>
    </xf>
    <xf numFmtId="0" fontId="20" fillId="0" borderId="7" xfId="0" applyNumberFormat="1" applyFont="1" applyFill="1" applyBorder="1" applyAlignment="1">
      <alignment horizontal="center" vertical="center" wrapText="1"/>
    </xf>
    <xf numFmtId="0" fontId="16" fillId="0" borderId="1" xfId="0" applyNumberFormat="1" applyFont="1" applyFill="1" applyBorder="1" applyAlignment="1">
      <alignment horizontal="center" vertical="center"/>
    </xf>
    <xf numFmtId="0" fontId="16" fillId="6" borderId="1" xfId="0" applyNumberFormat="1" applyFont="1" applyFill="1" applyBorder="1" applyAlignment="1">
      <alignment horizontal="left" vertical="center" wrapText="1"/>
    </xf>
    <xf numFmtId="0" fontId="16" fillId="7" borderId="1" xfId="0" applyNumberFormat="1" applyFont="1" applyFill="1" applyBorder="1" applyAlignment="1">
      <alignment horizontal="right" vertical="center"/>
    </xf>
    <xf numFmtId="0" fontId="21" fillId="0" borderId="1" xfId="0" applyNumberFormat="1" applyFont="1" applyFill="1" applyBorder="1" applyAlignment="1">
      <alignment horizontal="left" vertical="center" wrapText="1"/>
    </xf>
    <xf numFmtId="49" fontId="16" fillId="0" borderId="1" xfId="0" applyNumberFormat="1" applyFont="1" applyFill="1" applyBorder="1" applyAlignment="1">
      <alignment horizontal="center" vertical="center"/>
    </xf>
    <xf numFmtId="0" fontId="16" fillId="7" borderId="1" xfId="0" applyNumberFormat="1" applyFont="1" applyFill="1" applyBorder="1" applyAlignment="1">
      <alignment horizontal="left" vertical="center"/>
    </xf>
    <xf numFmtId="4" fontId="19" fillId="0" borderId="0" xfId="0" applyNumberFormat="1" applyFont="1" applyFill="1"/>
    <xf numFmtId="4" fontId="16" fillId="0" borderId="1" xfId="0" applyNumberFormat="1" applyFont="1" applyFill="1" applyBorder="1" applyAlignment="1">
      <alignment horizontal="right" vertical="center"/>
    </xf>
    <xf numFmtId="4" fontId="16" fillId="0" borderId="1" xfId="0" applyNumberFormat="1" applyFont="1" applyFill="1" applyBorder="1" applyAlignment="1">
      <alignment horizontal="center" vertical="center"/>
    </xf>
    <xf numFmtId="0" fontId="22" fillId="0" borderId="0" xfId="0" applyFont="1" applyAlignment="1">
      <alignment horizontal="center"/>
    </xf>
    <xf numFmtId="0" fontId="23" fillId="0" borderId="0" xfId="76">
      <alignment horizontal="left" vertical="center" indent="1"/>
    </xf>
    <xf numFmtId="0" fontId="23" fillId="0" borderId="0" xfId="76" quotePrefix="1">
      <alignment horizontal="left" vertical="center" indent="1"/>
    </xf>
  </cellXfs>
  <cellStyles count="97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20% - Accent4" xf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40% - Accent6" xfId="14"/>
    <cellStyle name="注释" xfId="15" builtinId="10"/>
    <cellStyle name="60% - 强调文字颜色 2" xfId="16" builtinId="36"/>
    <cellStyle name="标题 4" xfId="17" builtinId="19"/>
    <cellStyle name="警告文本" xfId="18" builtinId="11"/>
    <cellStyle name="标题" xfId="19" builtinId="15"/>
    <cellStyle name="解释性文本" xfId="20" builtinId="53"/>
    <cellStyle name="标题 1" xfId="21" builtinId="16"/>
    <cellStyle name="标题 2" xfId="22" builtinId="17"/>
    <cellStyle name="60% - 强调文字颜色 1" xfId="23" builtinId="32"/>
    <cellStyle name="标题 3" xfId="24" builtinId="18"/>
    <cellStyle name="60% - 强调文字颜色 4" xfId="25" builtinId="44"/>
    <cellStyle name="输出" xfId="26" builtinId="21"/>
    <cellStyle name="Input" xfId="27"/>
    <cellStyle name="计算" xfId="28" builtinId="22"/>
    <cellStyle name="检查单元格" xfId="29" builtinId="23"/>
    <cellStyle name="20% - 强调文字颜色 6" xfId="30" builtinId="50"/>
    <cellStyle name="强调文字颜色 2" xfId="31" builtinId="33"/>
    <cellStyle name="链接单元格" xfId="32" builtinId="24"/>
    <cellStyle name="汇总" xfId="33" builtinId="25"/>
    <cellStyle name="好" xfId="34" builtinId="26"/>
    <cellStyle name="Heading 3" xfId="35"/>
    <cellStyle name="适中" xfId="36" builtinId="28"/>
    <cellStyle name="20% - 强调文字颜色 5" xfId="37" builtinId="46"/>
    <cellStyle name="强调文字颜色 1" xfId="38" builtinId="29"/>
    <cellStyle name="20% - 强调文字颜色 1" xfId="39" builtinId="30"/>
    <cellStyle name="20% - Accent2" xfId="40"/>
    <cellStyle name="40% - 强调文字颜色 1" xfId="41" builtinId="31"/>
    <cellStyle name="20% - 强调文字颜色 2" xfId="42" builtinId="34"/>
    <cellStyle name="20% - Accent3" xfId="43"/>
    <cellStyle name="40% - 强调文字颜色 2" xfId="44" builtinId="35"/>
    <cellStyle name="强调文字颜色 3" xfId="45" builtinId="37"/>
    <cellStyle name="强调文字颜色 4" xfId="46" builtinId="41"/>
    <cellStyle name="20% - 强调文字颜色 4" xfId="47" builtinId="42"/>
    <cellStyle name="60% - Accent1" xfId="48"/>
    <cellStyle name="20% - Accent5" xfId="49"/>
    <cellStyle name="40% - 强调文字颜色 4" xfId="50" builtinId="43"/>
    <cellStyle name="强调文字颜色 5" xfId="51" builtinId="45"/>
    <cellStyle name="常规 2 2" xfId="52"/>
    <cellStyle name="60% - Accent2" xfId="53"/>
    <cellStyle name="20% - Accent6" xfId="54"/>
    <cellStyle name="40% - 强调文字颜色 5" xfId="55" builtinId="47"/>
    <cellStyle name="60% - 强调文字颜色 5" xfId="56" builtinId="48"/>
    <cellStyle name="强调文字颜色 6" xfId="57" builtinId="49"/>
    <cellStyle name="60% - Accent3" xfId="58"/>
    <cellStyle name="40% - 强调文字颜色 6" xfId="59" builtinId="51"/>
    <cellStyle name="60% - 强调文字颜色 6" xfId="60" builtinId="52"/>
    <cellStyle name="20% - Accent1" xfId="61"/>
    <cellStyle name="40% - Accent1" xfId="62"/>
    <cellStyle name="40% - Accent2" xfId="63"/>
    <cellStyle name="40% - Accent3" xfId="64"/>
    <cellStyle name="40% - Accent4" xfId="65"/>
    <cellStyle name="40% - Accent5" xfId="66"/>
    <cellStyle name="60% - Accent4" xfId="67"/>
    <cellStyle name="60% - Accent5" xfId="68"/>
    <cellStyle name="60% - Accent6" xfId="69"/>
    <cellStyle name="Accent1" xfId="70"/>
    <cellStyle name="Accent2" xfId="71"/>
    <cellStyle name="Accent3" xfId="72"/>
    <cellStyle name="Accent4" xfId="73"/>
    <cellStyle name="Accent5" xfId="74"/>
    <cellStyle name="Accent6" xfId="75"/>
    <cellStyle name="索引超链接" xfId="76"/>
    <cellStyle name="Bad" xfId="77"/>
    <cellStyle name="Calculation" xfId="78"/>
    <cellStyle name="Check Cell" xfId="79"/>
    <cellStyle name="Explanatory Text" xfId="80"/>
    <cellStyle name="Good" xfId="81"/>
    <cellStyle name="Heading 1" xfId="82"/>
    <cellStyle name="Heading 2" xfId="83"/>
    <cellStyle name="Heading 4" xfId="84"/>
    <cellStyle name="Linked Cell" xfId="85"/>
    <cellStyle name="Neutral" xfId="86"/>
    <cellStyle name="Note" xfId="87"/>
    <cellStyle name="Output" xfId="88"/>
    <cellStyle name="常规 2" xfId="89"/>
    <cellStyle name="Title" xfId="90"/>
    <cellStyle name="Total" xfId="91"/>
    <cellStyle name="Warning Text" xfId="92"/>
    <cellStyle name="常规 3" xfId="93"/>
    <cellStyle name="常规 4" xfId="94"/>
    <cellStyle name="常规_Sheet1" xfId="95"/>
    <cellStyle name="千位分隔 2" xfId="96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7" Type="http://schemas.openxmlformats.org/officeDocument/2006/relationships/sharedStrings" Target="sharedStrings.xml"/><Relationship Id="rId16" Type="http://schemas.openxmlformats.org/officeDocument/2006/relationships/styles" Target="styles.xml"/><Relationship Id="rId15" Type="http://schemas.openxmlformats.org/officeDocument/2006/relationships/theme" Target="theme/theme1.xml"/><Relationship Id="rId14" Type="http://schemas.openxmlformats.org/officeDocument/2006/relationships/externalLink" Target="externalLinks/externalLink3.xml"/><Relationship Id="rId13" Type="http://schemas.openxmlformats.org/officeDocument/2006/relationships/externalLink" Target="externalLinks/externalLink2.xml"/><Relationship Id="rId12" Type="http://schemas.openxmlformats.org/officeDocument/2006/relationships/externalLink" Target="externalLinks/externalLink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Documents%20and%20Settings\Administrator\&#26700;&#38754;\&#38470;&#20255;&#33635;\&#20973;&#35777;&#23548;&#20837;\&#23548;&#20837;&#20973;&#35777;&#31243;&#24207;&#65288;&#36890;&#29992;&#65289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rlj\&#33258;&#32534;&#31243;&#24207;\144\&#28023;&#22825;&#36130;&#21153;\2015&#24180;&#24429;&#28006;&#26032;&#26449;&#24188;&#20799;&#22253;&#20986;&#32435;&#36130;&#21153;&#25968;&#25454;&#36716;&#25442;&#31243;&#24207;x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\rlj\&#33258;&#32534;&#31243;&#24207;\144\&#28023;&#22825;&#36130;&#21153;\&#20986;&#32435;&#25991;&#20214;\&#24429;&#28006;&#24188;&#20986;&#32435;&#19987;&#29992;&#36134;&#21153;&#22788;&#29702;&#31995;&#32479;((2013&#24180;&#65289;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主页"/>
      <sheetName val="信息"/>
      <sheetName val="凭证"/>
      <sheetName val="单位名称"/>
      <sheetName val="部门信息"/>
      <sheetName val="项目表"/>
      <sheetName val="明细科目"/>
      <sheetName val="支出"/>
      <sheetName val="收入"/>
      <sheetName val="导入项目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主页"/>
      <sheetName val="信息"/>
      <sheetName val="凭证"/>
      <sheetName val="养老金、工资、福利费提取等"/>
      <sheetName val="模板工资等"/>
      <sheetName val="银行收支"/>
      <sheetName val="现金收支"/>
      <sheetName val="现金收支合并"/>
      <sheetName val="项目表"/>
      <sheetName val="明细科目"/>
      <sheetName val="支出"/>
      <sheetName val="收入"/>
      <sheetName val="Sheet1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Macro"/>
      <sheetName val="主页"/>
      <sheetName val="现金账"/>
      <sheetName val="银行账"/>
      <sheetName val="出纳报告单"/>
      <sheetName val="常用摘要"/>
      <sheetName val="支票"/>
      <sheetName val="贷记凭证"/>
      <sheetName val="票据号码"/>
      <sheetName val="user"/>
      <sheetName val="往来账号"/>
      <sheetName val="借款管理"/>
      <sheetName val="现金日记账扉页"/>
      <sheetName val="银行日记账扉页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13"/>
  <sheetViews>
    <sheetView workbookViewId="0">
      <selection activeCell="A8" sqref="A8"/>
    </sheetView>
  </sheetViews>
  <sheetFormatPr defaultColWidth="9" defaultRowHeight="14.25"/>
  <cols>
    <col min="1" max="1" width="41.875" customWidth="1"/>
  </cols>
  <sheetData>
    <row r="1" ht="18.75" spans="1:1">
      <c r="A1" s="115" t="s">
        <v>0</v>
      </c>
    </row>
    <row r="3" ht="28.5" customHeight="1" spans="1:1">
      <c r="A3" s="117" t="s">
        <v>1</v>
      </c>
    </row>
    <row r="4" ht="28.5" customHeight="1" spans="1:1">
      <c r="A4" s="117" t="s">
        <v>2</v>
      </c>
    </row>
    <row r="5" ht="28.5" customHeight="1" spans="1:1">
      <c r="A5" s="117" t="s">
        <v>3</v>
      </c>
    </row>
    <row r="6" ht="28.5" customHeight="1" spans="1:1">
      <c r="A6" s="117" t="s">
        <v>4</v>
      </c>
    </row>
    <row r="7" ht="28.5" customHeight="1" spans="1:1">
      <c r="A7" s="117" t="s">
        <v>5</v>
      </c>
    </row>
    <row r="8" ht="28.5" customHeight="1" spans="1:1">
      <c r="A8" s="117" t="s">
        <v>6</v>
      </c>
    </row>
    <row r="9" ht="28.5" customHeight="1" spans="1:1">
      <c r="A9" s="117" t="s">
        <v>7</v>
      </c>
    </row>
    <row r="10" ht="28.5" customHeight="1" spans="1:1">
      <c r="A10" s="117" t="s">
        <v>8</v>
      </c>
    </row>
    <row r="11" ht="28.5" customHeight="1" spans="1:1">
      <c r="A11" s="117" t="s">
        <v>9</v>
      </c>
    </row>
    <row r="12" ht="28.5" customHeight="1" spans="1:1">
      <c r="A12" s="117" t="s">
        <v>10</v>
      </c>
    </row>
    <row r="13" ht="28.5" customHeight="1"/>
  </sheetData>
  <hyperlinks>
    <hyperlink ref="A3" location="'出纳财政平台支付申请明细'!A1" display="出纳财政平台支付申请明细" tooltip="激活 出纳财政平台支付申请明细"/>
    <hyperlink ref="A4" location="'支付申请模板'!A1" display="支付申请模板" tooltip="激活 支付申请模板"/>
    <hyperlink ref="A5" location="'经济科目分类'!A1" display="经济科目分类" tooltip="激活 经济科目分类"/>
    <hyperlink ref="A6" location="'政府采购'!A1" display="政府采购" tooltip="激活 政府采购"/>
    <hyperlink ref="A7" location="'指标情况表'!A1" display="指标情况表" tooltip="激活 指标情况表"/>
    <hyperlink ref="A8" location="'计划制定表'!A1" display="计划制定表" tooltip="激活 计划制定表"/>
    <hyperlink ref="A9" location="'一季度经费计划'!A1" display="一季度经费计划" tooltip="激活 一季度经费计划"/>
    <hyperlink ref="A10" location="'二季度经费计划'!A1" display="二季度经费计划" tooltip="激活 二季度经费计划"/>
    <hyperlink ref="A11" location="'三季度经费计划'!A1" display="三季度经费计划" tooltip="激活 三季度经费计划"/>
    <hyperlink ref="A12" location="'四季度经费计划'!A1" display="四季度经费计划" tooltip="激活 四季度经费计划"/>
  </hyperlinks>
  <pageMargins left="0.699305555555556" right="0.699305555555556" top="0.75" bottom="0.75" header="0.3" footer="0.3"/>
  <pageSetup paperSize="8" orientation="landscape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  <pageSetUpPr fitToPage="1"/>
  </sheetPr>
  <dimension ref="A1:F47"/>
  <sheetViews>
    <sheetView workbookViewId="0">
      <selection activeCell="A3" sqref="A3"/>
    </sheetView>
  </sheetViews>
  <sheetFormatPr defaultColWidth="9" defaultRowHeight="14.25" outlineLevelCol="5"/>
  <cols>
    <col min="1" max="1" width="33.5" style="1" customWidth="1"/>
    <col min="2" max="2" width="20" style="1" customWidth="1"/>
    <col min="3" max="3" width="15" style="1" customWidth="1"/>
    <col min="4" max="4" width="20" style="1" customWidth="1"/>
    <col min="5" max="5" width="9" style="1"/>
    <col min="6" max="6" width="13.875" style="1" customWidth="1"/>
    <col min="7" max="256" width="9" style="1"/>
    <col min="257" max="257" width="33.5" style="1" customWidth="1"/>
    <col min="258" max="258" width="20" style="1" customWidth="1"/>
    <col min="259" max="259" width="15" style="1" customWidth="1"/>
    <col min="260" max="260" width="20" style="1" customWidth="1"/>
    <col min="261" max="261" width="9" style="1"/>
    <col min="262" max="262" width="13.875" style="1" customWidth="1"/>
    <col min="263" max="512" width="9" style="1"/>
    <col min="513" max="513" width="33.5" style="1" customWidth="1"/>
    <col min="514" max="514" width="20" style="1" customWidth="1"/>
    <col min="515" max="515" width="15" style="1" customWidth="1"/>
    <col min="516" max="516" width="20" style="1" customWidth="1"/>
    <col min="517" max="517" width="9" style="1"/>
    <col min="518" max="518" width="13.875" style="1" customWidth="1"/>
    <col min="519" max="768" width="9" style="1"/>
    <col min="769" max="769" width="33.5" style="1" customWidth="1"/>
    <col min="770" max="770" width="20" style="1" customWidth="1"/>
    <col min="771" max="771" width="15" style="1" customWidth="1"/>
    <col min="772" max="772" width="20" style="1" customWidth="1"/>
    <col min="773" max="773" width="9" style="1"/>
    <col min="774" max="774" width="13.875" style="1" customWidth="1"/>
    <col min="775" max="1024" width="9" style="1"/>
    <col min="1025" max="1025" width="33.5" style="1" customWidth="1"/>
    <col min="1026" max="1026" width="20" style="1" customWidth="1"/>
    <col min="1027" max="1027" width="15" style="1" customWidth="1"/>
    <col min="1028" max="1028" width="20" style="1" customWidth="1"/>
    <col min="1029" max="1029" width="9" style="1"/>
    <col min="1030" max="1030" width="13.875" style="1" customWidth="1"/>
    <col min="1031" max="1280" width="9" style="1"/>
    <col min="1281" max="1281" width="33.5" style="1" customWidth="1"/>
    <col min="1282" max="1282" width="20" style="1" customWidth="1"/>
    <col min="1283" max="1283" width="15" style="1" customWidth="1"/>
    <col min="1284" max="1284" width="20" style="1" customWidth="1"/>
    <col min="1285" max="1285" width="9" style="1"/>
    <col min="1286" max="1286" width="13.875" style="1" customWidth="1"/>
    <col min="1287" max="1536" width="9" style="1"/>
    <col min="1537" max="1537" width="33.5" style="1" customWidth="1"/>
    <col min="1538" max="1538" width="20" style="1" customWidth="1"/>
    <col min="1539" max="1539" width="15" style="1" customWidth="1"/>
    <col min="1540" max="1540" width="20" style="1" customWidth="1"/>
    <col min="1541" max="1541" width="9" style="1"/>
    <col min="1542" max="1542" width="13.875" style="1" customWidth="1"/>
    <col min="1543" max="1792" width="9" style="1"/>
    <col min="1793" max="1793" width="33.5" style="1" customWidth="1"/>
    <col min="1794" max="1794" width="20" style="1" customWidth="1"/>
    <col min="1795" max="1795" width="15" style="1" customWidth="1"/>
    <col min="1796" max="1796" width="20" style="1" customWidth="1"/>
    <col min="1797" max="1797" width="9" style="1"/>
    <col min="1798" max="1798" width="13.875" style="1" customWidth="1"/>
    <col min="1799" max="2048" width="9" style="1"/>
    <col min="2049" max="2049" width="33.5" style="1" customWidth="1"/>
    <col min="2050" max="2050" width="20" style="1" customWidth="1"/>
    <col min="2051" max="2051" width="15" style="1" customWidth="1"/>
    <col min="2052" max="2052" width="20" style="1" customWidth="1"/>
    <col min="2053" max="2053" width="9" style="1"/>
    <col min="2054" max="2054" width="13.875" style="1" customWidth="1"/>
    <col min="2055" max="2304" width="9" style="1"/>
    <col min="2305" max="2305" width="33.5" style="1" customWidth="1"/>
    <col min="2306" max="2306" width="20" style="1" customWidth="1"/>
    <col min="2307" max="2307" width="15" style="1" customWidth="1"/>
    <col min="2308" max="2308" width="20" style="1" customWidth="1"/>
    <col min="2309" max="2309" width="9" style="1"/>
    <col min="2310" max="2310" width="13.875" style="1" customWidth="1"/>
    <col min="2311" max="2560" width="9" style="1"/>
    <col min="2561" max="2561" width="33.5" style="1" customWidth="1"/>
    <col min="2562" max="2562" width="20" style="1" customWidth="1"/>
    <col min="2563" max="2563" width="15" style="1" customWidth="1"/>
    <col min="2564" max="2564" width="20" style="1" customWidth="1"/>
    <col min="2565" max="2565" width="9" style="1"/>
    <col min="2566" max="2566" width="13.875" style="1" customWidth="1"/>
    <col min="2567" max="2816" width="9" style="1"/>
    <col min="2817" max="2817" width="33.5" style="1" customWidth="1"/>
    <col min="2818" max="2818" width="20" style="1" customWidth="1"/>
    <col min="2819" max="2819" width="15" style="1" customWidth="1"/>
    <col min="2820" max="2820" width="20" style="1" customWidth="1"/>
    <col min="2821" max="2821" width="9" style="1"/>
    <col min="2822" max="2822" width="13.875" style="1" customWidth="1"/>
    <col min="2823" max="3072" width="9" style="1"/>
    <col min="3073" max="3073" width="33.5" style="1" customWidth="1"/>
    <col min="3074" max="3074" width="20" style="1" customWidth="1"/>
    <col min="3075" max="3075" width="15" style="1" customWidth="1"/>
    <col min="3076" max="3076" width="20" style="1" customWidth="1"/>
    <col min="3077" max="3077" width="9" style="1"/>
    <col min="3078" max="3078" width="13.875" style="1" customWidth="1"/>
    <col min="3079" max="3328" width="9" style="1"/>
    <col min="3329" max="3329" width="33.5" style="1" customWidth="1"/>
    <col min="3330" max="3330" width="20" style="1" customWidth="1"/>
    <col min="3331" max="3331" width="15" style="1" customWidth="1"/>
    <col min="3332" max="3332" width="20" style="1" customWidth="1"/>
    <col min="3333" max="3333" width="9" style="1"/>
    <col min="3334" max="3334" width="13.875" style="1" customWidth="1"/>
    <col min="3335" max="3584" width="9" style="1"/>
    <col min="3585" max="3585" width="33.5" style="1" customWidth="1"/>
    <col min="3586" max="3586" width="20" style="1" customWidth="1"/>
    <col min="3587" max="3587" width="15" style="1" customWidth="1"/>
    <col min="3588" max="3588" width="20" style="1" customWidth="1"/>
    <col min="3589" max="3589" width="9" style="1"/>
    <col min="3590" max="3590" width="13.875" style="1" customWidth="1"/>
    <col min="3591" max="3840" width="9" style="1"/>
    <col min="3841" max="3841" width="33.5" style="1" customWidth="1"/>
    <col min="3842" max="3842" width="20" style="1" customWidth="1"/>
    <col min="3843" max="3843" width="15" style="1" customWidth="1"/>
    <col min="3844" max="3844" width="20" style="1" customWidth="1"/>
    <col min="3845" max="3845" width="9" style="1"/>
    <col min="3846" max="3846" width="13.875" style="1" customWidth="1"/>
    <col min="3847" max="4096" width="9" style="1"/>
    <col min="4097" max="4097" width="33.5" style="1" customWidth="1"/>
    <col min="4098" max="4098" width="20" style="1" customWidth="1"/>
    <col min="4099" max="4099" width="15" style="1" customWidth="1"/>
    <col min="4100" max="4100" width="20" style="1" customWidth="1"/>
    <col min="4101" max="4101" width="9" style="1"/>
    <col min="4102" max="4102" width="13.875" style="1" customWidth="1"/>
    <col min="4103" max="4352" width="9" style="1"/>
    <col min="4353" max="4353" width="33.5" style="1" customWidth="1"/>
    <col min="4354" max="4354" width="20" style="1" customWidth="1"/>
    <col min="4355" max="4355" width="15" style="1" customWidth="1"/>
    <col min="4356" max="4356" width="20" style="1" customWidth="1"/>
    <col min="4357" max="4357" width="9" style="1"/>
    <col min="4358" max="4358" width="13.875" style="1" customWidth="1"/>
    <col min="4359" max="4608" width="9" style="1"/>
    <col min="4609" max="4609" width="33.5" style="1" customWidth="1"/>
    <col min="4610" max="4610" width="20" style="1" customWidth="1"/>
    <col min="4611" max="4611" width="15" style="1" customWidth="1"/>
    <col min="4612" max="4612" width="20" style="1" customWidth="1"/>
    <col min="4613" max="4613" width="9" style="1"/>
    <col min="4614" max="4614" width="13.875" style="1" customWidth="1"/>
    <col min="4615" max="4864" width="9" style="1"/>
    <col min="4865" max="4865" width="33.5" style="1" customWidth="1"/>
    <col min="4866" max="4866" width="20" style="1" customWidth="1"/>
    <col min="4867" max="4867" width="15" style="1" customWidth="1"/>
    <col min="4868" max="4868" width="20" style="1" customWidth="1"/>
    <col min="4869" max="4869" width="9" style="1"/>
    <col min="4870" max="4870" width="13.875" style="1" customWidth="1"/>
    <col min="4871" max="5120" width="9" style="1"/>
    <col min="5121" max="5121" width="33.5" style="1" customWidth="1"/>
    <col min="5122" max="5122" width="20" style="1" customWidth="1"/>
    <col min="5123" max="5123" width="15" style="1" customWidth="1"/>
    <col min="5124" max="5124" width="20" style="1" customWidth="1"/>
    <col min="5125" max="5125" width="9" style="1"/>
    <col min="5126" max="5126" width="13.875" style="1" customWidth="1"/>
    <col min="5127" max="5376" width="9" style="1"/>
    <col min="5377" max="5377" width="33.5" style="1" customWidth="1"/>
    <col min="5378" max="5378" width="20" style="1" customWidth="1"/>
    <col min="5379" max="5379" width="15" style="1" customWidth="1"/>
    <col min="5380" max="5380" width="20" style="1" customWidth="1"/>
    <col min="5381" max="5381" width="9" style="1"/>
    <col min="5382" max="5382" width="13.875" style="1" customWidth="1"/>
    <col min="5383" max="5632" width="9" style="1"/>
    <col min="5633" max="5633" width="33.5" style="1" customWidth="1"/>
    <col min="5634" max="5634" width="20" style="1" customWidth="1"/>
    <col min="5635" max="5635" width="15" style="1" customWidth="1"/>
    <col min="5636" max="5636" width="20" style="1" customWidth="1"/>
    <col min="5637" max="5637" width="9" style="1"/>
    <col min="5638" max="5638" width="13.875" style="1" customWidth="1"/>
    <col min="5639" max="5888" width="9" style="1"/>
    <col min="5889" max="5889" width="33.5" style="1" customWidth="1"/>
    <col min="5890" max="5890" width="20" style="1" customWidth="1"/>
    <col min="5891" max="5891" width="15" style="1" customWidth="1"/>
    <col min="5892" max="5892" width="20" style="1" customWidth="1"/>
    <col min="5893" max="5893" width="9" style="1"/>
    <col min="5894" max="5894" width="13.875" style="1" customWidth="1"/>
    <col min="5895" max="6144" width="9" style="1"/>
    <col min="6145" max="6145" width="33.5" style="1" customWidth="1"/>
    <col min="6146" max="6146" width="20" style="1" customWidth="1"/>
    <col min="6147" max="6147" width="15" style="1" customWidth="1"/>
    <col min="6148" max="6148" width="20" style="1" customWidth="1"/>
    <col min="6149" max="6149" width="9" style="1"/>
    <col min="6150" max="6150" width="13.875" style="1" customWidth="1"/>
    <col min="6151" max="6400" width="9" style="1"/>
    <col min="6401" max="6401" width="33.5" style="1" customWidth="1"/>
    <col min="6402" max="6402" width="20" style="1" customWidth="1"/>
    <col min="6403" max="6403" width="15" style="1" customWidth="1"/>
    <col min="6404" max="6404" width="20" style="1" customWidth="1"/>
    <col min="6405" max="6405" width="9" style="1"/>
    <col min="6406" max="6406" width="13.875" style="1" customWidth="1"/>
    <col min="6407" max="6656" width="9" style="1"/>
    <col min="6657" max="6657" width="33.5" style="1" customWidth="1"/>
    <col min="6658" max="6658" width="20" style="1" customWidth="1"/>
    <col min="6659" max="6659" width="15" style="1" customWidth="1"/>
    <col min="6660" max="6660" width="20" style="1" customWidth="1"/>
    <col min="6661" max="6661" width="9" style="1"/>
    <col min="6662" max="6662" width="13.875" style="1" customWidth="1"/>
    <col min="6663" max="6912" width="9" style="1"/>
    <col min="6913" max="6913" width="33.5" style="1" customWidth="1"/>
    <col min="6914" max="6914" width="20" style="1" customWidth="1"/>
    <col min="6915" max="6915" width="15" style="1" customWidth="1"/>
    <col min="6916" max="6916" width="20" style="1" customWidth="1"/>
    <col min="6917" max="6917" width="9" style="1"/>
    <col min="6918" max="6918" width="13.875" style="1" customWidth="1"/>
    <col min="6919" max="7168" width="9" style="1"/>
    <col min="7169" max="7169" width="33.5" style="1" customWidth="1"/>
    <col min="7170" max="7170" width="20" style="1" customWidth="1"/>
    <col min="7171" max="7171" width="15" style="1" customWidth="1"/>
    <col min="7172" max="7172" width="20" style="1" customWidth="1"/>
    <col min="7173" max="7173" width="9" style="1"/>
    <col min="7174" max="7174" width="13.875" style="1" customWidth="1"/>
    <col min="7175" max="7424" width="9" style="1"/>
    <col min="7425" max="7425" width="33.5" style="1" customWidth="1"/>
    <col min="7426" max="7426" width="20" style="1" customWidth="1"/>
    <col min="7427" max="7427" width="15" style="1" customWidth="1"/>
    <col min="7428" max="7428" width="20" style="1" customWidth="1"/>
    <col min="7429" max="7429" width="9" style="1"/>
    <col min="7430" max="7430" width="13.875" style="1" customWidth="1"/>
    <col min="7431" max="7680" width="9" style="1"/>
    <col min="7681" max="7681" width="33.5" style="1" customWidth="1"/>
    <col min="7682" max="7682" width="20" style="1" customWidth="1"/>
    <col min="7683" max="7683" width="15" style="1" customWidth="1"/>
    <col min="7684" max="7684" width="20" style="1" customWidth="1"/>
    <col min="7685" max="7685" width="9" style="1"/>
    <col min="7686" max="7686" width="13.875" style="1" customWidth="1"/>
    <col min="7687" max="7936" width="9" style="1"/>
    <col min="7937" max="7937" width="33.5" style="1" customWidth="1"/>
    <col min="7938" max="7938" width="20" style="1" customWidth="1"/>
    <col min="7939" max="7939" width="15" style="1" customWidth="1"/>
    <col min="7940" max="7940" width="20" style="1" customWidth="1"/>
    <col min="7941" max="7941" width="9" style="1"/>
    <col min="7942" max="7942" width="13.875" style="1" customWidth="1"/>
    <col min="7943" max="8192" width="9" style="1"/>
    <col min="8193" max="8193" width="33.5" style="1" customWidth="1"/>
    <col min="8194" max="8194" width="20" style="1" customWidth="1"/>
    <col min="8195" max="8195" width="15" style="1" customWidth="1"/>
    <col min="8196" max="8196" width="20" style="1" customWidth="1"/>
    <col min="8197" max="8197" width="9" style="1"/>
    <col min="8198" max="8198" width="13.875" style="1" customWidth="1"/>
    <col min="8199" max="8448" width="9" style="1"/>
    <col min="8449" max="8449" width="33.5" style="1" customWidth="1"/>
    <col min="8450" max="8450" width="20" style="1" customWidth="1"/>
    <col min="8451" max="8451" width="15" style="1" customWidth="1"/>
    <col min="8452" max="8452" width="20" style="1" customWidth="1"/>
    <col min="8453" max="8453" width="9" style="1"/>
    <col min="8454" max="8454" width="13.875" style="1" customWidth="1"/>
    <col min="8455" max="8704" width="9" style="1"/>
    <col min="8705" max="8705" width="33.5" style="1" customWidth="1"/>
    <col min="8706" max="8706" width="20" style="1" customWidth="1"/>
    <col min="8707" max="8707" width="15" style="1" customWidth="1"/>
    <col min="8708" max="8708" width="20" style="1" customWidth="1"/>
    <col min="8709" max="8709" width="9" style="1"/>
    <col min="8710" max="8710" width="13.875" style="1" customWidth="1"/>
    <col min="8711" max="8960" width="9" style="1"/>
    <col min="8961" max="8961" width="33.5" style="1" customWidth="1"/>
    <col min="8962" max="8962" width="20" style="1" customWidth="1"/>
    <col min="8963" max="8963" width="15" style="1" customWidth="1"/>
    <col min="8964" max="8964" width="20" style="1" customWidth="1"/>
    <col min="8965" max="8965" width="9" style="1"/>
    <col min="8966" max="8966" width="13.875" style="1" customWidth="1"/>
    <col min="8967" max="9216" width="9" style="1"/>
    <col min="9217" max="9217" width="33.5" style="1" customWidth="1"/>
    <col min="9218" max="9218" width="20" style="1" customWidth="1"/>
    <col min="9219" max="9219" width="15" style="1" customWidth="1"/>
    <col min="9220" max="9220" width="20" style="1" customWidth="1"/>
    <col min="9221" max="9221" width="9" style="1"/>
    <col min="9222" max="9222" width="13.875" style="1" customWidth="1"/>
    <col min="9223" max="9472" width="9" style="1"/>
    <col min="9473" max="9473" width="33.5" style="1" customWidth="1"/>
    <col min="9474" max="9474" width="20" style="1" customWidth="1"/>
    <col min="9475" max="9475" width="15" style="1" customWidth="1"/>
    <col min="9476" max="9476" width="20" style="1" customWidth="1"/>
    <col min="9477" max="9477" width="9" style="1"/>
    <col min="9478" max="9478" width="13.875" style="1" customWidth="1"/>
    <col min="9479" max="9728" width="9" style="1"/>
    <col min="9729" max="9729" width="33.5" style="1" customWidth="1"/>
    <col min="9730" max="9730" width="20" style="1" customWidth="1"/>
    <col min="9731" max="9731" width="15" style="1" customWidth="1"/>
    <col min="9732" max="9732" width="20" style="1" customWidth="1"/>
    <col min="9733" max="9733" width="9" style="1"/>
    <col min="9734" max="9734" width="13.875" style="1" customWidth="1"/>
    <col min="9735" max="9984" width="9" style="1"/>
    <col min="9985" max="9985" width="33.5" style="1" customWidth="1"/>
    <col min="9986" max="9986" width="20" style="1" customWidth="1"/>
    <col min="9987" max="9987" width="15" style="1" customWidth="1"/>
    <col min="9988" max="9988" width="20" style="1" customWidth="1"/>
    <col min="9989" max="9989" width="9" style="1"/>
    <col min="9990" max="9990" width="13.875" style="1" customWidth="1"/>
    <col min="9991" max="10240" width="9" style="1"/>
    <col min="10241" max="10241" width="33.5" style="1" customWidth="1"/>
    <col min="10242" max="10242" width="20" style="1" customWidth="1"/>
    <col min="10243" max="10243" width="15" style="1" customWidth="1"/>
    <col min="10244" max="10244" width="20" style="1" customWidth="1"/>
    <col min="10245" max="10245" width="9" style="1"/>
    <col min="10246" max="10246" width="13.875" style="1" customWidth="1"/>
    <col min="10247" max="10496" width="9" style="1"/>
    <col min="10497" max="10497" width="33.5" style="1" customWidth="1"/>
    <col min="10498" max="10498" width="20" style="1" customWidth="1"/>
    <col min="10499" max="10499" width="15" style="1" customWidth="1"/>
    <col min="10500" max="10500" width="20" style="1" customWidth="1"/>
    <col min="10501" max="10501" width="9" style="1"/>
    <col min="10502" max="10502" width="13.875" style="1" customWidth="1"/>
    <col min="10503" max="10752" width="9" style="1"/>
    <col min="10753" max="10753" width="33.5" style="1" customWidth="1"/>
    <col min="10754" max="10754" width="20" style="1" customWidth="1"/>
    <col min="10755" max="10755" width="15" style="1" customWidth="1"/>
    <col min="10756" max="10756" width="20" style="1" customWidth="1"/>
    <col min="10757" max="10757" width="9" style="1"/>
    <col min="10758" max="10758" width="13.875" style="1" customWidth="1"/>
    <col min="10759" max="11008" width="9" style="1"/>
    <col min="11009" max="11009" width="33.5" style="1" customWidth="1"/>
    <col min="11010" max="11010" width="20" style="1" customWidth="1"/>
    <col min="11011" max="11011" width="15" style="1" customWidth="1"/>
    <col min="11012" max="11012" width="20" style="1" customWidth="1"/>
    <col min="11013" max="11013" width="9" style="1"/>
    <col min="11014" max="11014" width="13.875" style="1" customWidth="1"/>
    <col min="11015" max="11264" width="9" style="1"/>
    <col min="11265" max="11265" width="33.5" style="1" customWidth="1"/>
    <col min="11266" max="11266" width="20" style="1" customWidth="1"/>
    <col min="11267" max="11267" width="15" style="1" customWidth="1"/>
    <col min="11268" max="11268" width="20" style="1" customWidth="1"/>
    <col min="11269" max="11269" width="9" style="1"/>
    <col min="11270" max="11270" width="13.875" style="1" customWidth="1"/>
    <col min="11271" max="11520" width="9" style="1"/>
    <col min="11521" max="11521" width="33.5" style="1" customWidth="1"/>
    <col min="11522" max="11522" width="20" style="1" customWidth="1"/>
    <col min="11523" max="11523" width="15" style="1" customWidth="1"/>
    <col min="11524" max="11524" width="20" style="1" customWidth="1"/>
    <col min="11525" max="11525" width="9" style="1"/>
    <col min="11526" max="11526" width="13.875" style="1" customWidth="1"/>
    <col min="11527" max="11776" width="9" style="1"/>
    <col min="11777" max="11777" width="33.5" style="1" customWidth="1"/>
    <col min="11778" max="11778" width="20" style="1" customWidth="1"/>
    <col min="11779" max="11779" width="15" style="1" customWidth="1"/>
    <col min="11780" max="11780" width="20" style="1" customWidth="1"/>
    <col min="11781" max="11781" width="9" style="1"/>
    <col min="11782" max="11782" width="13.875" style="1" customWidth="1"/>
    <col min="11783" max="12032" width="9" style="1"/>
    <col min="12033" max="12033" width="33.5" style="1" customWidth="1"/>
    <col min="12034" max="12034" width="20" style="1" customWidth="1"/>
    <col min="12035" max="12035" width="15" style="1" customWidth="1"/>
    <col min="12036" max="12036" width="20" style="1" customWidth="1"/>
    <col min="12037" max="12037" width="9" style="1"/>
    <col min="12038" max="12038" width="13.875" style="1" customWidth="1"/>
    <col min="12039" max="12288" width="9" style="1"/>
    <col min="12289" max="12289" width="33.5" style="1" customWidth="1"/>
    <col min="12290" max="12290" width="20" style="1" customWidth="1"/>
    <col min="12291" max="12291" width="15" style="1" customWidth="1"/>
    <col min="12292" max="12292" width="20" style="1" customWidth="1"/>
    <col min="12293" max="12293" width="9" style="1"/>
    <col min="12294" max="12294" width="13.875" style="1" customWidth="1"/>
    <col min="12295" max="12544" width="9" style="1"/>
    <col min="12545" max="12545" width="33.5" style="1" customWidth="1"/>
    <col min="12546" max="12546" width="20" style="1" customWidth="1"/>
    <col min="12547" max="12547" width="15" style="1" customWidth="1"/>
    <col min="12548" max="12548" width="20" style="1" customWidth="1"/>
    <col min="12549" max="12549" width="9" style="1"/>
    <col min="12550" max="12550" width="13.875" style="1" customWidth="1"/>
    <col min="12551" max="12800" width="9" style="1"/>
    <col min="12801" max="12801" width="33.5" style="1" customWidth="1"/>
    <col min="12802" max="12802" width="20" style="1" customWidth="1"/>
    <col min="12803" max="12803" width="15" style="1" customWidth="1"/>
    <col min="12804" max="12804" width="20" style="1" customWidth="1"/>
    <col min="12805" max="12805" width="9" style="1"/>
    <col min="12806" max="12806" width="13.875" style="1" customWidth="1"/>
    <col min="12807" max="13056" width="9" style="1"/>
    <col min="13057" max="13057" width="33.5" style="1" customWidth="1"/>
    <col min="13058" max="13058" width="20" style="1" customWidth="1"/>
    <col min="13059" max="13059" width="15" style="1" customWidth="1"/>
    <col min="13060" max="13060" width="20" style="1" customWidth="1"/>
    <col min="13061" max="13061" width="9" style="1"/>
    <col min="13062" max="13062" width="13.875" style="1" customWidth="1"/>
    <col min="13063" max="13312" width="9" style="1"/>
    <col min="13313" max="13313" width="33.5" style="1" customWidth="1"/>
    <col min="13314" max="13314" width="20" style="1" customWidth="1"/>
    <col min="13315" max="13315" width="15" style="1" customWidth="1"/>
    <col min="13316" max="13316" width="20" style="1" customWidth="1"/>
    <col min="13317" max="13317" width="9" style="1"/>
    <col min="13318" max="13318" width="13.875" style="1" customWidth="1"/>
    <col min="13319" max="13568" width="9" style="1"/>
    <col min="13569" max="13569" width="33.5" style="1" customWidth="1"/>
    <col min="13570" max="13570" width="20" style="1" customWidth="1"/>
    <col min="13571" max="13571" width="15" style="1" customWidth="1"/>
    <col min="13572" max="13572" width="20" style="1" customWidth="1"/>
    <col min="13573" max="13573" width="9" style="1"/>
    <col min="13574" max="13574" width="13.875" style="1" customWidth="1"/>
    <col min="13575" max="13824" width="9" style="1"/>
    <col min="13825" max="13825" width="33.5" style="1" customWidth="1"/>
    <col min="13826" max="13826" width="20" style="1" customWidth="1"/>
    <col min="13827" max="13827" width="15" style="1" customWidth="1"/>
    <col min="13828" max="13828" width="20" style="1" customWidth="1"/>
    <col min="13829" max="13829" width="9" style="1"/>
    <col min="13830" max="13830" width="13.875" style="1" customWidth="1"/>
    <col min="13831" max="14080" width="9" style="1"/>
    <col min="14081" max="14081" width="33.5" style="1" customWidth="1"/>
    <col min="14082" max="14082" width="20" style="1" customWidth="1"/>
    <col min="14083" max="14083" width="15" style="1" customWidth="1"/>
    <col min="14084" max="14084" width="20" style="1" customWidth="1"/>
    <col min="14085" max="14085" width="9" style="1"/>
    <col min="14086" max="14086" width="13.875" style="1" customWidth="1"/>
    <col min="14087" max="14336" width="9" style="1"/>
    <col min="14337" max="14337" width="33.5" style="1" customWidth="1"/>
    <col min="14338" max="14338" width="20" style="1" customWidth="1"/>
    <col min="14339" max="14339" width="15" style="1" customWidth="1"/>
    <col min="14340" max="14340" width="20" style="1" customWidth="1"/>
    <col min="14341" max="14341" width="9" style="1"/>
    <col min="14342" max="14342" width="13.875" style="1" customWidth="1"/>
    <col min="14343" max="14592" width="9" style="1"/>
    <col min="14593" max="14593" width="33.5" style="1" customWidth="1"/>
    <col min="14594" max="14594" width="20" style="1" customWidth="1"/>
    <col min="14595" max="14595" width="15" style="1" customWidth="1"/>
    <col min="14596" max="14596" width="20" style="1" customWidth="1"/>
    <col min="14597" max="14597" width="9" style="1"/>
    <col min="14598" max="14598" width="13.875" style="1" customWidth="1"/>
    <col min="14599" max="14848" width="9" style="1"/>
    <col min="14849" max="14849" width="33.5" style="1" customWidth="1"/>
    <col min="14850" max="14850" width="20" style="1" customWidth="1"/>
    <col min="14851" max="14851" width="15" style="1" customWidth="1"/>
    <col min="14852" max="14852" width="20" style="1" customWidth="1"/>
    <col min="14853" max="14853" width="9" style="1"/>
    <col min="14854" max="14854" width="13.875" style="1" customWidth="1"/>
    <col min="14855" max="15104" width="9" style="1"/>
    <col min="15105" max="15105" width="33.5" style="1" customWidth="1"/>
    <col min="15106" max="15106" width="20" style="1" customWidth="1"/>
    <col min="15107" max="15107" width="15" style="1" customWidth="1"/>
    <col min="15108" max="15108" width="20" style="1" customWidth="1"/>
    <col min="15109" max="15109" width="9" style="1"/>
    <col min="15110" max="15110" width="13.875" style="1" customWidth="1"/>
    <col min="15111" max="15360" width="9" style="1"/>
    <col min="15361" max="15361" width="33.5" style="1" customWidth="1"/>
    <col min="15362" max="15362" width="20" style="1" customWidth="1"/>
    <col min="15363" max="15363" width="15" style="1" customWidth="1"/>
    <col min="15364" max="15364" width="20" style="1" customWidth="1"/>
    <col min="15365" max="15365" width="9" style="1"/>
    <col min="15366" max="15366" width="13.875" style="1" customWidth="1"/>
    <col min="15367" max="15616" width="9" style="1"/>
    <col min="15617" max="15617" width="33.5" style="1" customWidth="1"/>
    <col min="15618" max="15618" width="20" style="1" customWidth="1"/>
    <col min="15619" max="15619" width="15" style="1" customWidth="1"/>
    <col min="15620" max="15620" width="20" style="1" customWidth="1"/>
    <col min="15621" max="15621" width="9" style="1"/>
    <col min="15622" max="15622" width="13.875" style="1" customWidth="1"/>
    <col min="15623" max="15872" width="9" style="1"/>
    <col min="15873" max="15873" width="33.5" style="1" customWidth="1"/>
    <col min="15874" max="15874" width="20" style="1" customWidth="1"/>
    <col min="15875" max="15875" width="15" style="1" customWidth="1"/>
    <col min="15876" max="15876" width="20" style="1" customWidth="1"/>
    <col min="15877" max="15877" width="9" style="1"/>
    <col min="15878" max="15878" width="13.875" style="1" customWidth="1"/>
    <col min="15879" max="16128" width="9" style="1"/>
    <col min="16129" max="16129" width="33.5" style="1" customWidth="1"/>
    <col min="16130" max="16130" width="20" style="1" customWidth="1"/>
    <col min="16131" max="16131" width="15" style="1" customWidth="1"/>
    <col min="16132" max="16132" width="20" style="1" customWidth="1"/>
    <col min="16133" max="16133" width="9" style="1"/>
    <col min="16134" max="16134" width="13.875" style="1" customWidth="1"/>
    <col min="16135" max="16384" width="9" style="1"/>
  </cols>
  <sheetData>
    <row r="1" ht="18.75" spans="1:4">
      <c r="A1" s="2" t="s">
        <v>239</v>
      </c>
      <c r="B1" s="3"/>
      <c r="C1" s="2"/>
      <c r="D1" s="2"/>
    </row>
    <row r="2" ht="18.75" spans="1:4">
      <c r="A2" s="2"/>
      <c r="B2" s="2"/>
      <c r="C2" s="4"/>
      <c r="D2" s="4"/>
    </row>
    <row r="3" spans="1:1">
      <c r="A3" s="5" t="str">
        <f>出纳财政平台支付申请明细!A2&amp;出纳财政平台支付申请明细!C2</f>
        <v>单位名称：上海市静安区彭浦实验幼儿园</v>
      </c>
    </row>
    <row r="4" spans="1:4">
      <c r="A4" s="4"/>
      <c r="B4" s="4"/>
      <c r="C4" s="4"/>
      <c r="D4" s="4"/>
    </row>
    <row r="5" ht="18" customHeight="1" spans="1:4">
      <c r="A5" s="6" t="s">
        <v>198</v>
      </c>
      <c r="B5" s="7" t="s">
        <v>199</v>
      </c>
      <c r="C5" s="7" t="s">
        <v>200</v>
      </c>
      <c r="D5" s="7" t="s">
        <v>201</v>
      </c>
    </row>
    <row r="6" ht="18" customHeight="1" spans="1:4">
      <c r="A6" s="8" t="s">
        <v>202</v>
      </c>
      <c r="B6" s="9">
        <f>B7+B20</f>
        <v>0</v>
      </c>
      <c r="C6" s="9">
        <f>C7+C20</f>
        <v>0</v>
      </c>
      <c r="D6" s="9">
        <f t="shared" ref="D6:D35" si="0">B6+C6</f>
        <v>0</v>
      </c>
    </row>
    <row r="7" ht="18" customHeight="1" spans="1:4">
      <c r="A7" s="10" t="s">
        <v>203</v>
      </c>
      <c r="B7" s="9">
        <f>B8+B11</f>
        <v>0</v>
      </c>
      <c r="C7" s="9">
        <f>C8+C11</f>
        <v>0</v>
      </c>
      <c r="D7" s="9">
        <f t="shared" si="0"/>
        <v>0</v>
      </c>
    </row>
    <row r="8" ht="18" customHeight="1" spans="1:4">
      <c r="A8" s="10" t="s">
        <v>204</v>
      </c>
      <c r="B8" s="9">
        <f>B9+B10</f>
        <v>0</v>
      </c>
      <c r="C8" s="9">
        <f>C9+C10</f>
        <v>0</v>
      </c>
      <c r="D8" s="9">
        <f t="shared" si="0"/>
        <v>0</v>
      </c>
    </row>
    <row r="9" ht="18" customHeight="1" spans="1:4">
      <c r="A9" s="11" t="s">
        <v>205</v>
      </c>
      <c r="B9" s="12">
        <f>计划制定表!L5</f>
        <v>0</v>
      </c>
      <c r="C9" s="12"/>
      <c r="D9" s="12">
        <f t="shared" si="0"/>
        <v>0</v>
      </c>
    </row>
    <row r="10" ht="18" customHeight="1" spans="1:6">
      <c r="A10" s="11" t="s">
        <v>206</v>
      </c>
      <c r="B10" s="12">
        <f>计划制定表!L4</f>
        <v>0</v>
      </c>
      <c r="C10" s="12"/>
      <c r="D10" s="12">
        <f t="shared" si="0"/>
        <v>0</v>
      </c>
      <c r="F10" s="13"/>
    </row>
    <row r="11" ht="18" customHeight="1" spans="1:6">
      <c r="A11" s="10" t="s">
        <v>207</v>
      </c>
      <c r="B11" s="14">
        <f>SUM(B12:B19)</f>
        <v>0</v>
      </c>
      <c r="C11" s="14">
        <f>SUM(C12:C19)</f>
        <v>0</v>
      </c>
      <c r="D11" s="14">
        <f t="shared" si="0"/>
        <v>0</v>
      </c>
      <c r="F11" s="13"/>
    </row>
    <row r="12" ht="18" customHeight="1" spans="1:4">
      <c r="A12" s="11" t="s">
        <v>208</v>
      </c>
      <c r="B12" s="12">
        <f>计划制定表!L12</f>
        <v>0</v>
      </c>
      <c r="C12" s="12"/>
      <c r="D12" s="12">
        <f t="shared" si="0"/>
        <v>0</v>
      </c>
    </row>
    <row r="13" ht="18" customHeight="1" spans="1:4">
      <c r="A13" s="11" t="s">
        <v>209</v>
      </c>
      <c r="B13" s="12">
        <f>计划制定表!L15</f>
        <v>0</v>
      </c>
      <c r="C13" s="12"/>
      <c r="D13" s="12">
        <f t="shared" si="0"/>
        <v>0</v>
      </c>
    </row>
    <row r="14" ht="18" customHeight="1" spans="1:4">
      <c r="A14" s="11" t="s">
        <v>210</v>
      </c>
      <c r="B14" s="12">
        <f>计划制定表!L13</f>
        <v>0</v>
      </c>
      <c r="C14" s="12"/>
      <c r="D14" s="12">
        <f t="shared" si="0"/>
        <v>0</v>
      </c>
    </row>
    <row r="15" ht="18" customHeight="1" spans="1:4">
      <c r="A15" s="11" t="s">
        <v>211</v>
      </c>
      <c r="B15" s="12">
        <f>计划制定表!L16</f>
        <v>0</v>
      </c>
      <c r="C15" s="12"/>
      <c r="D15" s="12">
        <f t="shared" si="0"/>
        <v>0</v>
      </c>
    </row>
    <row r="16" ht="18" customHeight="1" spans="1:4">
      <c r="A16" s="11" t="s">
        <v>212</v>
      </c>
      <c r="B16" s="12">
        <f>计划制定表!L14</f>
        <v>0</v>
      </c>
      <c r="C16" s="12"/>
      <c r="D16" s="12"/>
    </row>
    <row r="17" ht="18" customHeight="1" spans="1:4">
      <c r="A17" s="11" t="s">
        <v>213</v>
      </c>
      <c r="B17" s="12">
        <f>计划制定表!L17</f>
        <v>0</v>
      </c>
      <c r="C17" s="12"/>
      <c r="D17" s="12"/>
    </row>
    <row r="18" ht="18" customHeight="1" spans="1:4">
      <c r="A18" s="11" t="s">
        <v>214</v>
      </c>
      <c r="B18" s="12">
        <f>计划制定表!L18</f>
        <v>0</v>
      </c>
      <c r="C18" s="12"/>
      <c r="D18" s="12"/>
    </row>
    <row r="19" ht="18" customHeight="1" spans="1:4">
      <c r="A19" s="11" t="s">
        <v>215</v>
      </c>
      <c r="B19" s="12">
        <f>计划制定表!L19</f>
        <v>0</v>
      </c>
      <c r="C19" s="12"/>
      <c r="D19" s="12">
        <f t="shared" si="0"/>
        <v>0</v>
      </c>
    </row>
    <row r="20" ht="18" customHeight="1" spans="1:4">
      <c r="A20" s="10" t="s">
        <v>216</v>
      </c>
      <c r="B20" s="14">
        <f>B21+B27</f>
        <v>0</v>
      </c>
      <c r="C20" s="14">
        <f>C21+C27</f>
        <v>0</v>
      </c>
      <c r="D20" s="14">
        <f t="shared" si="0"/>
        <v>0</v>
      </c>
    </row>
    <row r="21" ht="18" customHeight="1" spans="1:4">
      <c r="A21" s="10" t="s">
        <v>217</v>
      </c>
      <c r="B21" s="14">
        <f>SUM(B22:B26)</f>
        <v>0</v>
      </c>
      <c r="C21" s="14">
        <f>SUM(C22:C26)</f>
        <v>0</v>
      </c>
      <c r="D21" s="14">
        <f t="shared" si="0"/>
        <v>0</v>
      </c>
    </row>
    <row r="22" ht="18" customHeight="1" spans="1:4">
      <c r="A22" s="11" t="s">
        <v>218</v>
      </c>
      <c r="B22" s="12">
        <f>计划制定表!L9</f>
        <v>0</v>
      </c>
      <c r="C22" s="12"/>
      <c r="D22" s="12">
        <f t="shared" si="0"/>
        <v>0</v>
      </c>
    </row>
    <row r="23" ht="18" customHeight="1" spans="1:4">
      <c r="A23" s="11" t="s">
        <v>219</v>
      </c>
      <c r="B23" s="12">
        <f>计划制定表!L8</f>
        <v>0</v>
      </c>
      <c r="C23" s="12"/>
      <c r="D23" s="12">
        <f t="shared" si="0"/>
        <v>0</v>
      </c>
    </row>
    <row r="24" ht="18" customHeight="1" spans="1:4">
      <c r="A24" s="11" t="s">
        <v>220</v>
      </c>
      <c r="B24" s="12">
        <f>计划制定表!L7</f>
        <v>0</v>
      </c>
      <c r="C24" s="12"/>
      <c r="D24" s="12">
        <f t="shared" si="0"/>
        <v>0</v>
      </c>
    </row>
    <row r="25" ht="18" customHeight="1" spans="1:4">
      <c r="A25" s="11" t="s">
        <v>221</v>
      </c>
      <c r="B25" s="12">
        <f>计划制定表!L6</f>
        <v>0</v>
      </c>
      <c r="C25" s="12"/>
      <c r="D25" s="12">
        <f t="shared" si="0"/>
        <v>0</v>
      </c>
    </row>
    <row r="26" ht="18" customHeight="1" spans="1:4">
      <c r="A26" s="11" t="s">
        <v>222</v>
      </c>
      <c r="B26" s="12"/>
      <c r="C26" s="12"/>
      <c r="D26" s="12">
        <f t="shared" si="0"/>
        <v>0</v>
      </c>
    </row>
    <row r="27" ht="18" customHeight="1" spans="1:4">
      <c r="A27" s="10" t="s">
        <v>223</v>
      </c>
      <c r="B27" s="14">
        <f>B28</f>
        <v>0</v>
      </c>
      <c r="C27" s="14">
        <f>C28</f>
        <v>0</v>
      </c>
      <c r="D27" s="14">
        <f t="shared" si="0"/>
        <v>0</v>
      </c>
    </row>
    <row r="28" ht="18" customHeight="1" spans="1:4">
      <c r="A28" s="11" t="s">
        <v>224</v>
      </c>
      <c r="B28" s="12">
        <f>计划制定表!L20+计划制定表!L21</f>
        <v>0</v>
      </c>
      <c r="C28" s="12"/>
      <c r="D28" s="12">
        <f t="shared" si="0"/>
        <v>0</v>
      </c>
    </row>
    <row r="29" ht="18" customHeight="1" spans="1:4">
      <c r="A29" s="11"/>
      <c r="B29" s="12"/>
      <c r="C29" s="12"/>
      <c r="D29" s="12">
        <f t="shared" si="0"/>
        <v>0</v>
      </c>
    </row>
    <row r="30" ht="18" customHeight="1" spans="1:4">
      <c r="A30" s="11"/>
      <c r="B30" s="12"/>
      <c r="C30" s="12"/>
      <c r="D30" s="12">
        <f t="shared" si="0"/>
        <v>0</v>
      </c>
    </row>
    <row r="31" ht="18" customHeight="1" spans="1:4">
      <c r="A31" s="10" t="s">
        <v>226</v>
      </c>
      <c r="B31" s="15">
        <f>SUM(B32:B34)</f>
        <v>0</v>
      </c>
      <c r="C31" s="15">
        <f>SUM(C32:C34)</f>
        <v>0</v>
      </c>
      <c r="D31" s="14">
        <f t="shared" si="0"/>
        <v>0</v>
      </c>
    </row>
    <row r="32" ht="18" customHeight="1" spans="1:4">
      <c r="A32" s="10"/>
      <c r="B32" s="16"/>
      <c r="C32" s="15">
        <f>SUM(C33:C34)</f>
        <v>0</v>
      </c>
      <c r="D32" s="12">
        <f t="shared" si="0"/>
        <v>0</v>
      </c>
    </row>
    <row r="33" ht="18" customHeight="1" spans="1:4">
      <c r="A33" s="10"/>
      <c r="B33" s="12"/>
      <c r="C33" s="12"/>
      <c r="D33" s="12">
        <f t="shared" si="0"/>
        <v>0</v>
      </c>
    </row>
    <row r="34" ht="18" customHeight="1" spans="1:4">
      <c r="A34" s="10"/>
      <c r="B34" s="12"/>
      <c r="C34" s="12"/>
      <c r="D34" s="12">
        <f t="shared" si="0"/>
        <v>0</v>
      </c>
    </row>
    <row r="35" ht="18" customHeight="1" spans="1:4">
      <c r="A35" s="17" t="s">
        <v>227</v>
      </c>
      <c r="B35" s="14">
        <f>B6+B31</f>
        <v>0</v>
      </c>
      <c r="C35" s="14">
        <f>C6+C31</f>
        <v>0</v>
      </c>
      <c r="D35" s="14">
        <f t="shared" si="0"/>
        <v>0</v>
      </c>
    </row>
    <row r="36" ht="18" customHeight="1" spans="1:4">
      <c r="A36" s="18"/>
      <c r="B36" s="19"/>
      <c r="C36" s="20"/>
      <c r="D36" s="20"/>
    </row>
    <row r="37" ht="18" customHeight="1" spans="1:4">
      <c r="A37" s="21" t="s">
        <v>228</v>
      </c>
      <c r="B37" s="22" t="s">
        <v>229</v>
      </c>
      <c r="C37" s="23" t="s">
        <v>230</v>
      </c>
      <c r="D37" s="23" t="s">
        <v>231</v>
      </c>
    </row>
    <row r="38" ht="18" customHeight="1" spans="1:4">
      <c r="A38" s="24" t="s">
        <v>232</v>
      </c>
      <c r="B38" s="25">
        <v>2000000</v>
      </c>
      <c r="C38" s="12"/>
      <c r="D38" s="12">
        <f>B38+C38</f>
        <v>2000000</v>
      </c>
    </row>
    <row r="39" ht="18" customHeight="1" spans="1:4">
      <c r="A39" s="24"/>
      <c r="B39" s="25"/>
      <c r="C39" s="12"/>
      <c r="D39" s="12">
        <f>B39+C39</f>
        <v>0</v>
      </c>
    </row>
    <row r="40" ht="18" customHeight="1" spans="1:4">
      <c r="A40" s="24"/>
      <c r="B40" s="25"/>
      <c r="C40" s="12"/>
      <c r="D40" s="12">
        <f>B40+C40</f>
        <v>0</v>
      </c>
    </row>
    <row r="41" ht="18" customHeight="1" spans="1:4">
      <c r="A41" s="24"/>
      <c r="B41" s="25"/>
      <c r="C41" s="12"/>
      <c r="D41" s="12"/>
    </row>
    <row r="42" ht="18" customHeight="1" spans="1:4">
      <c r="A42" s="26" t="s">
        <v>233</v>
      </c>
      <c r="B42" s="12">
        <f>SUM(B38:B40)</f>
        <v>2000000</v>
      </c>
      <c r="C42" s="12">
        <f>SUM(C38:C40)</f>
        <v>0</v>
      </c>
      <c r="D42" s="12">
        <f>SUM(D38:D40)</f>
        <v>2000000</v>
      </c>
    </row>
    <row r="43" spans="1:4">
      <c r="A43" s="27"/>
      <c r="B43" s="27"/>
      <c r="C43" s="4"/>
      <c r="D43" s="4"/>
    </row>
    <row r="44" spans="1:4">
      <c r="A44" s="28" t="s">
        <v>234</v>
      </c>
      <c r="B44" s="27"/>
      <c r="C44" s="4"/>
      <c r="D44" s="4"/>
    </row>
    <row r="45" spans="1:4">
      <c r="A45" s="4"/>
      <c r="B45" s="4"/>
      <c r="C45" s="4"/>
      <c r="D45" s="4"/>
    </row>
    <row r="47" spans="1:4">
      <c r="A47" s="4" t="s">
        <v>235</v>
      </c>
      <c r="B47" s="29" t="s">
        <v>236</v>
      </c>
      <c r="C47" s="30"/>
      <c r="D47" s="29" t="s">
        <v>237</v>
      </c>
    </row>
  </sheetData>
  <mergeCells count="1">
    <mergeCell ref="A1:D1"/>
  </mergeCells>
  <hyperlinks>
    <hyperlink ref="B1" location="'主页'!A1" tooltip="返回 主页"/>
  </hyperlinks>
  <pageMargins left="0.708333333333333" right="0.708333333333333" top="0.747916666666667" bottom="0.747916666666667" header="0.314583333333333" footer="0.314583333333333"/>
  <pageSetup paperSize="9" scale="86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  <pageSetUpPr fitToPage="1"/>
  </sheetPr>
  <dimension ref="A1:F47"/>
  <sheetViews>
    <sheetView workbookViewId="0">
      <selection activeCell="D18" sqref="D18"/>
    </sheetView>
  </sheetViews>
  <sheetFormatPr defaultColWidth="9" defaultRowHeight="14.25" outlineLevelCol="5"/>
  <cols>
    <col min="1" max="1" width="33.5" style="1" customWidth="1"/>
    <col min="2" max="2" width="20" style="1" customWidth="1"/>
    <col min="3" max="3" width="15" style="1" customWidth="1"/>
    <col min="4" max="4" width="20" style="1" customWidth="1"/>
    <col min="5" max="5" width="9" style="1"/>
    <col min="6" max="6" width="13.875" style="1" customWidth="1"/>
    <col min="7" max="256" width="9" style="1"/>
    <col min="257" max="257" width="33.5" style="1" customWidth="1"/>
    <col min="258" max="258" width="20" style="1" customWidth="1"/>
    <col min="259" max="259" width="15" style="1" customWidth="1"/>
    <col min="260" max="260" width="20" style="1" customWidth="1"/>
    <col min="261" max="261" width="9" style="1"/>
    <col min="262" max="262" width="13.875" style="1" customWidth="1"/>
    <col min="263" max="512" width="9" style="1"/>
    <col min="513" max="513" width="33.5" style="1" customWidth="1"/>
    <col min="514" max="514" width="20" style="1" customWidth="1"/>
    <col min="515" max="515" width="15" style="1" customWidth="1"/>
    <col min="516" max="516" width="20" style="1" customWidth="1"/>
    <col min="517" max="517" width="9" style="1"/>
    <col min="518" max="518" width="13.875" style="1" customWidth="1"/>
    <col min="519" max="768" width="9" style="1"/>
    <col min="769" max="769" width="33.5" style="1" customWidth="1"/>
    <col min="770" max="770" width="20" style="1" customWidth="1"/>
    <col min="771" max="771" width="15" style="1" customWidth="1"/>
    <col min="772" max="772" width="20" style="1" customWidth="1"/>
    <col min="773" max="773" width="9" style="1"/>
    <col min="774" max="774" width="13.875" style="1" customWidth="1"/>
    <col min="775" max="1024" width="9" style="1"/>
    <col min="1025" max="1025" width="33.5" style="1" customWidth="1"/>
    <col min="1026" max="1026" width="20" style="1" customWidth="1"/>
    <col min="1027" max="1027" width="15" style="1" customWidth="1"/>
    <col min="1028" max="1028" width="20" style="1" customWidth="1"/>
    <col min="1029" max="1029" width="9" style="1"/>
    <col min="1030" max="1030" width="13.875" style="1" customWidth="1"/>
    <col min="1031" max="1280" width="9" style="1"/>
    <col min="1281" max="1281" width="33.5" style="1" customWidth="1"/>
    <col min="1282" max="1282" width="20" style="1" customWidth="1"/>
    <col min="1283" max="1283" width="15" style="1" customWidth="1"/>
    <col min="1284" max="1284" width="20" style="1" customWidth="1"/>
    <col min="1285" max="1285" width="9" style="1"/>
    <col min="1286" max="1286" width="13.875" style="1" customWidth="1"/>
    <col min="1287" max="1536" width="9" style="1"/>
    <col min="1537" max="1537" width="33.5" style="1" customWidth="1"/>
    <col min="1538" max="1538" width="20" style="1" customWidth="1"/>
    <col min="1539" max="1539" width="15" style="1" customWidth="1"/>
    <col min="1540" max="1540" width="20" style="1" customWidth="1"/>
    <col min="1541" max="1541" width="9" style="1"/>
    <col min="1542" max="1542" width="13.875" style="1" customWidth="1"/>
    <col min="1543" max="1792" width="9" style="1"/>
    <col min="1793" max="1793" width="33.5" style="1" customWidth="1"/>
    <col min="1794" max="1794" width="20" style="1" customWidth="1"/>
    <col min="1795" max="1795" width="15" style="1" customWidth="1"/>
    <col min="1796" max="1796" width="20" style="1" customWidth="1"/>
    <col min="1797" max="1797" width="9" style="1"/>
    <col min="1798" max="1798" width="13.875" style="1" customWidth="1"/>
    <col min="1799" max="2048" width="9" style="1"/>
    <col min="2049" max="2049" width="33.5" style="1" customWidth="1"/>
    <col min="2050" max="2050" width="20" style="1" customWidth="1"/>
    <col min="2051" max="2051" width="15" style="1" customWidth="1"/>
    <col min="2052" max="2052" width="20" style="1" customWidth="1"/>
    <col min="2053" max="2053" width="9" style="1"/>
    <col min="2054" max="2054" width="13.875" style="1" customWidth="1"/>
    <col min="2055" max="2304" width="9" style="1"/>
    <col min="2305" max="2305" width="33.5" style="1" customWidth="1"/>
    <col min="2306" max="2306" width="20" style="1" customWidth="1"/>
    <col min="2307" max="2307" width="15" style="1" customWidth="1"/>
    <col min="2308" max="2308" width="20" style="1" customWidth="1"/>
    <col min="2309" max="2309" width="9" style="1"/>
    <col min="2310" max="2310" width="13.875" style="1" customWidth="1"/>
    <col min="2311" max="2560" width="9" style="1"/>
    <col min="2561" max="2561" width="33.5" style="1" customWidth="1"/>
    <col min="2562" max="2562" width="20" style="1" customWidth="1"/>
    <col min="2563" max="2563" width="15" style="1" customWidth="1"/>
    <col min="2564" max="2564" width="20" style="1" customWidth="1"/>
    <col min="2565" max="2565" width="9" style="1"/>
    <col min="2566" max="2566" width="13.875" style="1" customWidth="1"/>
    <col min="2567" max="2816" width="9" style="1"/>
    <col min="2817" max="2817" width="33.5" style="1" customWidth="1"/>
    <col min="2818" max="2818" width="20" style="1" customWidth="1"/>
    <col min="2819" max="2819" width="15" style="1" customWidth="1"/>
    <col min="2820" max="2820" width="20" style="1" customWidth="1"/>
    <col min="2821" max="2821" width="9" style="1"/>
    <col min="2822" max="2822" width="13.875" style="1" customWidth="1"/>
    <col min="2823" max="3072" width="9" style="1"/>
    <col min="3073" max="3073" width="33.5" style="1" customWidth="1"/>
    <col min="3074" max="3074" width="20" style="1" customWidth="1"/>
    <col min="3075" max="3075" width="15" style="1" customWidth="1"/>
    <col min="3076" max="3076" width="20" style="1" customWidth="1"/>
    <col min="3077" max="3077" width="9" style="1"/>
    <col min="3078" max="3078" width="13.875" style="1" customWidth="1"/>
    <col min="3079" max="3328" width="9" style="1"/>
    <col min="3329" max="3329" width="33.5" style="1" customWidth="1"/>
    <col min="3330" max="3330" width="20" style="1" customWidth="1"/>
    <col min="3331" max="3331" width="15" style="1" customWidth="1"/>
    <col min="3332" max="3332" width="20" style="1" customWidth="1"/>
    <col min="3333" max="3333" width="9" style="1"/>
    <col min="3334" max="3334" width="13.875" style="1" customWidth="1"/>
    <col min="3335" max="3584" width="9" style="1"/>
    <col min="3585" max="3585" width="33.5" style="1" customWidth="1"/>
    <col min="3586" max="3586" width="20" style="1" customWidth="1"/>
    <col min="3587" max="3587" width="15" style="1" customWidth="1"/>
    <col min="3588" max="3588" width="20" style="1" customWidth="1"/>
    <col min="3589" max="3589" width="9" style="1"/>
    <col min="3590" max="3590" width="13.875" style="1" customWidth="1"/>
    <col min="3591" max="3840" width="9" style="1"/>
    <col min="3841" max="3841" width="33.5" style="1" customWidth="1"/>
    <col min="3842" max="3842" width="20" style="1" customWidth="1"/>
    <col min="3843" max="3843" width="15" style="1" customWidth="1"/>
    <col min="3844" max="3844" width="20" style="1" customWidth="1"/>
    <col min="3845" max="3845" width="9" style="1"/>
    <col min="3846" max="3846" width="13.875" style="1" customWidth="1"/>
    <col min="3847" max="4096" width="9" style="1"/>
    <col min="4097" max="4097" width="33.5" style="1" customWidth="1"/>
    <col min="4098" max="4098" width="20" style="1" customWidth="1"/>
    <col min="4099" max="4099" width="15" style="1" customWidth="1"/>
    <col min="4100" max="4100" width="20" style="1" customWidth="1"/>
    <col min="4101" max="4101" width="9" style="1"/>
    <col min="4102" max="4102" width="13.875" style="1" customWidth="1"/>
    <col min="4103" max="4352" width="9" style="1"/>
    <col min="4353" max="4353" width="33.5" style="1" customWidth="1"/>
    <col min="4354" max="4354" width="20" style="1" customWidth="1"/>
    <col min="4355" max="4355" width="15" style="1" customWidth="1"/>
    <col min="4356" max="4356" width="20" style="1" customWidth="1"/>
    <col min="4357" max="4357" width="9" style="1"/>
    <col min="4358" max="4358" width="13.875" style="1" customWidth="1"/>
    <col min="4359" max="4608" width="9" style="1"/>
    <col min="4609" max="4609" width="33.5" style="1" customWidth="1"/>
    <col min="4610" max="4610" width="20" style="1" customWidth="1"/>
    <col min="4611" max="4611" width="15" style="1" customWidth="1"/>
    <col min="4612" max="4612" width="20" style="1" customWidth="1"/>
    <col min="4613" max="4613" width="9" style="1"/>
    <col min="4614" max="4614" width="13.875" style="1" customWidth="1"/>
    <col min="4615" max="4864" width="9" style="1"/>
    <col min="4865" max="4865" width="33.5" style="1" customWidth="1"/>
    <col min="4866" max="4866" width="20" style="1" customWidth="1"/>
    <col min="4867" max="4867" width="15" style="1" customWidth="1"/>
    <col min="4868" max="4868" width="20" style="1" customWidth="1"/>
    <col min="4869" max="4869" width="9" style="1"/>
    <col min="4870" max="4870" width="13.875" style="1" customWidth="1"/>
    <col min="4871" max="5120" width="9" style="1"/>
    <col min="5121" max="5121" width="33.5" style="1" customWidth="1"/>
    <col min="5122" max="5122" width="20" style="1" customWidth="1"/>
    <col min="5123" max="5123" width="15" style="1" customWidth="1"/>
    <col min="5124" max="5124" width="20" style="1" customWidth="1"/>
    <col min="5125" max="5125" width="9" style="1"/>
    <col min="5126" max="5126" width="13.875" style="1" customWidth="1"/>
    <col min="5127" max="5376" width="9" style="1"/>
    <col min="5377" max="5377" width="33.5" style="1" customWidth="1"/>
    <col min="5378" max="5378" width="20" style="1" customWidth="1"/>
    <col min="5379" max="5379" width="15" style="1" customWidth="1"/>
    <col min="5380" max="5380" width="20" style="1" customWidth="1"/>
    <col min="5381" max="5381" width="9" style="1"/>
    <col min="5382" max="5382" width="13.875" style="1" customWidth="1"/>
    <col min="5383" max="5632" width="9" style="1"/>
    <col min="5633" max="5633" width="33.5" style="1" customWidth="1"/>
    <col min="5634" max="5634" width="20" style="1" customWidth="1"/>
    <col min="5635" max="5635" width="15" style="1" customWidth="1"/>
    <col min="5636" max="5636" width="20" style="1" customWidth="1"/>
    <col min="5637" max="5637" width="9" style="1"/>
    <col min="5638" max="5638" width="13.875" style="1" customWidth="1"/>
    <col min="5639" max="5888" width="9" style="1"/>
    <col min="5889" max="5889" width="33.5" style="1" customWidth="1"/>
    <col min="5890" max="5890" width="20" style="1" customWidth="1"/>
    <col min="5891" max="5891" width="15" style="1" customWidth="1"/>
    <col min="5892" max="5892" width="20" style="1" customWidth="1"/>
    <col min="5893" max="5893" width="9" style="1"/>
    <col min="5894" max="5894" width="13.875" style="1" customWidth="1"/>
    <col min="5895" max="6144" width="9" style="1"/>
    <col min="6145" max="6145" width="33.5" style="1" customWidth="1"/>
    <col min="6146" max="6146" width="20" style="1" customWidth="1"/>
    <col min="6147" max="6147" width="15" style="1" customWidth="1"/>
    <col min="6148" max="6148" width="20" style="1" customWidth="1"/>
    <col min="6149" max="6149" width="9" style="1"/>
    <col min="6150" max="6150" width="13.875" style="1" customWidth="1"/>
    <col min="6151" max="6400" width="9" style="1"/>
    <col min="6401" max="6401" width="33.5" style="1" customWidth="1"/>
    <col min="6402" max="6402" width="20" style="1" customWidth="1"/>
    <col min="6403" max="6403" width="15" style="1" customWidth="1"/>
    <col min="6404" max="6404" width="20" style="1" customWidth="1"/>
    <col min="6405" max="6405" width="9" style="1"/>
    <col min="6406" max="6406" width="13.875" style="1" customWidth="1"/>
    <col min="6407" max="6656" width="9" style="1"/>
    <col min="6657" max="6657" width="33.5" style="1" customWidth="1"/>
    <col min="6658" max="6658" width="20" style="1" customWidth="1"/>
    <col min="6659" max="6659" width="15" style="1" customWidth="1"/>
    <col min="6660" max="6660" width="20" style="1" customWidth="1"/>
    <col min="6661" max="6661" width="9" style="1"/>
    <col min="6662" max="6662" width="13.875" style="1" customWidth="1"/>
    <col min="6663" max="6912" width="9" style="1"/>
    <col min="6913" max="6913" width="33.5" style="1" customWidth="1"/>
    <col min="6914" max="6914" width="20" style="1" customWidth="1"/>
    <col min="6915" max="6915" width="15" style="1" customWidth="1"/>
    <col min="6916" max="6916" width="20" style="1" customWidth="1"/>
    <col min="6917" max="6917" width="9" style="1"/>
    <col min="6918" max="6918" width="13.875" style="1" customWidth="1"/>
    <col min="6919" max="7168" width="9" style="1"/>
    <col min="7169" max="7169" width="33.5" style="1" customWidth="1"/>
    <col min="7170" max="7170" width="20" style="1" customWidth="1"/>
    <col min="7171" max="7171" width="15" style="1" customWidth="1"/>
    <col min="7172" max="7172" width="20" style="1" customWidth="1"/>
    <col min="7173" max="7173" width="9" style="1"/>
    <col min="7174" max="7174" width="13.875" style="1" customWidth="1"/>
    <col min="7175" max="7424" width="9" style="1"/>
    <col min="7425" max="7425" width="33.5" style="1" customWidth="1"/>
    <col min="7426" max="7426" width="20" style="1" customWidth="1"/>
    <col min="7427" max="7427" width="15" style="1" customWidth="1"/>
    <col min="7428" max="7428" width="20" style="1" customWidth="1"/>
    <col min="7429" max="7429" width="9" style="1"/>
    <col min="7430" max="7430" width="13.875" style="1" customWidth="1"/>
    <col min="7431" max="7680" width="9" style="1"/>
    <col min="7681" max="7681" width="33.5" style="1" customWidth="1"/>
    <col min="7682" max="7682" width="20" style="1" customWidth="1"/>
    <col min="7683" max="7683" width="15" style="1" customWidth="1"/>
    <col min="7684" max="7684" width="20" style="1" customWidth="1"/>
    <col min="7685" max="7685" width="9" style="1"/>
    <col min="7686" max="7686" width="13.875" style="1" customWidth="1"/>
    <col min="7687" max="7936" width="9" style="1"/>
    <col min="7937" max="7937" width="33.5" style="1" customWidth="1"/>
    <col min="7938" max="7938" width="20" style="1" customWidth="1"/>
    <col min="7939" max="7939" width="15" style="1" customWidth="1"/>
    <col min="7940" max="7940" width="20" style="1" customWidth="1"/>
    <col min="7941" max="7941" width="9" style="1"/>
    <col min="7942" max="7942" width="13.875" style="1" customWidth="1"/>
    <col min="7943" max="8192" width="9" style="1"/>
    <col min="8193" max="8193" width="33.5" style="1" customWidth="1"/>
    <col min="8194" max="8194" width="20" style="1" customWidth="1"/>
    <col min="8195" max="8195" width="15" style="1" customWidth="1"/>
    <col min="8196" max="8196" width="20" style="1" customWidth="1"/>
    <col min="8197" max="8197" width="9" style="1"/>
    <col min="8198" max="8198" width="13.875" style="1" customWidth="1"/>
    <col min="8199" max="8448" width="9" style="1"/>
    <col min="8449" max="8449" width="33.5" style="1" customWidth="1"/>
    <col min="8450" max="8450" width="20" style="1" customWidth="1"/>
    <col min="8451" max="8451" width="15" style="1" customWidth="1"/>
    <col min="8452" max="8452" width="20" style="1" customWidth="1"/>
    <col min="8453" max="8453" width="9" style="1"/>
    <col min="8454" max="8454" width="13.875" style="1" customWidth="1"/>
    <col min="8455" max="8704" width="9" style="1"/>
    <col min="8705" max="8705" width="33.5" style="1" customWidth="1"/>
    <col min="8706" max="8706" width="20" style="1" customWidth="1"/>
    <col min="8707" max="8707" width="15" style="1" customWidth="1"/>
    <col min="8708" max="8708" width="20" style="1" customWidth="1"/>
    <col min="8709" max="8709" width="9" style="1"/>
    <col min="8710" max="8710" width="13.875" style="1" customWidth="1"/>
    <col min="8711" max="8960" width="9" style="1"/>
    <col min="8961" max="8961" width="33.5" style="1" customWidth="1"/>
    <col min="8962" max="8962" width="20" style="1" customWidth="1"/>
    <col min="8963" max="8963" width="15" style="1" customWidth="1"/>
    <col min="8964" max="8964" width="20" style="1" customWidth="1"/>
    <col min="8965" max="8965" width="9" style="1"/>
    <col min="8966" max="8966" width="13.875" style="1" customWidth="1"/>
    <col min="8967" max="9216" width="9" style="1"/>
    <col min="9217" max="9217" width="33.5" style="1" customWidth="1"/>
    <col min="9218" max="9218" width="20" style="1" customWidth="1"/>
    <col min="9219" max="9219" width="15" style="1" customWidth="1"/>
    <col min="9220" max="9220" width="20" style="1" customWidth="1"/>
    <col min="9221" max="9221" width="9" style="1"/>
    <col min="9222" max="9222" width="13.875" style="1" customWidth="1"/>
    <col min="9223" max="9472" width="9" style="1"/>
    <col min="9473" max="9473" width="33.5" style="1" customWidth="1"/>
    <col min="9474" max="9474" width="20" style="1" customWidth="1"/>
    <col min="9475" max="9475" width="15" style="1" customWidth="1"/>
    <col min="9476" max="9476" width="20" style="1" customWidth="1"/>
    <col min="9477" max="9477" width="9" style="1"/>
    <col min="9478" max="9478" width="13.875" style="1" customWidth="1"/>
    <col min="9479" max="9728" width="9" style="1"/>
    <col min="9729" max="9729" width="33.5" style="1" customWidth="1"/>
    <col min="9730" max="9730" width="20" style="1" customWidth="1"/>
    <col min="9731" max="9731" width="15" style="1" customWidth="1"/>
    <col min="9732" max="9732" width="20" style="1" customWidth="1"/>
    <col min="9733" max="9733" width="9" style="1"/>
    <col min="9734" max="9734" width="13.875" style="1" customWidth="1"/>
    <col min="9735" max="9984" width="9" style="1"/>
    <col min="9985" max="9985" width="33.5" style="1" customWidth="1"/>
    <col min="9986" max="9986" width="20" style="1" customWidth="1"/>
    <col min="9987" max="9987" width="15" style="1" customWidth="1"/>
    <col min="9988" max="9988" width="20" style="1" customWidth="1"/>
    <col min="9989" max="9989" width="9" style="1"/>
    <col min="9990" max="9990" width="13.875" style="1" customWidth="1"/>
    <col min="9991" max="10240" width="9" style="1"/>
    <col min="10241" max="10241" width="33.5" style="1" customWidth="1"/>
    <col min="10242" max="10242" width="20" style="1" customWidth="1"/>
    <col min="10243" max="10243" width="15" style="1" customWidth="1"/>
    <col min="10244" max="10244" width="20" style="1" customWidth="1"/>
    <col min="10245" max="10245" width="9" style="1"/>
    <col min="10246" max="10246" width="13.875" style="1" customWidth="1"/>
    <col min="10247" max="10496" width="9" style="1"/>
    <col min="10497" max="10497" width="33.5" style="1" customWidth="1"/>
    <col min="10498" max="10498" width="20" style="1" customWidth="1"/>
    <col min="10499" max="10499" width="15" style="1" customWidth="1"/>
    <col min="10500" max="10500" width="20" style="1" customWidth="1"/>
    <col min="10501" max="10501" width="9" style="1"/>
    <col min="10502" max="10502" width="13.875" style="1" customWidth="1"/>
    <col min="10503" max="10752" width="9" style="1"/>
    <col min="10753" max="10753" width="33.5" style="1" customWidth="1"/>
    <col min="10754" max="10754" width="20" style="1" customWidth="1"/>
    <col min="10755" max="10755" width="15" style="1" customWidth="1"/>
    <col min="10756" max="10756" width="20" style="1" customWidth="1"/>
    <col min="10757" max="10757" width="9" style="1"/>
    <col min="10758" max="10758" width="13.875" style="1" customWidth="1"/>
    <col min="10759" max="11008" width="9" style="1"/>
    <col min="11009" max="11009" width="33.5" style="1" customWidth="1"/>
    <col min="11010" max="11010" width="20" style="1" customWidth="1"/>
    <col min="11011" max="11011" width="15" style="1" customWidth="1"/>
    <col min="11012" max="11012" width="20" style="1" customWidth="1"/>
    <col min="11013" max="11013" width="9" style="1"/>
    <col min="11014" max="11014" width="13.875" style="1" customWidth="1"/>
    <col min="11015" max="11264" width="9" style="1"/>
    <col min="11265" max="11265" width="33.5" style="1" customWidth="1"/>
    <col min="11266" max="11266" width="20" style="1" customWidth="1"/>
    <col min="11267" max="11267" width="15" style="1" customWidth="1"/>
    <col min="11268" max="11268" width="20" style="1" customWidth="1"/>
    <col min="11269" max="11269" width="9" style="1"/>
    <col min="11270" max="11270" width="13.875" style="1" customWidth="1"/>
    <col min="11271" max="11520" width="9" style="1"/>
    <col min="11521" max="11521" width="33.5" style="1" customWidth="1"/>
    <col min="11522" max="11522" width="20" style="1" customWidth="1"/>
    <col min="11523" max="11523" width="15" style="1" customWidth="1"/>
    <col min="11524" max="11524" width="20" style="1" customWidth="1"/>
    <col min="11525" max="11525" width="9" style="1"/>
    <col min="11526" max="11526" width="13.875" style="1" customWidth="1"/>
    <col min="11527" max="11776" width="9" style="1"/>
    <col min="11777" max="11777" width="33.5" style="1" customWidth="1"/>
    <col min="11778" max="11778" width="20" style="1" customWidth="1"/>
    <col min="11779" max="11779" width="15" style="1" customWidth="1"/>
    <col min="11780" max="11780" width="20" style="1" customWidth="1"/>
    <col min="11781" max="11781" width="9" style="1"/>
    <col min="11782" max="11782" width="13.875" style="1" customWidth="1"/>
    <col min="11783" max="12032" width="9" style="1"/>
    <col min="12033" max="12033" width="33.5" style="1" customWidth="1"/>
    <col min="12034" max="12034" width="20" style="1" customWidth="1"/>
    <col min="12035" max="12035" width="15" style="1" customWidth="1"/>
    <col min="12036" max="12036" width="20" style="1" customWidth="1"/>
    <col min="12037" max="12037" width="9" style="1"/>
    <col min="12038" max="12038" width="13.875" style="1" customWidth="1"/>
    <col min="12039" max="12288" width="9" style="1"/>
    <col min="12289" max="12289" width="33.5" style="1" customWidth="1"/>
    <col min="12290" max="12290" width="20" style="1" customWidth="1"/>
    <col min="12291" max="12291" width="15" style="1" customWidth="1"/>
    <col min="12292" max="12292" width="20" style="1" customWidth="1"/>
    <col min="12293" max="12293" width="9" style="1"/>
    <col min="12294" max="12294" width="13.875" style="1" customWidth="1"/>
    <col min="12295" max="12544" width="9" style="1"/>
    <col min="12545" max="12545" width="33.5" style="1" customWidth="1"/>
    <col min="12546" max="12546" width="20" style="1" customWidth="1"/>
    <col min="12547" max="12547" width="15" style="1" customWidth="1"/>
    <col min="12548" max="12548" width="20" style="1" customWidth="1"/>
    <col min="12549" max="12549" width="9" style="1"/>
    <col min="12550" max="12550" width="13.875" style="1" customWidth="1"/>
    <col min="12551" max="12800" width="9" style="1"/>
    <col min="12801" max="12801" width="33.5" style="1" customWidth="1"/>
    <col min="12802" max="12802" width="20" style="1" customWidth="1"/>
    <col min="12803" max="12803" width="15" style="1" customWidth="1"/>
    <col min="12804" max="12804" width="20" style="1" customWidth="1"/>
    <col min="12805" max="12805" width="9" style="1"/>
    <col min="12806" max="12806" width="13.875" style="1" customWidth="1"/>
    <col min="12807" max="13056" width="9" style="1"/>
    <col min="13057" max="13057" width="33.5" style="1" customWidth="1"/>
    <col min="13058" max="13058" width="20" style="1" customWidth="1"/>
    <col min="13059" max="13059" width="15" style="1" customWidth="1"/>
    <col min="13060" max="13060" width="20" style="1" customWidth="1"/>
    <col min="13061" max="13061" width="9" style="1"/>
    <col min="13062" max="13062" width="13.875" style="1" customWidth="1"/>
    <col min="13063" max="13312" width="9" style="1"/>
    <col min="13313" max="13313" width="33.5" style="1" customWidth="1"/>
    <col min="13314" max="13314" width="20" style="1" customWidth="1"/>
    <col min="13315" max="13315" width="15" style="1" customWidth="1"/>
    <col min="13316" max="13316" width="20" style="1" customWidth="1"/>
    <col min="13317" max="13317" width="9" style="1"/>
    <col min="13318" max="13318" width="13.875" style="1" customWidth="1"/>
    <col min="13319" max="13568" width="9" style="1"/>
    <col min="13569" max="13569" width="33.5" style="1" customWidth="1"/>
    <col min="13570" max="13570" width="20" style="1" customWidth="1"/>
    <col min="13571" max="13571" width="15" style="1" customWidth="1"/>
    <col min="13572" max="13572" width="20" style="1" customWidth="1"/>
    <col min="13573" max="13573" width="9" style="1"/>
    <col min="13574" max="13574" width="13.875" style="1" customWidth="1"/>
    <col min="13575" max="13824" width="9" style="1"/>
    <col min="13825" max="13825" width="33.5" style="1" customWidth="1"/>
    <col min="13826" max="13826" width="20" style="1" customWidth="1"/>
    <col min="13827" max="13827" width="15" style="1" customWidth="1"/>
    <col min="13828" max="13828" width="20" style="1" customWidth="1"/>
    <col min="13829" max="13829" width="9" style="1"/>
    <col min="13830" max="13830" width="13.875" style="1" customWidth="1"/>
    <col min="13831" max="14080" width="9" style="1"/>
    <col min="14081" max="14081" width="33.5" style="1" customWidth="1"/>
    <col min="14082" max="14082" width="20" style="1" customWidth="1"/>
    <col min="14083" max="14083" width="15" style="1" customWidth="1"/>
    <col min="14084" max="14084" width="20" style="1" customWidth="1"/>
    <col min="14085" max="14085" width="9" style="1"/>
    <col min="14086" max="14086" width="13.875" style="1" customWidth="1"/>
    <col min="14087" max="14336" width="9" style="1"/>
    <col min="14337" max="14337" width="33.5" style="1" customWidth="1"/>
    <col min="14338" max="14338" width="20" style="1" customWidth="1"/>
    <col min="14339" max="14339" width="15" style="1" customWidth="1"/>
    <col min="14340" max="14340" width="20" style="1" customWidth="1"/>
    <col min="14341" max="14341" width="9" style="1"/>
    <col min="14342" max="14342" width="13.875" style="1" customWidth="1"/>
    <col min="14343" max="14592" width="9" style="1"/>
    <col min="14593" max="14593" width="33.5" style="1" customWidth="1"/>
    <col min="14594" max="14594" width="20" style="1" customWidth="1"/>
    <col min="14595" max="14595" width="15" style="1" customWidth="1"/>
    <col min="14596" max="14596" width="20" style="1" customWidth="1"/>
    <col min="14597" max="14597" width="9" style="1"/>
    <col min="14598" max="14598" width="13.875" style="1" customWidth="1"/>
    <col min="14599" max="14848" width="9" style="1"/>
    <col min="14849" max="14849" width="33.5" style="1" customWidth="1"/>
    <col min="14850" max="14850" width="20" style="1" customWidth="1"/>
    <col min="14851" max="14851" width="15" style="1" customWidth="1"/>
    <col min="14852" max="14852" width="20" style="1" customWidth="1"/>
    <col min="14853" max="14853" width="9" style="1"/>
    <col min="14854" max="14854" width="13.875" style="1" customWidth="1"/>
    <col min="14855" max="15104" width="9" style="1"/>
    <col min="15105" max="15105" width="33.5" style="1" customWidth="1"/>
    <col min="15106" max="15106" width="20" style="1" customWidth="1"/>
    <col min="15107" max="15107" width="15" style="1" customWidth="1"/>
    <col min="15108" max="15108" width="20" style="1" customWidth="1"/>
    <col min="15109" max="15109" width="9" style="1"/>
    <col min="15110" max="15110" width="13.875" style="1" customWidth="1"/>
    <col min="15111" max="15360" width="9" style="1"/>
    <col min="15361" max="15361" width="33.5" style="1" customWidth="1"/>
    <col min="15362" max="15362" width="20" style="1" customWidth="1"/>
    <col min="15363" max="15363" width="15" style="1" customWidth="1"/>
    <col min="15364" max="15364" width="20" style="1" customWidth="1"/>
    <col min="15365" max="15365" width="9" style="1"/>
    <col min="15366" max="15366" width="13.875" style="1" customWidth="1"/>
    <col min="15367" max="15616" width="9" style="1"/>
    <col min="15617" max="15617" width="33.5" style="1" customWidth="1"/>
    <col min="15618" max="15618" width="20" style="1" customWidth="1"/>
    <col min="15619" max="15619" width="15" style="1" customWidth="1"/>
    <col min="15620" max="15620" width="20" style="1" customWidth="1"/>
    <col min="15621" max="15621" width="9" style="1"/>
    <col min="15622" max="15622" width="13.875" style="1" customWidth="1"/>
    <col min="15623" max="15872" width="9" style="1"/>
    <col min="15873" max="15873" width="33.5" style="1" customWidth="1"/>
    <col min="15874" max="15874" width="20" style="1" customWidth="1"/>
    <col min="15875" max="15875" width="15" style="1" customWidth="1"/>
    <col min="15876" max="15876" width="20" style="1" customWidth="1"/>
    <col min="15877" max="15877" width="9" style="1"/>
    <col min="15878" max="15878" width="13.875" style="1" customWidth="1"/>
    <col min="15879" max="16128" width="9" style="1"/>
    <col min="16129" max="16129" width="33.5" style="1" customWidth="1"/>
    <col min="16130" max="16130" width="20" style="1" customWidth="1"/>
    <col min="16131" max="16131" width="15" style="1" customWidth="1"/>
    <col min="16132" max="16132" width="20" style="1" customWidth="1"/>
    <col min="16133" max="16133" width="9" style="1"/>
    <col min="16134" max="16134" width="13.875" style="1" customWidth="1"/>
    <col min="16135" max="16384" width="9" style="1"/>
  </cols>
  <sheetData>
    <row r="1" ht="18.75" spans="1:4">
      <c r="A1" s="2" t="s">
        <v>240</v>
      </c>
      <c r="B1" s="3"/>
      <c r="C1" s="2"/>
      <c r="D1" s="2"/>
    </row>
    <row r="2" ht="18.75" spans="1:4">
      <c r="A2" s="2"/>
      <c r="B2" s="2"/>
      <c r="C2" s="4"/>
      <c r="D2" s="4"/>
    </row>
    <row r="3" spans="1:1">
      <c r="A3" s="5" t="str">
        <f>出纳财政平台支付申请明细!A2&amp;出纳财政平台支付申请明细!C2</f>
        <v>单位名称：上海市静安区彭浦实验幼儿园</v>
      </c>
    </row>
    <row r="4" spans="1:4">
      <c r="A4" s="4"/>
      <c r="B4" s="4"/>
      <c r="C4" s="4"/>
      <c r="D4" s="4"/>
    </row>
    <row r="5" ht="18" customHeight="1" spans="1:4">
      <c r="A5" s="6" t="s">
        <v>198</v>
      </c>
      <c r="B5" s="7" t="s">
        <v>199</v>
      </c>
      <c r="C5" s="7" t="s">
        <v>200</v>
      </c>
      <c r="D5" s="7" t="s">
        <v>201</v>
      </c>
    </row>
    <row r="6" ht="18" customHeight="1" spans="1:4">
      <c r="A6" s="8" t="s">
        <v>202</v>
      </c>
      <c r="B6" s="9">
        <f>B7+B20</f>
        <v>0</v>
      </c>
      <c r="C6" s="9">
        <f>C7+C20</f>
        <v>0</v>
      </c>
      <c r="D6" s="9">
        <f t="shared" ref="D6:D35" si="0">B6+C6</f>
        <v>0</v>
      </c>
    </row>
    <row r="7" ht="18" customHeight="1" spans="1:4">
      <c r="A7" s="10" t="s">
        <v>203</v>
      </c>
      <c r="B7" s="9">
        <f>B8+B11</f>
        <v>0</v>
      </c>
      <c r="C7" s="9">
        <f>C8+C11</f>
        <v>0</v>
      </c>
      <c r="D7" s="9">
        <f t="shared" si="0"/>
        <v>0</v>
      </c>
    </row>
    <row r="8" ht="18" customHeight="1" spans="1:4">
      <c r="A8" s="10" t="s">
        <v>204</v>
      </c>
      <c r="B8" s="9">
        <f>B9+B10</f>
        <v>0</v>
      </c>
      <c r="C8" s="9">
        <f>C9+C10</f>
        <v>0</v>
      </c>
      <c r="D8" s="9">
        <f t="shared" si="0"/>
        <v>0</v>
      </c>
    </row>
    <row r="9" ht="18" customHeight="1" spans="1:4">
      <c r="A9" s="11" t="s">
        <v>205</v>
      </c>
      <c r="B9" s="12">
        <f>计划制定表!M5</f>
        <v>0</v>
      </c>
      <c r="C9" s="12"/>
      <c r="D9" s="12">
        <f t="shared" si="0"/>
        <v>0</v>
      </c>
    </row>
    <row r="10" ht="18" customHeight="1" spans="1:6">
      <c r="A10" s="11" t="s">
        <v>206</v>
      </c>
      <c r="B10" s="12">
        <f>计划制定表!M4</f>
        <v>0</v>
      </c>
      <c r="C10" s="12"/>
      <c r="D10" s="12">
        <f t="shared" si="0"/>
        <v>0</v>
      </c>
      <c r="F10" s="13"/>
    </row>
    <row r="11" ht="18" customHeight="1" spans="1:6">
      <c r="A11" s="10" t="s">
        <v>207</v>
      </c>
      <c r="B11" s="14">
        <f>SUM(B12:B19)</f>
        <v>0</v>
      </c>
      <c r="C11" s="14">
        <f>SUM(C12:C19)</f>
        <v>0</v>
      </c>
      <c r="D11" s="14">
        <f t="shared" si="0"/>
        <v>0</v>
      </c>
      <c r="F11" s="13"/>
    </row>
    <row r="12" ht="18" customHeight="1" spans="1:4">
      <c r="A12" s="11" t="s">
        <v>208</v>
      </c>
      <c r="B12" s="12">
        <f>计划制定表!M12</f>
        <v>0</v>
      </c>
      <c r="C12" s="12"/>
      <c r="D12" s="12">
        <f t="shared" si="0"/>
        <v>0</v>
      </c>
    </row>
    <row r="13" ht="18" customHeight="1" spans="1:4">
      <c r="A13" s="11" t="s">
        <v>209</v>
      </c>
      <c r="B13" s="12">
        <f>计划制定表!M15</f>
        <v>0</v>
      </c>
      <c r="C13" s="12"/>
      <c r="D13" s="12">
        <f t="shared" si="0"/>
        <v>0</v>
      </c>
    </row>
    <row r="14" ht="18" customHeight="1" spans="1:4">
      <c r="A14" s="11" t="s">
        <v>210</v>
      </c>
      <c r="B14" s="12">
        <f>计划制定表!M13</f>
        <v>0</v>
      </c>
      <c r="C14" s="12"/>
      <c r="D14" s="12">
        <f t="shared" si="0"/>
        <v>0</v>
      </c>
    </row>
    <row r="15" ht="18" customHeight="1" spans="1:4">
      <c r="A15" s="11" t="s">
        <v>211</v>
      </c>
      <c r="B15" s="12">
        <f>计划制定表!M16</f>
        <v>0</v>
      </c>
      <c r="C15" s="12"/>
      <c r="D15" s="12">
        <f t="shared" si="0"/>
        <v>0</v>
      </c>
    </row>
    <row r="16" ht="18" customHeight="1" spans="1:4">
      <c r="A16" s="11" t="s">
        <v>212</v>
      </c>
      <c r="B16" s="12">
        <f>计划制定表!M14</f>
        <v>0</v>
      </c>
      <c r="C16" s="12"/>
      <c r="D16" s="12"/>
    </row>
    <row r="17" ht="18" customHeight="1" spans="1:4">
      <c r="A17" s="11" t="s">
        <v>213</v>
      </c>
      <c r="B17" s="12">
        <f>计划制定表!M17</f>
        <v>0</v>
      </c>
      <c r="C17" s="12"/>
      <c r="D17" s="12"/>
    </row>
    <row r="18" ht="18" customHeight="1" spans="1:4">
      <c r="A18" s="11" t="s">
        <v>214</v>
      </c>
      <c r="B18" s="12">
        <f>计划制定表!M18</f>
        <v>0</v>
      </c>
      <c r="C18" s="12"/>
      <c r="D18" s="12"/>
    </row>
    <row r="19" ht="18" customHeight="1" spans="1:4">
      <c r="A19" s="11" t="s">
        <v>215</v>
      </c>
      <c r="B19" s="12">
        <f>计划制定表!M19</f>
        <v>0</v>
      </c>
      <c r="C19" s="12"/>
      <c r="D19" s="12">
        <f t="shared" si="0"/>
        <v>0</v>
      </c>
    </row>
    <row r="20" ht="18" customHeight="1" spans="1:4">
      <c r="A20" s="10" t="s">
        <v>216</v>
      </c>
      <c r="B20" s="14">
        <f>B21+B27</f>
        <v>0</v>
      </c>
      <c r="C20" s="14">
        <f>C21+C27</f>
        <v>0</v>
      </c>
      <c r="D20" s="14">
        <f t="shared" si="0"/>
        <v>0</v>
      </c>
    </row>
    <row r="21" ht="18" customHeight="1" spans="1:4">
      <c r="A21" s="10" t="s">
        <v>217</v>
      </c>
      <c r="B21" s="14">
        <f>SUM(B22:B26)</f>
        <v>0</v>
      </c>
      <c r="C21" s="14">
        <f>SUM(C22:C26)</f>
        <v>0</v>
      </c>
      <c r="D21" s="14">
        <f t="shared" si="0"/>
        <v>0</v>
      </c>
    </row>
    <row r="22" ht="18" customHeight="1" spans="1:4">
      <c r="A22" s="11" t="s">
        <v>218</v>
      </c>
      <c r="B22" s="12">
        <f>计划制定表!M9</f>
        <v>0</v>
      </c>
      <c r="C22" s="12"/>
      <c r="D22" s="12">
        <f t="shared" si="0"/>
        <v>0</v>
      </c>
    </row>
    <row r="23" ht="18" customHeight="1" spans="1:4">
      <c r="A23" s="11" t="s">
        <v>219</v>
      </c>
      <c r="B23" s="12">
        <f>计划制定表!M8</f>
        <v>0</v>
      </c>
      <c r="C23" s="12"/>
      <c r="D23" s="12">
        <f t="shared" si="0"/>
        <v>0</v>
      </c>
    </row>
    <row r="24" ht="18" customHeight="1" spans="1:4">
      <c r="A24" s="11" t="s">
        <v>220</v>
      </c>
      <c r="B24" s="12">
        <f>计划制定表!M7</f>
        <v>0</v>
      </c>
      <c r="C24" s="12"/>
      <c r="D24" s="12">
        <f t="shared" si="0"/>
        <v>0</v>
      </c>
    </row>
    <row r="25" ht="18" customHeight="1" spans="1:4">
      <c r="A25" s="11" t="s">
        <v>221</v>
      </c>
      <c r="B25" s="12">
        <f>计划制定表!M6</f>
        <v>0</v>
      </c>
      <c r="C25" s="12"/>
      <c r="D25" s="12">
        <f t="shared" si="0"/>
        <v>0</v>
      </c>
    </row>
    <row r="26" ht="18" customHeight="1" spans="1:4">
      <c r="A26" s="11" t="s">
        <v>222</v>
      </c>
      <c r="B26" s="12"/>
      <c r="C26" s="12"/>
      <c r="D26" s="12">
        <f t="shared" si="0"/>
        <v>0</v>
      </c>
    </row>
    <row r="27" ht="18" customHeight="1" spans="1:4">
      <c r="A27" s="10" t="s">
        <v>223</v>
      </c>
      <c r="B27" s="14">
        <f>B28</f>
        <v>0</v>
      </c>
      <c r="C27" s="14">
        <f>C28</f>
        <v>0</v>
      </c>
      <c r="D27" s="14">
        <f t="shared" si="0"/>
        <v>0</v>
      </c>
    </row>
    <row r="28" ht="18" customHeight="1" spans="1:4">
      <c r="A28" s="11" t="s">
        <v>224</v>
      </c>
      <c r="B28" s="12">
        <f>计划制定表!M20+计划制定表!M21</f>
        <v>0</v>
      </c>
      <c r="C28" s="12"/>
      <c r="D28" s="12">
        <f t="shared" si="0"/>
        <v>0</v>
      </c>
    </row>
    <row r="29" ht="18" customHeight="1" spans="1:4">
      <c r="A29" s="11"/>
      <c r="B29" s="12"/>
      <c r="C29" s="12"/>
      <c r="D29" s="12">
        <f t="shared" si="0"/>
        <v>0</v>
      </c>
    </row>
    <row r="30" ht="18" customHeight="1" spans="1:4">
      <c r="A30" s="11"/>
      <c r="B30" s="12"/>
      <c r="C30" s="12"/>
      <c r="D30" s="12">
        <f t="shared" si="0"/>
        <v>0</v>
      </c>
    </row>
    <row r="31" ht="18" customHeight="1" spans="1:4">
      <c r="A31" s="10" t="s">
        <v>226</v>
      </c>
      <c r="B31" s="15">
        <f>SUM(B32:B34)</f>
        <v>0</v>
      </c>
      <c r="C31" s="15">
        <f>SUM(C32:C34)</f>
        <v>0</v>
      </c>
      <c r="D31" s="14">
        <f t="shared" si="0"/>
        <v>0</v>
      </c>
    </row>
    <row r="32" ht="18" customHeight="1" spans="1:4">
      <c r="A32" s="10"/>
      <c r="B32" s="16"/>
      <c r="C32" s="15">
        <f>SUM(C33:C34)</f>
        <v>0</v>
      </c>
      <c r="D32" s="12">
        <f t="shared" si="0"/>
        <v>0</v>
      </c>
    </row>
    <row r="33" ht="18" customHeight="1" spans="1:4">
      <c r="A33" s="10"/>
      <c r="B33" s="12"/>
      <c r="C33" s="12"/>
      <c r="D33" s="12">
        <f t="shared" si="0"/>
        <v>0</v>
      </c>
    </row>
    <row r="34" ht="18" customHeight="1" spans="1:4">
      <c r="A34" s="10"/>
      <c r="B34" s="12"/>
      <c r="C34" s="12"/>
      <c r="D34" s="12">
        <f t="shared" si="0"/>
        <v>0</v>
      </c>
    </row>
    <row r="35" ht="18" customHeight="1" spans="1:4">
      <c r="A35" s="17" t="s">
        <v>227</v>
      </c>
      <c r="B35" s="14">
        <f>B6+B31</f>
        <v>0</v>
      </c>
      <c r="C35" s="14">
        <f>C6+C31</f>
        <v>0</v>
      </c>
      <c r="D35" s="14">
        <f t="shared" si="0"/>
        <v>0</v>
      </c>
    </row>
    <row r="36" ht="18" customHeight="1" spans="1:4">
      <c r="A36" s="18"/>
      <c r="B36" s="19"/>
      <c r="C36" s="20"/>
      <c r="D36" s="20"/>
    </row>
    <row r="37" ht="18" customHeight="1" spans="1:4">
      <c r="A37" s="21" t="s">
        <v>228</v>
      </c>
      <c r="B37" s="22" t="s">
        <v>229</v>
      </c>
      <c r="C37" s="23" t="s">
        <v>230</v>
      </c>
      <c r="D37" s="23" t="s">
        <v>231</v>
      </c>
    </row>
    <row r="38" ht="18" customHeight="1" spans="1:4">
      <c r="A38" s="24" t="s">
        <v>232</v>
      </c>
      <c r="B38" s="25">
        <v>2000000</v>
      </c>
      <c r="C38" s="12"/>
      <c r="D38" s="12">
        <f>B38+C38</f>
        <v>2000000</v>
      </c>
    </row>
    <row r="39" ht="18" customHeight="1" spans="1:4">
      <c r="A39" s="24"/>
      <c r="B39" s="25"/>
      <c r="C39" s="12"/>
      <c r="D39" s="12">
        <f>B39+C39</f>
        <v>0</v>
      </c>
    </row>
    <row r="40" ht="18" customHeight="1" spans="1:4">
      <c r="A40" s="24"/>
      <c r="B40" s="25"/>
      <c r="C40" s="12"/>
      <c r="D40" s="12">
        <f>B40+C40</f>
        <v>0</v>
      </c>
    </row>
    <row r="41" ht="18" customHeight="1" spans="1:4">
      <c r="A41" s="24"/>
      <c r="B41" s="25"/>
      <c r="C41" s="12"/>
      <c r="D41" s="12"/>
    </row>
    <row r="42" ht="18" customHeight="1" spans="1:4">
      <c r="A42" s="26" t="s">
        <v>233</v>
      </c>
      <c r="B42" s="12">
        <f>SUM(B38:B40)</f>
        <v>2000000</v>
      </c>
      <c r="C42" s="12">
        <f>SUM(C38:C40)</f>
        <v>0</v>
      </c>
      <c r="D42" s="12">
        <f>SUM(D38:D40)</f>
        <v>2000000</v>
      </c>
    </row>
    <row r="43" spans="1:4">
      <c r="A43" s="27"/>
      <c r="B43" s="27"/>
      <c r="C43" s="4"/>
      <c r="D43" s="4"/>
    </row>
    <row r="44" spans="1:4">
      <c r="A44" s="28" t="s">
        <v>234</v>
      </c>
      <c r="B44" s="27"/>
      <c r="C44" s="4"/>
      <c r="D44" s="4"/>
    </row>
    <row r="45" spans="1:4">
      <c r="A45" s="4"/>
      <c r="B45" s="4"/>
      <c r="C45" s="4"/>
      <c r="D45" s="4"/>
    </row>
    <row r="47" spans="1:4">
      <c r="A47" s="4" t="s">
        <v>235</v>
      </c>
      <c r="B47" s="29" t="s">
        <v>236</v>
      </c>
      <c r="C47" s="30"/>
      <c r="D47" s="29" t="s">
        <v>237</v>
      </c>
    </row>
  </sheetData>
  <mergeCells count="1">
    <mergeCell ref="A1:D1"/>
  </mergeCells>
  <hyperlinks>
    <hyperlink ref="B1" location="'主页'!A1" tooltip="返回 主页"/>
  </hyperlinks>
  <pageMargins left="0.708333333333333" right="0.708333333333333" top="0.747916666666667" bottom="0.747916666666667" header="0.314583333333333" footer="0.314583333333333"/>
  <pageSetup paperSize="9" scale="86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M23"/>
  <sheetViews>
    <sheetView showZeros="0" workbookViewId="0">
      <pane ySplit="3" topLeftCell="A4" activePane="bottomLeft" state="frozenSplit"/>
      <selection/>
      <selection pane="bottomLeft" activeCell="H4" sqref="H4"/>
    </sheetView>
  </sheetViews>
  <sheetFormatPr defaultColWidth="9" defaultRowHeight="40.5" customHeight="1"/>
  <cols>
    <col min="1" max="2" width="5.625" customWidth="1"/>
    <col min="3" max="3" width="6.125" customWidth="1"/>
    <col min="4" max="4" width="5.75" customWidth="1"/>
    <col min="5" max="5" width="17.875" customWidth="1"/>
    <col min="6" max="6" width="21.625" customWidth="1"/>
    <col min="7" max="7" width="10.375" style="96" customWidth="1"/>
    <col min="8" max="8" width="16.5" style="97" customWidth="1"/>
    <col min="9" max="9" width="6.25" style="98" customWidth="1"/>
    <col min="10" max="12" width="14.375" style="98" customWidth="1"/>
    <col min="13" max="13" width="13" customWidth="1"/>
  </cols>
  <sheetData>
    <row r="1" ht="20.25" spans="1:13">
      <c r="A1" s="99" t="s">
        <v>11</v>
      </c>
      <c r="B1" s="100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</row>
    <row r="2" ht="14.25" customHeight="1" spans="1:9">
      <c r="A2" s="102" t="s">
        <v>12</v>
      </c>
      <c r="B2" s="102"/>
      <c r="C2" s="103" t="s">
        <v>13</v>
      </c>
      <c r="D2" s="103"/>
      <c r="E2" s="103"/>
      <c r="F2" s="103"/>
      <c r="G2" s="104" t="str">
        <f>"经试算借贷余额"&amp;IF(I$2=0,"已","不")&amp;"平衡"</f>
        <v>经试算借贷余额已平衡</v>
      </c>
      <c r="H2" s="104"/>
      <c r="I2" s="112">
        <f>SUM(J:J)-SUM(K:K)</f>
        <v>0</v>
      </c>
    </row>
    <row r="3" s="95" customFormat="1" ht="50.25" customHeight="1" spans="1:13">
      <c r="A3" s="83" t="s">
        <v>14</v>
      </c>
      <c r="B3" s="83" t="s">
        <v>15</v>
      </c>
      <c r="C3" s="84" t="s">
        <v>16</v>
      </c>
      <c r="D3" s="84" t="s">
        <v>17</v>
      </c>
      <c r="E3" s="84" t="s">
        <v>18</v>
      </c>
      <c r="F3" s="105" t="s">
        <v>19</v>
      </c>
      <c r="G3" s="105" t="s">
        <v>20</v>
      </c>
      <c r="H3" s="84" t="s">
        <v>21</v>
      </c>
      <c r="I3" s="84" t="s">
        <v>22</v>
      </c>
      <c r="J3" s="90" t="s">
        <v>23</v>
      </c>
      <c r="K3" s="90" t="s">
        <v>24</v>
      </c>
      <c r="L3" s="84" t="s">
        <v>25</v>
      </c>
      <c r="M3" s="84" t="s">
        <v>26</v>
      </c>
    </row>
    <row r="4" s="33" customFormat="1" customHeight="1" spans="1:13">
      <c r="A4" s="106">
        <v>1</v>
      </c>
      <c r="B4" s="106">
        <v>10</v>
      </c>
      <c r="C4" s="86" t="s">
        <v>27</v>
      </c>
      <c r="D4" s="106">
        <v>3</v>
      </c>
      <c r="E4" s="87" t="s">
        <v>28</v>
      </c>
      <c r="F4" s="107" t="str">
        <f ca="1">IFERROR(INDEX(经济科目分类!$C$4:$C$45,MATCH($H4,经济科目名称,)),"")</f>
        <v>人员支出_机关事业单位基本养老保险缴费支出</v>
      </c>
      <c r="G4" s="108">
        <f ca="1" t="shared" ref="G4:G14" si="0">IFERROR(INDEX(科目代码,MATCH($H4,经济科目名称,)),"")</f>
        <v>30108</v>
      </c>
      <c r="H4" s="91" t="s">
        <v>29</v>
      </c>
      <c r="I4" s="91"/>
      <c r="J4" s="113">
        <v>500</v>
      </c>
      <c r="K4" s="113"/>
      <c r="L4" s="114" t="s">
        <v>30</v>
      </c>
      <c r="M4" s="91"/>
    </row>
    <row r="5" s="33" customFormat="1" customHeight="1" spans="1:13">
      <c r="A5" s="106">
        <v>1</v>
      </c>
      <c r="B5" s="106">
        <v>10</v>
      </c>
      <c r="C5" s="86" t="s">
        <v>27</v>
      </c>
      <c r="D5" s="106">
        <v>3</v>
      </c>
      <c r="E5" s="87" t="s">
        <v>31</v>
      </c>
      <c r="F5" s="107" t="str">
        <f ca="1">IFERROR(INDEX(经济科目分类!$C$4:$C$45,MATCH($H5,经济科目名称,)),"")</f>
        <v>人员支出_事业单位医疗</v>
      </c>
      <c r="G5" s="108">
        <f ca="1" t="shared" si="0"/>
        <v>30110</v>
      </c>
      <c r="H5" s="91" t="s">
        <v>32</v>
      </c>
      <c r="I5" s="91"/>
      <c r="J5" s="113">
        <v>100</v>
      </c>
      <c r="K5" s="113"/>
      <c r="L5" s="114" t="s">
        <v>30</v>
      </c>
      <c r="M5" s="91"/>
    </row>
    <row r="6" s="33" customFormat="1" customHeight="1" spans="1:13">
      <c r="A6" s="106">
        <v>1</v>
      </c>
      <c r="B6" s="106">
        <v>10</v>
      </c>
      <c r="C6" s="86" t="s">
        <v>27</v>
      </c>
      <c r="D6" s="106">
        <v>3</v>
      </c>
      <c r="E6" s="87" t="s">
        <v>33</v>
      </c>
      <c r="F6" s="107" t="str">
        <f ca="1">IFERROR(INDEX(经济科目分类!$C$4:$C$45,MATCH($H6,经济科目名称,)),"")</f>
        <v>人员支出_学前教育</v>
      </c>
      <c r="G6" s="108">
        <f ca="1" t="shared" si="0"/>
        <v>30112</v>
      </c>
      <c r="H6" s="91" t="s">
        <v>34</v>
      </c>
      <c r="I6" s="91"/>
      <c r="J6" s="113">
        <v>200</v>
      </c>
      <c r="K6" s="113"/>
      <c r="L6" s="114" t="s">
        <v>30</v>
      </c>
      <c r="M6" s="91"/>
    </row>
    <row r="7" s="33" customFormat="1" customHeight="1" spans="1:13">
      <c r="A7" s="106">
        <v>1</v>
      </c>
      <c r="B7" s="106">
        <v>10</v>
      </c>
      <c r="C7" s="86" t="s">
        <v>27</v>
      </c>
      <c r="D7" s="106">
        <v>3</v>
      </c>
      <c r="E7" s="87" t="s">
        <v>35</v>
      </c>
      <c r="F7" s="107" t="str">
        <f ca="1">IFERROR(INDEX(经济科目分类!$C$4:$C$45,MATCH($H7,经济科目名称,)),"")</f>
        <v>人员支出_机关事业单位职业年金缴费支出</v>
      </c>
      <c r="G7" s="108">
        <f ca="1" t="shared" si="0"/>
        <v>30109</v>
      </c>
      <c r="H7" s="91" t="s">
        <v>36</v>
      </c>
      <c r="I7" s="91"/>
      <c r="J7" s="113">
        <v>300</v>
      </c>
      <c r="K7" s="113"/>
      <c r="L7" s="114" t="s">
        <v>30</v>
      </c>
      <c r="M7" s="91"/>
    </row>
    <row r="8" s="33" customFormat="1" customHeight="1" spans="1:13">
      <c r="A8" s="106">
        <v>1</v>
      </c>
      <c r="B8" s="106">
        <v>10</v>
      </c>
      <c r="C8" s="86" t="s">
        <v>27</v>
      </c>
      <c r="D8" s="106">
        <v>3</v>
      </c>
      <c r="E8" s="109" t="s">
        <v>37</v>
      </c>
      <c r="F8" s="107" t="str">
        <f ca="1">IFERROR(INDEX(经济科目分类!$C$4:$C$45,MATCH($H8,经济科目名称,)),"")</f>
        <v>人员支出_学前教育(工资扣款)</v>
      </c>
      <c r="G8" s="108">
        <f ca="1" t="shared" si="0"/>
        <v>30102</v>
      </c>
      <c r="H8" s="91" t="s">
        <v>38</v>
      </c>
      <c r="I8" s="91"/>
      <c r="J8" s="113">
        <v>10</v>
      </c>
      <c r="K8" s="113"/>
      <c r="L8" s="114" t="s">
        <v>30</v>
      </c>
      <c r="M8" s="91"/>
    </row>
    <row r="9" s="33" customFormat="1" customHeight="1" spans="1:13">
      <c r="A9" s="106">
        <v>1</v>
      </c>
      <c r="B9" s="106">
        <v>10</v>
      </c>
      <c r="C9" s="86" t="s">
        <v>27</v>
      </c>
      <c r="D9" s="106">
        <v>3</v>
      </c>
      <c r="E9" s="87" t="s">
        <v>39</v>
      </c>
      <c r="F9" s="107">
        <f ca="1">IFERROR(INDEX(经济科目分类!$C$4:$C$45,MATCH($H9,经济科目名称,)),"")</f>
        <v>0</v>
      </c>
      <c r="G9" s="108" t="str">
        <f ca="1" t="shared" si="0"/>
        <v>101</v>
      </c>
      <c r="H9" s="91" t="s">
        <v>40</v>
      </c>
      <c r="I9" s="91" t="s">
        <v>41</v>
      </c>
      <c r="J9" s="113"/>
      <c r="K9" s="113">
        <v>1110</v>
      </c>
      <c r="L9" s="114" t="s">
        <v>30</v>
      </c>
      <c r="M9" s="91"/>
    </row>
    <row r="10" s="33" customFormat="1" customHeight="1" spans="1:13">
      <c r="A10" s="106">
        <v>1</v>
      </c>
      <c r="B10" s="106">
        <v>10</v>
      </c>
      <c r="C10" s="86" t="s">
        <v>42</v>
      </c>
      <c r="D10" s="106">
        <v>3</v>
      </c>
      <c r="E10" s="87" t="s">
        <v>43</v>
      </c>
      <c r="F10" s="107" t="str">
        <f ca="1">IFERROR(INDEX(经济科目分类!$C$4:$C$45,MATCH($H10,经济科目名称,)),"")</f>
        <v>人员支出_住房公积金</v>
      </c>
      <c r="G10" s="108">
        <f ca="1" t="shared" si="0"/>
        <v>30113</v>
      </c>
      <c r="H10" s="91" t="s">
        <v>44</v>
      </c>
      <c r="I10" s="91"/>
      <c r="J10" s="113">
        <v>2500</v>
      </c>
      <c r="K10" s="113"/>
      <c r="L10" s="114" t="s">
        <v>30</v>
      </c>
      <c r="M10" s="91"/>
    </row>
    <row r="11" s="33" customFormat="1" customHeight="1" spans="1:13">
      <c r="A11" s="106">
        <v>1</v>
      </c>
      <c r="B11" s="106">
        <v>10</v>
      </c>
      <c r="C11" s="86" t="s">
        <v>42</v>
      </c>
      <c r="D11" s="106">
        <v>3</v>
      </c>
      <c r="E11" s="87" t="s">
        <v>45</v>
      </c>
      <c r="F11" s="107" t="str">
        <f ca="1">IFERROR(INDEX(经济科目分类!$C$4:$C$45,MATCH($H11,经济科目名称,)),"")</f>
        <v>人员支出_学前教育(工资扣款)</v>
      </c>
      <c r="G11" s="108">
        <f ca="1" t="shared" si="0"/>
        <v>30102</v>
      </c>
      <c r="H11" s="91" t="s">
        <v>38</v>
      </c>
      <c r="I11" s="91"/>
      <c r="J11" s="113">
        <v>2500</v>
      </c>
      <c r="K11" s="113"/>
      <c r="L11" s="114" t="s">
        <v>30</v>
      </c>
      <c r="M11" s="91"/>
    </row>
    <row r="12" s="33" customFormat="1" customHeight="1" spans="1:13">
      <c r="A12" s="106">
        <v>1</v>
      </c>
      <c r="B12" s="106">
        <v>10</v>
      </c>
      <c r="C12" s="86" t="s">
        <v>42</v>
      </c>
      <c r="D12" s="106">
        <v>3</v>
      </c>
      <c r="E12" s="87" t="s">
        <v>46</v>
      </c>
      <c r="F12" s="107">
        <f ca="1">IFERROR(INDEX(经济科目分类!$C$4:$C$45,MATCH($H12,经济科目名称,)),"")</f>
        <v>0</v>
      </c>
      <c r="G12" s="108" t="str">
        <f ca="1" t="shared" si="0"/>
        <v>101</v>
      </c>
      <c r="H12" s="91" t="s">
        <v>40</v>
      </c>
      <c r="I12" s="91" t="s">
        <v>47</v>
      </c>
      <c r="J12" s="113"/>
      <c r="K12" s="113">
        <v>5000</v>
      </c>
      <c r="L12" s="114" t="s">
        <v>30</v>
      </c>
      <c r="M12" s="91"/>
    </row>
    <row r="13" customHeight="1" spans="1:13">
      <c r="A13" s="106">
        <v>1</v>
      </c>
      <c r="B13" s="106">
        <v>11</v>
      </c>
      <c r="C13" s="86" t="s">
        <v>48</v>
      </c>
      <c r="D13" s="106">
        <v>2</v>
      </c>
      <c r="E13" s="87" t="s">
        <v>49</v>
      </c>
      <c r="F13" s="107" t="str">
        <f ca="1">IFERROR(INDEX(经济科目分类!$C$4:$C$45,MATCH($H13,经济科目名称,)),"")</f>
        <v>人员支出_学前教育</v>
      </c>
      <c r="G13" s="108">
        <f ca="1" t="shared" si="0"/>
        <v>30106</v>
      </c>
      <c r="H13" s="91" t="s">
        <v>50</v>
      </c>
      <c r="I13" s="91"/>
      <c r="J13" s="113">
        <v>500</v>
      </c>
      <c r="K13" s="113"/>
      <c r="L13" s="114" t="s">
        <v>30</v>
      </c>
      <c r="M13" s="91"/>
    </row>
    <row r="14" customHeight="1" spans="1:13">
      <c r="A14" s="106">
        <v>1</v>
      </c>
      <c r="B14" s="106">
        <v>11</v>
      </c>
      <c r="C14" s="86" t="s">
        <v>48</v>
      </c>
      <c r="D14" s="106">
        <v>2</v>
      </c>
      <c r="E14" s="87" t="s">
        <v>49</v>
      </c>
      <c r="F14" s="107">
        <f ca="1">IFERROR(INDEX(经济科目分类!$C$4:$C$45,MATCH($H14,经济科目名称,)),"")</f>
        <v>0</v>
      </c>
      <c r="G14" s="108" t="str">
        <f ca="1" t="shared" si="0"/>
        <v>101</v>
      </c>
      <c r="H14" s="91" t="s">
        <v>40</v>
      </c>
      <c r="I14" s="91" t="s">
        <v>51</v>
      </c>
      <c r="J14" s="113"/>
      <c r="K14" s="113">
        <v>500</v>
      </c>
      <c r="L14" s="114" t="s">
        <v>30</v>
      </c>
      <c r="M14" s="91"/>
    </row>
    <row r="15" customHeight="1" spans="1:13">
      <c r="A15" s="106"/>
      <c r="B15" s="106"/>
      <c r="C15" s="110"/>
      <c r="D15" s="106"/>
      <c r="E15" s="87"/>
      <c r="F15" s="107" t="str">
        <f ca="1">IFERROR(INDEX(经济科目分类!$C$4:$C$45,MATCH($H15,经济科目名称,)),"")</f>
        <v/>
      </c>
      <c r="G15" s="111" t="str">
        <f ca="1" t="shared" ref="G15:G23" si="1">IFERROR(INDEX(科目代码,MATCH($H15,经济科目名称,)),"")</f>
        <v/>
      </c>
      <c r="H15" s="91"/>
      <c r="I15" s="91"/>
      <c r="J15" s="113"/>
      <c r="K15" s="113"/>
      <c r="L15" s="114"/>
      <c r="M15" s="91"/>
    </row>
    <row r="16" customHeight="1" spans="1:13">
      <c r="A16" s="106"/>
      <c r="B16" s="106"/>
      <c r="C16" s="110"/>
      <c r="D16" s="106"/>
      <c r="E16" s="87"/>
      <c r="F16" s="107" t="str">
        <f ca="1">IFERROR(INDEX(经济科目分类!$C$4:$C$45,MATCH($H16,经济科目名称,)),"")</f>
        <v/>
      </c>
      <c r="G16" s="111" t="str">
        <f ca="1" t="shared" si="1"/>
        <v/>
      </c>
      <c r="H16" s="91"/>
      <c r="I16" s="91"/>
      <c r="J16" s="113"/>
      <c r="K16" s="113"/>
      <c r="L16" s="114"/>
      <c r="M16" s="91"/>
    </row>
    <row r="17" customHeight="1" spans="1:13">
      <c r="A17" s="106"/>
      <c r="B17" s="106"/>
      <c r="C17" s="110"/>
      <c r="D17" s="106"/>
      <c r="E17" s="87"/>
      <c r="F17" s="107" t="str">
        <f ca="1">IFERROR(INDEX(经济科目分类!$C$4:$C$45,MATCH($H17,经济科目名称,)),"")</f>
        <v/>
      </c>
      <c r="G17" s="111" t="str">
        <f ca="1" t="shared" si="1"/>
        <v/>
      </c>
      <c r="H17" s="91"/>
      <c r="I17" s="91"/>
      <c r="J17" s="113"/>
      <c r="K17" s="113"/>
      <c r="L17" s="114"/>
      <c r="M17" s="91"/>
    </row>
    <row r="18" customHeight="1" spans="1:13">
      <c r="A18" s="106"/>
      <c r="B18" s="106"/>
      <c r="C18" s="110"/>
      <c r="D18" s="106"/>
      <c r="E18" s="87"/>
      <c r="F18" s="107" t="str">
        <f ca="1">IFERROR(INDEX(经济科目分类!$C$4:$C$45,MATCH($H18,经济科目名称,)),"")</f>
        <v/>
      </c>
      <c r="G18" s="111" t="str">
        <f ca="1" t="shared" si="1"/>
        <v/>
      </c>
      <c r="H18" s="91"/>
      <c r="I18" s="91"/>
      <c r="J18" s="113"/>
      <c r="K18" s="113"/>
      <c r="L18" s="114"/>
      <c r="M18" s="91"/>
    </row>
    <row r="19" customHeight="1" spans="1:13">
      <c r="A19" s="106"/>
      <c r="B19" s="106"/>
      <c r="C19" s="110"/>
      <c r="D19" s="106"/>
      <c r="E19" s="87"/>
      <c r="F19" s="107" t="str">
        <f ca="1">IFERROR(INDEX(经济科目分类!$C$4:$C$45,MATCH($H19,经济科目名称,)),"")</f>
        <v/>
      </c>
      <c r="G19" s="111" t="str">
        <f ca="1" t="shared" si="1"/>
        <v/>
      </c>
      <c r="H19" s="91"/>
      <c r="I19" s="91"/>
      <c r="J19" s="113"/>
      <c r="K19" s="113"/>
      <c r="L19" s="114"/>
      <c r="M19" s="91"/>
    </row>
    <row r="20" customHeight="1" spans="1:13">
      <c r="A20" s="106"/>
      <c r="B20" s="106"/>
      <c r="C20" s="110"/>
      <c r="D20" s="106"/>
      <c r="E20" s="87"/>
      <c r="F20" s="107" t="str">
        <f ca="1">IFERROR(INDEX(经济科目分类!$C$4:$C$45,MATCH($H20,经济科目名称,)),"")</f>
        <v/>
      </c>
      <c r="G20" s="111" t="str">
        <f ca="1" t="shared" si="1"/>
        <v/>
      </c>
      <c r="H20" s="91"/>
      <c r="I20" s="91"/>
      <c r="J20" s="113"/>
      <c r="K20" s="113"/>
      <c r="L20" s="114"/>
      <c r="M20" s="91"/>
    </row>
    <row r="21" customHeight="1" spans="1:13">
      <c r="A21" s="106"/>
      <c r="B21" s="106"/>
      <c r="C21" s="110"/>
      <c r="D21" s="106"/>
      <c r="E21" s="87"/>
      <c r="F21" s="107" t="str">
        <f ca="1">IFERROR(INDEX(经济科目分类!$C$4:$C$45,MATCH($H21,经济科目名称,)),"")</f>
        <v/>
      </c>
      <c r="G21" s="111" t="str">
        <f ca="1" t="shared" si="1"/>
        <v/>
      </c>
      <c r="H21" s="91"/>
      <c r="I21" s="91"/>
      <c r="J21" s="113"/>
      <c r="K21" s="113"/>
      <c r="L21" s="114"/>
      <c r="M21" s="91"/>
    </row>
    <row r="22" customHeight="1" spans="1:13">
      <c r="A22" s="106"/>
      <c r="B22" s="106"/>
      <c r="C22" s="110"/>
      <c r="D22" s="106"/>
      <c r="E22" s="87"/>
      <c r="F22" s="107" t="str">
        <f ca="1">IFERROR(INDEX(经济科目分类!$C$4:$C$45,MATCH($H22,经济科目名称,)),"")</f>
        <v/>
      </c>
      <c r="G22" s="111" t="str">
        <f ca="1" t="shared" si="1"/>
        <v/>
      </c>
      <c r="H22" s="91"/>
      <c r="I22" s="91"/>
      <c r="J22" s="113"/>
      <c r="K22" s="113"/>
      <c r="L22" s="114"/>
      <c r="M22" s="91"/>
    </row>
    <row r="23" customHeight="1" spans="1:13">
      <c r="A23" s="106"/>
      <c r="B23" s="106"/>
      <c r="C23" s="110"/>
      <c r="D23" s="106"/>
      <c r="E23" s="87"/>
      <c r="F23" s="107" t="str">
        <f ca="1">IFERROR(INDEX(经济科目分类!$C$4:$C$45,MATCH($H23,经济科目名称,)),"")</f>
        <v/>
      </c>
      <c r="G23" s="111" t="str">
        <f ca="1" t="shared" si="1"/>
        <v/>
      </c>
      <c r="H23" s="91"/>
      <c r="I23" s="91"/>
      <c r="J23" s="113"/>
      <c r="K23" s="113"/>
      <c r="L23" s="114"/>
      <c r="M23" s="91"/>
    </row>
  </sheetData>
  <autoFilter ref="A3:M23">
    <extLst/>
  </autoFilter>
  <mergeCells count="4">
    <mergeCell ref="A1:M1"/>
    <mergeCell ref="A2:B2"/>
    <mergeCell ref="C2:F2"/>
    <mergeCell ref="G2:H2"/>
  </mergeCells>
  <dataValidations count="7">
    <dataValidation type="whole" operator="between" allowBlank="1" showInputMessage="1" showErrorMessage="1" sqref="A4 A10">
      <formula1>1</formula1>
      <formula2>12</formula2>
    </dataValidation>
    <dataValidation type="whole" operator="between" allowBlank="1" showInputMessage="1" showErrorMessage="1" sqref="B4:B12">
      <formula1>1</formula1>
      <formula2>31</formula2>
    </dataValidation>
    <dataValidation type="whole" operator="between" allowBlank="1" showInputMessage="1" showErrorMessage="1" sqref="D4:D12">
      <formula1>1</formula1>
      <formula2>999</formula2>
    </dataValidation>
    <dataValidation type="list" allowBlank="1" showInputMessage="1" showErrorMessage="1" sqref="H4:H23">
      <formula1>经济科目名称</formula1>
    </dataValidation>
    <dataValidation type="list" allowBlank="1" showInputMessage="1" showErrorMessage="1" sqref="I4:I23">
      <formula1>"现金,贷记,支票,委托,公务卡,直付,支出调整"</formula1>
    </dataValidation>
    <dataValidation type="list" allowBlank="1" showInputMessage="1" showErrorMessage="1" sqref="L4:L23">
      <formula1>"同意,驳回"</formula1>
    </dataValidation>
    <dataValidation type="decimal" operator="between" allowBlank="1" showInputMessage="1" showErrorMessage="1" sqref="J4:K23">
      <formula1>-99999999</formula1>
      <formula2>99999999</formula2>
    </dataValidation>
  </dataValidations>
  <hyperlinks>
    <hyperlink ref="B1" location="'主页'!A1" tooltip="返回 主页"/>
  </hyperlinks>
  <printOptions horizontalCentered="1"/>
  <pageMargins left="0.314583333333333" right="0.314583333333333" top="0.314583333333333" bottom="0.984027777777778" header="0.196527777777778" footer="0.511805555555556"/>
  <pageSetup paperSize="8" scale="70" orientation="portrait" blackAndWhite="1"/>
  <headerFooter alignWithMargins="0"/>
  <rowBreaks count="2" manualBreakCount="2">
    <brk id="9" max="16383" man="1"/>
    <brk id="14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L14"/>
  <sheetViews>
    <sheetView showZeros="0" workbookViewId="0">
      <selection activeCell="F17" sqref="F17"/>
    </sheetView>
  </sheetViews>
  <sheetFormatPr defaultColWidth="9" defaultRowHeight="14.25"/>
  <cols>
    <col min="1" max="1" width="5.875" style="33" customWidth="1"/>
    <col min="2" max="2" width="5" style="33" customWidth="1"/>
    <col min="3" max="3" width="8.25" style="33" customWidth="1"/>
    <col min="4" max="4" width="7.125" style="33" customWidth="1"/>
    <col min="5" max="5" width="18.875" style="31" customWidth="1"/>
    <col min="6" max="6" width="22.125" style="33" customWidth="1"/>
    <col min="7" max="7" width="14.625" style="33" customWidth="1"/>
    <col min="8" max="8" width="17.75" style="33" customWidth="1"/>
    <col min="9" max="9" width="9" style="33"/>
    <col min="10" max="11" width="14" style="33" customWidth="1"/>
    <col min="12" max="16384" width="9" style="33"/>
  </cols>
  <sheetData>
    <row r="1" ht="22.5" customHeight="1" spans="1:5">
      <c r="A1" s="82" t="s">
        <v>52</v>
      </c>
      <c r="B1" s="82"/>
      <c r="C1" s="82"/>
      <c r="D1" s="82"/>
      <c r="E1" s="82"/>
    </row>
    <row r="2" ht="44.25" customHeight="1" spans="1:12">
      <c r="A2" s="83" t="s">
        <v>14</v>
      </c>
      <c r="B2" s="83" t="s">
        <v>15</v>
      </c>
      <c r="C2" s="84" t="s">
        <v>16</v>
      </c>
      <c r="D2" s="84" t="s">
        <v>17</v>
      </c>
      <c r="E2" s="84" t="s">
        <v>18</v>
      </c>
      <c r="F2" s="84" t="s">
        <v>19</v>
      </c>
      <c r="G2" s="84" t="s">
        <v>20</v>
      </c>
      <c r="H2" s="84" t="s">
        <v>21</v>
      </c>
      <c r="I2" s="84" t="s">
        <v>22</v>
      </c>
      <c r="J2" s="90" t="s">
        <v>23</v>
      </c>
      <c r="K2" s="90" t="s">
        <v>24</v>
      </c>
      <c r="L2" s="84" t="s">
        <v>53</v>
      </c>
    </row>
    <row r="3" s="48" customFormat="1" ht="40.5" customHeight="1" spans="1:12">
      <c r="A3" s="85">
        <v>1</v>
      </c>
      <c r="B3" s="85">
        <v>10</v>
      </c>
      <c r="C3" s="86"/>
      <c r="D3" s="85">
        <v>3</v>
      </c>
      <c r="E3" s="87" t="s">
        <v>54</v>
      </c>
      <c r="F3" s="88" t="str">
        <f ca="1">IFERROR(INDEX(经济科目分类!$C$4:$C$45,MATCH($H3,经济科目名称,)),"")</f>
        <v>人员支出_机关事业单位基本养老保险缴费支出</v>
      </c>
      <c r="G3" s="89">
        <f ca="1" t="shared" ref="G3:G8" si="0">IFERROR(INDEX(科目代码,MATCH($H3,经济科目名称,)),"")</f>
        <v>30108</v>
      </c>
      <c r="H3" s="87" t="s">
        <v>29</v>
      </c>
      <c r="I3" s="91"/>
      <c r="J3" s="92"/>
      <c r="K3" s="92"/>
      <c r="L3" s="93"/>
    </row>
    <row r="4" s="48" customFormat="1" ht="40.5" customHeight="1" spans="1:12">
      <c r="A4" s="85">
        <v>1</v>
      </c>
      <c r="B4" s="85">
        <v>10</v>
      </c>
      <c r="C4" s="86"/>
      <c r="D4" s="85">
        <v>3</v>
      </c>
      <c r="E4" s="87" t="s">
        <v>55</v>
      </c>
      <c r="F4" s="88" t="str">
        <f ca="1">IFERROR(INDEX(经济科目分类!$C$4:$C$45,MATCH($H4,经济科目名称,)),"")</f>
        <v>人员支出_事业单位医疗</v>
      </c>
      <c r="G4" s="89">
        <f ca="1" t="shared" si="0"/>
        <v>30110</v>
      </c>
      <c r="H4" s="87" t="s">
        <v>32</v>
      </c>
      <c r="I4" s="91"/>
      <c r="J4" s="92"/>
      <c r="K4" s="92"/>
      <c r="L4" s="93"/>
    </row>
    <row r="5" s="48" customFormat="1" ht="40.5" customHeight="1" spans="1:12">
      <c r="A5" s="85">
        <v>1</v>
      </c>
      <c r="B5" s="85">
        <v>10</v>
      </c>
      <c r="C5" s="86"/>
      <c r="D5" s="85">
        <v>3</v>
      </c>
      <c r="E5" s="87" t="s">
        <v>56</v>
      </c>
      <c r="F5" s="88" t="str">
        <f ca="1">IFERROR(INDEX(经济科目分类!$C$4:$C$45,MATCH($H5,经济科目名称,)),"")</f>
        <v>人员支出_学前教育</v>
      </c>
      <c r="G5" s="89">
        <f ca="1" t="shared" si="0"/>
        <v>30112</v>
      </c>
      <c r="H5" s="87" t="s">
        <v>34</v>
      </c>
      <c r="I5" s="91"/>
      <c r="J5" s="92"/>
      <c r="K5" s="92"/>
      <c r="L5" s="93"/>
    </row>
    <row r="6" s="48" customFormat="1" ht="40.5" customHeight="1" spans="1:12">
      <c r="A6" s="85">
        <v>1</v>
      </c>
      <c r="B6" s="85">
        <v>10</v>
      </c>
      <c r="C6" s="86"/>
      <c r="D6" s="85">
        <v>3</v>
      </c>
      <c r="E6" s="87" t="s">
        <v>57</v>
      </c>
      <c r="F6" s="88" t="str">
        <f ca="1">IFERROR(INDEX(经济科目分类!$C$4:$C$45,MATCH($H6,经济科目名称,)),"")</f>
        <v>人员支出_机关事业单位职业年金缴费支出</v>
      </c>
      <c r="G6" s="89">
        <f ca="1" t="shared" si="0"/>
        <v>30109</v>
      </c>
      <c r="H6" s="87" t="s">
        <v>36</v>
      </c>
      <c r="I6" s="91"/>
      <c r="J6" s="92"/>
      <c r="K6" s="92"/>
      <c r="L6" s="93"/>
    </row>
    <row r="7" s="48" customFormat="1" ht="40.5" customHeight="1" spans="1:12">
      <c r="A7" s="85">
        <v>1</v>
      </c>
      <c r="B7" s="85">
        <v>10</v>
      </c>
      <c r="C7" s="86"/>
      <c r="D7" s="85">
        <v>3</v>
      </c>
      <c r="E7" s="87" t="s">
        <v>58</v>
      </c>
      <c r="F7" s="88" t="str">
        <f ca="1">IFERROR(INDEX(经济科目分类!$C$4:$C$45,MATCH($H7,经济科目名称,)),"")</f>
        <v>人员支出_学前教育(工资扣款)</v>
      </c>
      <c r="G7" s="89">
        <f ca="1" t="shared" si="0"/>
        <v>30102</v>
      </c>
      <c r="H7" s="87" t="s">
        <v>38</v>
      </c>
      <c r="I7" s="91"/>
      <c r="J7" s="92"/>
      <c r="K7" s="92"/>
      <c r="L7" s="93"/>
    </row>
    <row r="8" s="48" customFormat="1" ht="40.5" customHeight="1" spans="1:12">
      <c r="A8" s="85">
        <v>1</v>
      </c>
      <c r="B8" s="85">
        <v>10</v>
      </c>
      <c r="C8" s="86"/>
      <c r="D8" s="85">
        <v>3</v>
      </c>
      <c r="E8" s="87" t="s">
        <v>39</v>
      </c>
      <c r="F8" s="88">
        <f ca="1">IFERROR(INDEX(经济科目分类!$C$4:$C$45,MATCH($H8,经济科目名称,)),"")</f>
        <v>0</v>
      </c>
      <c r="G8" s="89" t="str">
        <f ca="1" t="shared" si="0"/>
        <v>101</v>
      </c>
      <c r="H8" s="87" t="s">
        <v>40</v>
      </c>
      <c r="I8" s="91" t="s">
        <v>41</v>
      </c>
      <c r="J8" s="92"/>
      <c r="K8" s="94">
        <f>SUM(J3:J7)</f>
        <v>0</v>
      </c>
      <c r="L8" s="93"/>
    </row>
    <row r="10" ht="22.5" customHeight="1" spans="1:5">
      <c r="A10" s="82" t="s">
        <v>59</v>
      </c>
      <c r="B10" s="82"/>
      <c r="C10" s="82"/>
      <c r="D10" s="82"/>
      <c r="E10" s="82"/>
    </row>
    <row r="11" ht="44.25" customHeight="1" spans="1:12">
      <c r="A11" s="83" t="s">
        <v>14</v>
      </c>
      <c r="B11" s="83" t="s">
        <v>15</v>
      </c>
      <c r="C11" s="84" t="s">
        <v>16</v>
      </c>
      <c r="D11" s="84" t="s">
        <v>17</v>
      </c>
      <c r="E11" s="84" t="s">
        <v>18</v>
      </c>
      <c r="F11" s="84" t="s">
        <v>19</v>
      </c>
      <c r="G11" s="84" t="s">
        <v>20</v>
      </c>
      <c r="H11" s="84" t="s">
        <v>21</v>
      </c>
      <c r="I11" s="84" t="s">
        <v>22</v>
      </c>
      <c r="J11" s="90" t="s">
        <v>23</v>
      </c>
      <c r="K11" s="90" t="s">
        <v>24</v>
      </c>
      <c r="L11" s="84" t="s">
        <v>53</v>
      </c>
    </row>
    <row r="12" s="48" customFormat="1" ht="40.5" customHeight="1" spans="1:12">
      <c r="A12" s="85">
        <v>1</v>
      </c>
      <c r="B12" s="85">
        <v>10</v>
      </c>
      <c r="C12" s="86"/>
      <c r="D12" s="85">
        <v>3</v>
      </c>
      <c r="E12" s="87" t="s">
        <v>60</v>
      </c>
      <c r="F12" s="88" t="str">
        <f ca="1">IFERROR(INDEX(经济科目分类!$C$4:$C$45,MATCH($H12,经济科目名称,)),"")</f>
        <v>人员支出_住房公积金</v>
      </c>
      <c r="G12" s="89">
        <f ca="1" t="shared" ref="G12:G14" si="1">IFERROR(INDEX(科目代码,MATCH($H12,经济科目名称,)),"")</f>
        <v>30113</v>
      </c>
      <c r="H12" s="87" t="s">
        <v>44</v>
      </c>
      <c r="I12" s="91"/>
      <c r="J12" s="94">
        <f>K14/2</f>
        <v>0</v>
      </c>
      <c r="K12" s="92"/>
      <c r="L12" s="93"/>
    </row>
    <row r="13" s="48" customFormat="1" ht="40.5" customHeight="1" spans="1:12">
      <c r="A13" s="85">
        <v>1</v>
      </c>
      <c r="B13" s="85">
        <v>10</v>
      </c>
      <c r="C13" s="86"/>
      <c r="D13" s="85">
        <v>3</v>
      </c>
      <c r="E13" s="87" t="s">
        <v>61</v>
      </c>
      <c r="F13" s="88" t="str">
        <f ca="1">IFERROR(INDEX(经济科目分类!$C$4:$C$45,MATCH($H13,经济科目名称,)),"")</f>
        <v>人员支出_学前教育(工资扣款)</v>
      </c>
      <c r="G13" s="89">
        <f ca="1" t="shared" si="1"/>
        <v>30102</v>
      </c>
      <c r="H13" s="87" t="s">
        <v>38</v>
      </c>
      <c r="I13" s="91"/>
      <c r="J13" s="94">
        <f>K14/2</f>
        <v>0</v>
      </c>
      <c r="K13" s="92"/>
      <c r="L13" s="93"/>
    </row>
    <row r="14" s="48" customFormat="1" ht="40.5" customHeight="1" spans="1:12">
      <c r="A14" s="85">
        <v>1</v>
      </c>
      <c r="B14" s="85">
        <v>10</v>
      </c>
      <c r="C14" s="86"/>
      <c r="D14" s="85">
        <v>3</v>
      </c>
      <c r="E14" s="87" t="s">
        <v>46</v>
      </c>
      <c r="F14" s="88">
        <f ca="1">IFERROR(INDEX(经济科目分类!$C$4:$C$45,MATCH($H14,经济科目名称,)),"")</f>
        <v>0</v>
      </c>
      <c r="G14" s="89" t="str">
        <f ca="1" t="shared" si="1"/>
        <v>101</v>
      </c>
      <c r="H14" s="87" t="s">
        <v>40</v>
      </c>
      <c r="I14" s="91" t="s">
        <v>47</v>
      </c>
      <c r="J14" s="92"/>
      <c r="K14" s="92"/>
      <c r="L14" s="93"/>
    </row>
  </sheetData>
  <mergeCells count="2">
    <mergeCell ref="A1:E1"/>
    <mergeCell ref="A10:E10"/>
  </mergeCells>
  <dataValidations count="7">
    <dataValidation type="whole" operator="between" allowBlank="1" showInputMessage="1" showErrorMessage="1" sqref="A3 A12">
      <formula1>1</formula1>
      <formula2>12</formula2>
    </dataValidation>
    <dataValidation type="whole" operator="between" allowBlank="1" showInputMessage="1" showErrorMessage="1" sqref="B3:B8 B12:B14">
      <formula1>1</formula1>
      <formula2>31</formula2>
    </dataValidation>
    <dataValidation type="whole" operator="between" allowBlank="1" showInputMessage="1" showErrorMessage="1" sqref="D3:D8 D12:D14">
      <formula1>1</formula1>
      <formula2>999</formula2>
    </dataValidation>
    <dataValidation type="list" allowBlank="1" showInputMessage="1" showErrorMessage="1" sqref="H3:H8 H12:H14">
      <formula1>经济科目名称</formula1>
    </dataValidation>
    <dataValidation type="list" allowBlank="1" showInputMessage="1" showErrorMessage="1" sqref="I3:I8 I12:I14">
      <formula1>"现金,贷记,支票,委托,公务卡,直付,支出调整"</formula1>
    </dataValidation>
    <dataValidation type="list" allowBlank="1" showInputMessage="1" showErrorMessage="1" sqref="L3:L8 L12:L14">
      <formula1>"同意,驳回"</formula1>
    </dataValidation>
    <dataValidation type="decimal" operator="between" allowBlank="1" showInputMessage="1" showErrorMessage="1" sqref="J3:K8 J12:K14">
      <formula1>-99999999</formula1>
      <formula2>99999999</formula2>
    </dataValidation>
  </dataValidations>
  <pageMargins left="0.699305555555556" right="0.699305555555556" top="0.75" bottom="0.75" header="0.3" footer="0.3"/>
  <pageSetup paperSize="8" orientation="landscape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2" tint="-0.0999786370433668"/>
    <pageSetUpPr fitToPage="1"/>
  </sheetPr>
  <dimension ref="A1:F45"/>
  <sheetViews>
    <sheetView showZeros="0" workbookViewId="0">
      <pane ySplit="3" topLeftCell="A13" activePane="bottomLeft" state="frozenSplit"/>
      <selection/>
      <selection pane="bottomLeft" activeCell="C15" sqref="C15"/>
    </sheetView>
  </sheetViews>
  <sheetFormatPr defaultColWidth="9" defaultRowHeight="14.25" outlineLevelCol="5"/>
  <cols>
    <col min="1" max="1" width="9.375" style="63" customWidth="1"/>
    <col min="2" max="2" width="27" style="64" customWidth="1"/>
    <col min="3" max="3" width="31.5" style="65" customWidth="1"/>
    <col min="4" max="6" width="22.75" style="64" customWidth="1"/>
    <col min="7" max="255" width="9" style="64"/>
    <col min="256" max="256" width="22.75" style="64" customWidth="1"/>
    <col min="257" max="257" width="21" style="64" customWidth="1"/>
    <col min="258" max="260" width="22.75" style="64" customWidth="1"/>
    <col min="261" max="262" width="14" style="64" customWidth="1"/>
    <col min="263" max="511" width="9" style="64"/>
    <col min="512" max="512" width="22.75" style="64" customWidth="1"/>
    <col min="513" max="513" width="21" style="64" customWidth="1"/>
    <col min="514" max="516" width="22.75" style="64" customWidth="1"/>
    <col min="517" max="518" width="14" style="64" customWidth="1"/>
    <col min="519" max="767" width="9" style="64"/>
    <col min="768" max="768" width="22.75" style="64" customWidth="1"/>
    <col min="769" max="769" width="21" style="64" customWidth="1"/>
    <col min="770" max="772" width="22.75" style="64" customWidth="1"/>
    <col min="773" max="774" width="14" style="64" customWidth="1"/>
    <col min="775" max="1023" width="9" style="64"/>
    <col min="1024" max="1024" width="22.75" style="64" customWidth="1"/>
    <col min="1025" max="1025" width="21" style="64" customWidth="1"/>
    <col min="1026" max="1028" width="22.75" style="64" customWidth="1"/>
    <col min="1029" max="1030" width="14" style="64" customWidth="1"/>
    <col min="1031" max="1279" width="9" style="64"/>
    <col min="1280" max="1280" width="22.75" style="64" customWidth="1"/>
    <col min="1281" max="1281" width="21" style="64" customWidth="1"/>
    <col min="1282" max="1284" width="22.75" style="64" customWidth="1"/>
    <col min="1285" max="1286" width="14" style="64" customWidth="1"/>
    <col min="1287" max="1535" width="9" style="64"/>
    <col min="1536" max="1536" width="22.75" style="64" customWidth="1"/>
    <col min="1537" max="1537" width="21" style="64" customWidth="1"/>
    <col min="1538" max="1540" width="22.75" style="64" customWidth="1"/>
    <col min="1541" max="1542" width="14" style="64" customWidth="1"/>
    <col min="1543" max="1791" width="9" style="64"/>
    <col min="1792" max="1792" width="22.75" style="64" customWidth="1"/>
    <col min="1793" max="1793" width="21" style="64" customWidth="1"/>
    <col min="1794" max="1796" width="22.75" style="64" customWidth="1"/>
    <col min="1797" max="1798" width="14" style="64" customWidth="1"/>
    <col min="1799" max="2047" width="9" style="64"/>
    <col min="2048" max="2048" width="22.75" style="64" customWidth="1"/>
    <col min="2049" max="2049" width="21" style="64" customWidth="1"/>
    <col min="2050" max="2052" width="22.75" style="64" customWidth="1"/>
    <col min="2053" max="2054" width="14" style="64" customWidth="1"/>
    <col min="2055" max="2303" width="9" style="64"/>
    <col min="2304" max="2304" width="22.75" style="64" customWidth="1"/>
    <col min="2305" max="2305" width="21" style="64" customWidth="1"/>
    <col min="2306" max="2308" width="22.75" style="64" customWidth="1"/>
    <col min="2309" max="2310" width="14" style="64" customWidth="1"/>
    <col min="2311" max="2559" width="9" style="64"/>
    <col min="2560" max="2560" width="22.75" style="64" customWidth="1"/>
    <col min="2561" max="2561" width="21" style="64" customWidth="1"/>
    <col min="2562" max="2564" width="22.75" style="64" customWidth="1"/>
    <col min="2565" max="2566" width="14" style="64" customWidth="1"/>
    <col min="2567" max="2815" width="9" style="64"/>
    <col min="2816" max="2816" width="22.75" style="64" customWidth="1"/>
    <col min="2817" max="2817" width="21" style="64" customWidth="1"/>
    <col min="2818" max="2820" width="22.75" style="64" customWidth="1"/>
    <col min="2821" max="2822" width="14" style="64" customWidth="1"/>
    <col min="2823" max="3071" width="9" style="64"/>
    <col min="3072" max="3072" width="22.75" style="64" customWidth="1"/>
    <col min="3073" max="3073" width="21" style="64" customWidth="1"/>
    <col min="3074" max="3076" width="22.75" style="64" customWidth="1"/>
    <col min="3077" max="3078" width="14" style="64" customWidth="1"/>
    <col min="3079" max="3327" width="9" style="64"/>
    <col min="3328" max="3328" width="22.75" style="64" customWidth="1"/>
    <col min="3329" max="3329" width="21" style="64" customWidth="1"/>
    <col min="3330" max="3332" width="22.75" style="64" customWidth="1"/>
    <col min="3333" max="3334" width="14" style="64" customWidth="1"/>
    <col min="3335" max="3583" width="9" style="64"/>
    <col min="3584" max="3584" width="22.75" style="64" customWidth="1"/>
    <col min="3585" max="3585" width="21" style="64" customWidth="1"/>
    <col min="3586" max="3588" width="22.75" style="64" customWidth="1"/>
    <col min="3589" max="3590" width="14" style="64" customWidth="1"/>
    <col min="3591" max="3839" width="9" style="64"/>
    <col min="3840" max="3840" width="22.75" style="64" customWidth="1"/>
    <col min="3841" max="3841" width="21" style="64" customWidth="1"/>
    <col min="3842" max="3844" width="22.75" style="64" customWidth="1"/>
    <col min="3845" max="3846" width="14" style="64" customWidth="1"/>
    <col min="3847" max="4095" width="9" style="64"/>
    <col min="4096" max="4096" width="22.75" style="64" customWidth="1"/>
    <col min="4097" max="4097" width="21" style="64" customWidth="1"/>
    <col min="4098" max="4100" width="22.75" style="64" customWidth="1"/>
    <col min="4101" max="4102" width="14" style="64" customWidth="1"/>
    <col min="4103" max="4351" width="9" style="64"/>
    <col min="4352" max="4352" width="22.75" style="64" customWidth="1"/>
    <col min="4353" max="4353" width="21" style="64" customWidth="1"/>
    <col min="4354" max="4356" width="22.75" style="64" customWidth="1"/>
    <col min="4357" max="4358" width="14" style="64" customWidth="1"/>
    <col min="4359" max="4607" width="9" style="64"/>
    <col min="4608" max="4608" width="22.75" style="64" customWidth="1"/>
    <col min="4609" max="4609" width="21" style="64" customWidth="1"/>
    <col min="4610" max="4612" width="22.75" style="64" customWidth="1"/>
    <col min="4613" max="4614" width="14" style="64" customWidth="1"/>
    <col min="4615" max="4863" width="9" style="64"/>
    <col min="4864" max="4864" width="22.75" style="64" customWidth="1"/>
    <col min="4865" max="4865" width="21" style="64" customWidth="1"/>
    <col min="4866" max="4868" width="22.75" style="64" customWidth="1"/>
    <col min="4869" max="4870" width="14" style="64" customWidth="1"/>
    <col min="4871" max="5119" width="9" style="64"/>
    <col min="5120" max="5120" width="22.75" style="64" customWidth="1"/>
    <col min="5121" max="5121" width="21" style="64" customWidth="1"/>
    <col min="5122" max="5124" width="22.75" style="64" customWidth="1"/>
    <col min="5125" max="5126" width="14" style="64" customWidth="1"/>
    <col min="5127" max="5375" width="9" style="64"/>
    <col min="5376" max="5376" width="22.75" style="64" customWidth="1"/>
    <col min="5377" max="5377" width="21" style="64" customWidth="1"/>
    <col min="5378" max="5380" width="22.75" style="64" customWidth="1"/>
    <col min="5381" max="5382" width="14" style="64" customWidth="1"/>
    <col min="5383" max="5631" width="9" style="64"/>
    <col min="5632" max="5632" width="22.75" style="64" customWidth="1"/>
    <col min="5633" max="5633" width="21" style="64" customWidth="1"/>
    <col min="5634" max="5636" width="22.75" style="64" customWidth="1"/>
    <col min="5637" max="5638" width="14" style="64" customWidth="1"/>
    <col min="5639" max="5887" width="9" style="64"/>
    <col min="5888" max="5888" width="22.75" style="64" customWidth="1"/>
    <col min="5889" max="5889" width="21" style="64" customWidth="1"/>
    <col min="5890" max="5892" width="22.75" style="64" customWidth="1"/>
    <col min="5893" max="5894" width="14" style="64" customWidth="1"/>
    <col min="5895" max="6143" width="9" style="64"/>
    <col min="6144" max="6144" width="22.75" style="64" customWidth="1"/>
    <col min="6145" max="6145" width="21" style="64" customWidth="1"/>
    <col min="6146" max="6148" width="22.75" style="64" customWidth="1"/>
    <col min="6149" max="6150" width="14" style="64" customWidth="1"/>
    <col min="6151" max="6399" width="9" style="64"/>
    <col min="6400" max="6400" width="22.75" style="64" customWidth="1"/>
    <col min="6401" max="6401" width="21" style="64" customWidth="1"/>
    <col min="6402" max="6404" width="22.75" style="64" customWidth="1"/>
    <col min="6405" max="6406" width="14" style="64" customWidth="1"/>
    <col min="6407" max="6655" width="9" style="64"/>
    <col min="6656" max="6656" width="22.75" style="64" customWidth="1"/>
    <col min="6657" max="6657" width="21" style="64" customWidth="1"/>
    <col min="6658" max="6660" width="22.75" style="64" customWidth="1"/>
    <col min="6661" max="6662" width="14" style="64" customWidth="1"/>
    <col min="6663" max="6911" width="9" style="64"/>
    <col min="6912" max="6912" width="22.75" style="64" customWidth="1"/>
    <col min="6913" max="6913" width="21" style="64" customWidth="1"/>
    <col min="6914" max="6916" width="22.75" style="64" customWidth="1"/>
    <col min="6917" max="6918" width="14" style="64" customWidth="1"/>
    <col min="6919" max="7167" width="9" style="64"/>
    <col min="7168" max="7168" width="22.75" style="64" customWidth="1"/>
    <col min="7169" max="7169" width="21" style="64" customWidth="1"/>
    <col min="7170" max="7172" width="22.75" style="64" customWidth="1"/>
    <col min="7173" max="7174" width="14" style="64" customWidth="1"/>
    <col min="7175" max="7423" width="9" style="64"/>
    <col min="7424" max="7424" width="22.75" style="64" customWidth="1"/>
    <col min="7425" max="7425" width="21" style="64" customWidth="1"/>
    <col min="7426" max="7428" width="22.75" style="64" customWidth="1"/>
    <col min="7429" max="7430" width="14" style="64" customWidth="1"/>
    <col min="7431" max="7679" width="9" style="64"/>
    <col min="7680" max="7680" width="22.75" style="64" customWidth="1"/>
    <col min="7681" max="7681" width="21" style="64" customWidth="1"/>
    <col min="7682" max="7684" width="22.75" style="64" customWidth="1"/>
    <col min="7685" max="7686" width="14" style="64" customWidth="1"/>
    <col min="7687" max="7935" width="9" style="64"/>
    <col min="7936" max="7936" width="22.75" style="64" customWidth="1"/>
    <col min="7937" max="7937" width="21" style="64" customWidth="1"/>
    <col min="7938" max="7940" width="22.75" style="64" customWidth="1"/>
    <col min="7941" max="7942" width="14" style="64" customWidth="1"/>
    <col min="7943" max="8191" width="9" style="64"/>
    <col min="8192" max="8192" width="22.75" style="64" customWidth="1"/>
    <col min="8193" max="8193" width="21" style="64" customWidth="1"/>
    <col min="8194" max="8196" width="22.75" style="64" customWidth="1"/>
    <col min="8197" max="8198" width="14" style="64" customWidth="1"/>
    <col min="8199" max="8447" width="9" style="64"/>
    <col min="8448" max="8448" width="22.75" style="64" customWidth="1"/>
    <col min="8449" max="8449" width="21" style="64" customWidth="1"/>
    <col min="8450" max="8452" width="22.75" style="64" customWidth="1"/>
    <col min="8453" max="8454" width="14" style="64" customWidth="1"/>
    <col min="8455" max="8703" width="9" style="64"/>
    <col min="8704" max="8704" width="22.75" style="64" customWidth="1"/>
    <col min="8705" max="8705" width="21" style="64" customWidth="1"/>
    <col min="8706" max="8708" width="22.75" style="64" customWidth="1"/>
    <col min="8709" max="8710" width="14" style="64" customWidth="1"/>
    <col min="8711" max="8959" width="9" style="64"/>
    <col min="8960" max="8960" width="22.75" style="64" customWidth="1"/>
    <col min="8961" max="8961" width="21" style="64" customWidth="1"/>
    <col min="8962" max="8964" width="22.75" style="64" customWidth="1"/>
    <col min="8965" max="8966" width="14" style="64" customWidth="1"/>
    <col min="8967" max="9215" width="9" style="64"/>
    <col min="9216" max="9216" width="22.75" style="64" customWidth="1"/>
    <col min="9217" max="9217" width="21" style="64" customWidth="1"/>
    <col min="9218" max="9220" width="22.75" style="64" customWidth="1"/>
    <col min="9221" max="9222" width="14" style="64" customWidth="1"/>
    <col min="9223" max="9471" width="9" style="64"/>
    <col min="9472" max="9472" width="22.75" style="64" customWidth="1"/>
    <col min="9473" max="9473" width="21" style="64" customWidth="1"/>
    <col min="9474" max="9476" width="22.75" style="64" customWidth="1"/>
    <col min="9477" max="9478" width="14" style="64" customWidth="1"/>
    <col min="9479" max="9727" width="9" style="64"/>
    <col min="9728" max="9728" width="22.75" style="64" customWidth="1"/>
    <col min="9729" max="9729" width="21" style="64" customWidth="1"/>
    <col min="9730" max="9732" width="22.75" style="64" customWidth="1"/>
    <col min="9733" max="9734" width="14" style="64" customWidth="1"/>
    <col min="9735" max="9983" width="9" style="64"/>
    <col min="9984" max="9984" width="22.75" style="64" customWidth="1"/>
    <col min="9985" max="9985" width="21" style="64" customWidth="1"/>
    <col min="9986" max="9988" width="22.75" style="64" customWidth="1"/>
    <col min="9989" max="9990" width="14" style="64" customWidth="1"/>
    <col min="9991" max="10239" width="9" style="64"/>
    <col min="10240" max="10240" width="22.75" style="64" customWidth="1"/>
    <col min="10241" max="10241" width="21" style="64" customWidth="1"/>
    <col min="10242" max="10244" width="22.75" style="64" customWidth="1"/>
    <col min="10245" max="10246" width="14" style="64" customWidth="1"/>
    <col min="10247" max="10495" width="9" style="64"/>
    <col min="10496" max="10496" width="22.75" style="64" customWidth="1"/>
    <col min="10497" max="10497" width="21" style="64" customWidth="1"/>
    <col min="10498" max="10500" width="22.75" style="64" customWidth="1"/>
    <col min="10501" max="10502" width="14" style="64" customWidth="1"/>
    <col min="10503" max="10751" width="9" style="64"/>
    <col min="10752" max="10752" width="22.75" style="64" customWidth="1"/>
    <col min="10753" max="10753" width="21" style="64" customWidth="1"/>
    <col min="10754" max="10756" width="22.75" style="64" customWidth="1"/>
    <col min="10757" max="10758" width="14" style="64" customWidth="1"/>
    <col min="10759" max="11007" width="9" style="64"/>
    <col min="11008" max="11008" width="22.75" style="64" customWidth="1"/>
    <col min="11009" max="11009" width="21" style="64" customWidth="1"/>
    <col min="11010" max="11012" width="22.75" style="64" customWidth="1"/>
    <col min="11013" max="11014" width="14" style="64" customWidth="1"/>
    <col min="11015" max="11263" width="9" style="64"/>
    <col min="11264" max="11264" width="22.75" style="64" customWidth="1"/>
    <col min="11265" max="11265" width="21" style="64" customWidth="1"/>
    <col min="11266" max="11268" width="22.75" style="64" customWidth="1"/>
    <col min="11269" max="11270" width="14" style="64" customWidth="1"/>
    <col min="11271" max="11519" width="9" style="64"/>
    <col min="11520" max="11520" width="22.75" style="64" customWidth="1"/>
    <col min="11521" max="11521" width="21" style="64" customWidth="1"/>
    <col min="11522" max="11524" width="22.75" style="64" customWidth="1"/>
    <col min="11525" max="11526" width="14" style="64" customWidth="1"/>
    <col min="11527" max="11775" width="9" style="64"/>
    <col min="11776" max="11776" width="22.75" style="64" customWidth="1"/>
    <col min="11777" max="11777" width="21" style="64" customWidth="1"/>
    <col min="11778" max="11780" width="22.75" style="64" customWidth="1"/>
    <col min="11781" max="11782" width="14" style="64" customWidth="1"/>
    <col min="11783" max="12031" width="9" style="64"/>
    <col min="12032" max="12032" width="22.75" style="64" customWidth="1"/>
    <col min="12033" max="12033" width="21" style="64" customWidth="1"/>
    <col min="12034" max="12036" width="22.75" style="64" customWidth="1"/>
    <col min="12037" max="12038" width="14" style="64" customWidth="1"/>
    <col min="12039" max="12287" width="9" style="64"/>
    <col min="12288" max="12288" width="22.75" style="64" customWidth="1"/>
    <col min="12289" max="12289" width="21" style="64" customWidth="1"/>
    <col min="12290" max="12292" width="22.75" style="64" customWidth="1"/>
    <col min="12293" max="12294" width="14" style="64" customWidth="1"/>
    <col min="12295" max="12543" width="9" style="64"/>
    <col min="12544" max="12544" width="22.75" style="64" customWidth="1"/>
    <col min="12545" max="12545" width="21" style="64" customWidth="1"/>
    <col min="12546" max="12548" width="22.75" style="64" customWidth="1"/>
    <col min="12549" max="12550" width="14" style="64" customWidth="1"/>
    <col min="12551" max="12799" width="9" style="64"/>
    <col min="12800" max="12800" width="22.75" style="64" customWidth="1"/>
    <col min="12801" max="12801" width="21" style="64" customWidth="1"/>
    <col min="12802" max="12804" width="22.75" style="64" customWidth="1"/>
    <col min="12805" max="12806" width="14" style="64" customWidth="1"/>
    <col min="12807" max="13055" width="9" style="64"/>
    <col min="13056" max="13056" width="22.75" style="64" customWidth="1"/>
    <col min="13057" max="13057" width="21" style="64" customWidth="1"/>
    <col min="13058" max="13060" width="22.75" style="64" customWidth="1"/>
    <col min="13061" max="13062" width="14" style="64" customWidth="1"/>
    <col min="13063" max="13311" width="9" style="64"/>
    <col min="13312" max="13312" width="22.75" style="64" customWidth="1"/>
    <col min="13313" max="13313" width="21" style="64" customWidth="1"/>
    <col min="13314" max="13316" width="22.75" style="64" customWidth="1"/>
    <col min="13317" max="13318" width="14" style="64" customWidth="1"/>
    <col min="13319" max="13567" width="9" style="64"/>
    <col min="13568" max="13568" width="22.75" style="64" customWidth="1"/>
    <col min="13569" max="13569" width="21" style="64" customWidth="1"/>
    <col min="13570" max="13572" width="22.75" style="64" customWidth="1"/>
    <col min="13573" max="13574" width="14" style="64" customWidth="1"/>
    <col min="13575" max="13823" width="9" style="64"/>
    <col min="13824" max="13824" width="22.75" style="64" customWidth="1"/>
    <col min="13825" max="13825" width="21" style="64" customWidth="1"/>
    <col min="13826" max="13828" width="22.75" style="64" customWidth="1"/>
    <col min="13829" max="13830" width="14" style="64" customWidth="1"/>
    <col min="13831" max="14079" width="9" style="64"/>
    <col min="14080" max="14080" width="22.75" style="64" customWidth="1"/>
    <col min="14081" max="14081" width="21" style="64" customWidth="1"/>
    <col min="14082" max="14084" width="22.75" style="64" customWidth="1"/>
    <col min="14085" max="14086" width="14" style="64" customWidth="1"/>
    <col min="14087" max="14335" width="9" style="64"/>
    <col min="14336" max="14336" width="22.75" style="64" customWidth="1"/>
    <col min="14337" max="14337" width="21" style="64" customWidth="1"/>
    <col min="14338" max="14340" width="22.75" style="64" customWidth="1"/>
    <col min="14341" max="14342" width="14" style="64" customWidth="1"/>
    <col min="14343" max="14591" width="9" style="64"/>
    <col min="14592" max="14592" width="22.75" style="64" customWidth="1"/>
    <col min="14593" max="14593" width="21" style="64" customWidth="1"/>
    <col min="14594" max="14596" width="22.75" style="64" customWidth="1"/>
    <col min="14597" max="14598" width="14" style="64" customWidth="1"/>
    <col min="14599" max="14847" width="9" style="64"/>
    <col min="14848" max="14848" width="22.75" style="64" customWidth="1"/>
    <col min="14849" max="14849" width="21" style="64" customWidth="1"/>
    <col min="14850" max="14852" width="22.75" style="64" customWidth="1"/>
    <col min="14853" max="14854" width="14" style="64" customWidth="1"/>
    <col min="14855" max="15103" width="9" style="64"/>
    <col min="15104" max="15104" width="22.75" style="64" customWidth="1"/>
    <col min="15105" max="15105" width="21" style="64" customWidth="1"/>
    <col min="15106" max="15108" width="22.75" style="64" customWidth="1"/>
    <col min="15109" max="15110" width="14" style="64" customWidth="1"/>
    <col min="15111" max="15359" width="9" style="64"/>
    <col min="15360" max="15360" width="22.75" style="64" customWidth="1"/>
    <col min="15361" max="15361" width="21" style="64" customWidth="1"/>
    <col min="15362" max="15364" width="22.75" style="64" customWidth="1"/>
    <col min="15365" max="15366" width="14" style="64" customWidth="1"/>
    <col min="15367" max="15615" width="9" style="64"/>
    <col min="15616" max="15616" width="22.75" style="64" customWidth="1"/>
    <col min="15617" max="15617" width="21" style="64" customWidth="1"/>
    <col min="15618" max="15620" width="22.75" style="64" customWidth="1"/>
    <col min="15621" max="15622" width="14" style="64" customWidth="1"/>
    <col min="15623" max="15871" width="9" style="64"/>
    <col min="15872" max="15872" width="22.75" style="64" customWidth="1"/>
    <col min="15873" max="15873" width="21" style="64" customWidth="1"/>
    <col min="15874" max="15876" width="22.75" style="64" customWidth="1"/>
    <col min="15877" max="15878" width="14" style="64" customWidth="1"/>
    <col min="15879" max="16127" width="9" style="64"/>
    <col min="16128" max="16128" width="22.75" style="64" customWidth="1"/>
    <col min="16129" max="16129" width="21" style="64" customWidth="1"/>
    <col min="16130" max="16132" width="22.75" style="64" customWidth="1"/>
    <col min="16133" max="16134" width="14" style="64" customWidth="1"/>
    <col min="16135" max="16384" width="9" style="64"/>
  </cols>
  <sheetData>
    <row r="1" ht="24.75" customHeight="1" spans="1:6">
      <c r="A1" s="66" t="s">
        <v>62</v>
      </c>
      <c r="B1" s="67"/>
      <c r="C1" s="66"/>
      <c r="D1" s="66"/>
      <c r="E1" s="66"/>
      <c r="F1" s="66"/>
    </row>
    <row r="2" ht="24.75" customHeight="1" spans="1:3">
      <c r="A2" s="59" t="str">
        <f>出纳财政平台支付申请明细!A2&amp;出纳财政平台支付申请明细!C2</f>
        <v>单位名称：上海市静安区彭浦实验幼儿园</v>
      </c>
      <c r="C2" s="68"/>
    </row>
    <row r="3" ht="27" spans="1:6">
      <c r="A3" s="69" t="s">
        <v>63</v>
      </c>
      <c r="B3" s="70" t="s">
        <v>21</v>
      </c>
      <c r="C3" s="71" t="s">
        <v>64</v>
      </c>
      <c r="D3" s="71" t="s">
        <v>65</v>
      </c>
      <c r="E3" s="72" t="s">
        <v>66</v>
      </c>
      <c r="F3" s="73" t="s">
        <v>67</v>
      </c>
    </row>
    <row r="4" ht="31.5" customHeight="1" spans="1:6">
      <c r="A4" s="74" t="s">
        <v>68</v>
      </c>
      <c r="B4" s="75" t="s">
        <v>40</v>
      </c>
      <c r="C4" s="76"/>
      <c r="D4" s="77">
        <v>10916454</v>
      </c>
      <c r="E4" s="78">
        <f ca="1">SUMIF(出纳财政平台支付申请明细!G:G,A4,出纳财政平台支付申请明细!K:K)</f>
        <v>6610</v>
      </c>
      <c r="F4" s="78">
        <f ca="1">D4-E4</f>
        <v>10909844</v>
      </c>
    </row>
    <row r="5" ht="31.5" customHeight="1" spans="1:6">
      <c r="A5" s="74" t="s">
        <v>69</v>
      </c>
      <c r="B5" s="75" t="s">
        <v>70</v>
      </c>
      <c r="C5" s="79"/>
      <c r="D5" s="78">
        <v>4500000</v>
      </c>
      <c r="E5" s="78">
        <f ca="1">SUMIF(出纳财政平台支付申请明细!G:G,A5,出纳财政平台支付申请明细!K:K)</f>
        <v>0</v>
      </c>
      <c r="F5" s="78">
        <f ca="1" t="shared" ref="F5:F45" si="0">D5-E5</f>
        <v>4500000</v>
      </c>
    </row>
    <row r="6" ht="31.5" customHeight="1" spans="1:6">
      <c r="A6" s="74" t="s">
        <v>71</v>
      </c>
      <c r="B6" s="75" t="s">
        <v>72</v>
      </c>
      <c r="C6" s="79"/>
      <c r="D6" s="78">
        <v>4500000</v>
      </c>
      <c r="E6" s="78">
        <f ca="1">SUMIF(出纳财政平台支付申请明细!G:G,A6,出纳财政平台支付申请明细!J:J)</f>
        <v>0</v>
      </c>
      <c r="F6" s="78">
        <f ca="1" t="shared" si="0"/>
        <v>4500000</v>
      </c>
    </row>
    <row r="7" ht="31.5" customHeight="1" spans="1:6">
      <c r="A7" s="74">
        <v>30101</v>
      </c>
      <c r="B7" s="75" t="s">
        <v>73</v>
      </c>
      <c r="C7" s="80" t="s">
        <v>74</v>
      </c>
      <c r="D7" s="78">
        <v>1137456</v>
      </c>
      <c r="E7" s="78">
        <f ca="1">SUMIF(出纳财政平台支付申请明细!G:G,A7,出纳财政平台支付申请明细!J:J)-SUMIF(出纳财政平台支付申请明细!G:G,A7,出纳财政平台支付申请明细!K:K)</f>
        <v>0</v>
      </c>
      <c r="F7" s="78">
        <f ca="1" t="shared" si="0"/>
        <v>1137456</v>
      </c>
    </row>
    <row r="8" ht="31.5" customHeight="1" spans="1:6">
      <c r="A8" s="74">
        <v>30102</v>
      </c>
      <c r="B8" s="75" t="s">
        <v>38</v>
      </c>
      <c r="C8" s="80" t="s">
        <v>74</v>
      </c>
      <c r="D8" s="78">
        <v>188940</v>
      </c>
      <c r="E8" s="78">
        <f ca="1">SUMIF(出纳财政平台支付申请明细!G:G,A8,出纳财政平台支付申请明细!J:J)-SUMIF(出纳财政平台支付申请明细!G:G,A8,出纳财政平台支付申请明细!K:K)</f>
        <v>2510</v>
      </c>
      <c r="F8" s="78">
        <f ca="1" t="shared" si="0"/>
        <v>186430</v>
      </c>
    </row>
    <row r="9" ht="31.5" customHeight="1" spans="1:6">
      <c r="A9" s="74">
        <v>30106</v>
      </c>
      <c r="B9" s="75" t="s">
        <v>50</v>
      </c>
      <c r="C9" s="39" t="s">
        <v>75</v>
      </c>
      <c r="D9" s="78">
        <v>336000</v>
      </c>
      <c r="E9" s="78">
        <f ca="1">SUMIF(出纳财政平台支付申请明细!G:G,A9,出纳财政平台支付申请明细!J:J)-SUMIF(出纳财政平台支付申请明细!G:G,A9,出纳财政平台支付申请明细!K:K)</f>
        <v>500</v>
      </c>
      <c r="F9" s="78">
        <f ca="1" t="shared" si="0"/>
        <v>335500</v>
      </c>
    </row>
    <row r="10" ht="31.5" customHeight="1" spans="1:6">
      <c r="A10" s="74">
        <v>30107</v>
      </c>
      <c r="B10" s="75" t="s">
        <v>76</v>
      </c>
      <c r="C10" s="80" t="s">
        <v>74</v>
      </c>
      <c r="D10" s="78">
        <v>3676920</v>
      </c>
      <c r="E10" s="78">
        <f ca="1">SUMIF(出纳财政平台支付申请明细!G:G,A10,出纳财政平台支付申请明细!J:J)-SUMIF(出纳财政平台支付申请明细!G:G,A10,出纳财政平台支付申请明细!K:K)</f>
        <v>0</v>
      </c>
      <c r="F10" s="78">
        <f ca="1" t="shared" si="0"/>
        <v>3676920</v>
      </c>
    </row>
    <row r="11" ht="31.5" customHeight="1" spans="1:6">
      <c r="A11" s="74">
        <v>30108</v>
      </c>
      <c r="B11" s="75" t="s">
        <v>29</v>
      </c>
      <c r="C11" s="39" t="s">
        <v>77</v>
      </c>
      <c r="D11" s="78">
        <v>963700</v>
      </c>
      <c r="E11" s="78">
        <f ca="1">SUMIF(出纳财政平台支付申请明细!G:G,A11,出纳财政平台支付申请明细!J:J)-SUMIF(出纳财政平台支付申请明细!G:G,A11,出纳财政平台支付申请明细!K:K)</f>
        <v>500</v>
      </c>
      <c r="F11" s="78">
        <f ca="1" t="shared" si="0"/>
        <v>963200</v>
      </c>
    </row>
    <row r="12" ht="31.5" customHeight="1" spans="1:6">
      <c r="A12" s="74">
        <v>30109</v>
      </c>
      <c r="B12" s="75" t="s">
        <v>36</v>
      </c>
      <c r="C12" s="39" t="s">
        <v>78</v>
      </c>
      <c r="D12" s="78">
        <v>385480</v>
      </c>
      <c r="E12" s="78">
        <f ca="1">SUMIF(出纳财政平台支付申请明细!G:G,A12,出纳财政平台支付申请明细!J:J)-SUMIF(出纳财政平台支付申请明细!G:G,A12,出纳财政平台支付申请明细!K:K)</f>
        <v>300</v>
      </c>
      <c r="F12" s="78">
        <f ca="1" t="shared" si="0"/>
        <v>385180</v>
      </c>
    </row>
    <row r="13" ht="31.5" customHeight="1" spans="1:6">
      <c r="A13" s="74">
        <v>30110</v>
      </c>
      <c r="B13" s="75" t="s">
        <v>32</v>
      </c>
      <c r="C13" s="39" t="s">
        <v>79</v>
      </c>
      <c r="D13" s="78">
        <v>457758</v>
      </c>
      <c r="E13" s="78">
        <f ca="1">SUMIF(出纳财政平台支付申请明细!G:G,A13,出纳财政平台支付申请明细!J:J)-SUMIF(出纳财政平台支付申请明细!G:G,A13,出纳财政平台支付申请明细!K:K)</f>
        <v>100</v>
      </c>
      <c r="F13" s="78">
        <f ca="1" t="shared" si="0"/>
        <v>457658</v>
      </c>
    </row>
    <row r="14" ht="31.5" customHeight="1" spans="1:6">
      <c r="A14" s="74">
        <v>30112</v>
      </c>
      <c r="B14" s="75" t="s">
        <v>34</v>
      </c>
      <c r="C14" s="39" t="s">
        <v>75</v>
      </c>
      <c r="D14" s="78">
        <v>81915</v>
      </c>
      <c r="E14" s="78">
        <f ca="1">SUMIF(出纳财政平台支付申请明细!G:G,A14,出纳财政平台支付申请明细!J:J)-SUMIF(出纳财政平台支付申请明细!G:G,A14,出纳财政平台支付申请明细!K:K)</f>
        <v>200</v>
      </c>
      <c r="F14" s="78">
        <f ca="1" t="shared" si="0"/>
        <v>81715</v>
      </c>
    </row>
    <row r="15" ht="31.5" customHeight="1" spans="1:6">
      <c r="A15" s="74">
        <v>30113</v>
      </c>
      <c r="B15" s="75" t="s">
        <v>44</v>
      </c>
      <c r="C15" s="39" t="s">
        <v>80</v>
      </c>
      <c r="D15" s="78">
        <v>337295</v>
      </c>
      <c r="E15" s="78">
        <f ca="1">SUMIF(出纳财政平台支付申请明细!G:G,A15,出纳财政平台支付申请明细!J:J)-SUMIF(出纳财政平台支付申请明细!G:G,A15,出纳财政平台支付申请明细!K:K)</f>
        <v>2500</v>
      </c>
      <c r="F15" s="78">
        <f ca="1" t="shared" si="0"/>
        <v>334795</v>
      </c>
    </row>
    <row r="16" ht="31.5" customHeight="1" spans="1:6">
      <c r="A16" s="74">
        <v>30114</v>
      </c>
      <c r="B16" s="75" t="s">
        <v>81</v>
      </c>
      <c r="C16" s="39" t="s">
        <v>75</v>
      </c>
      <c r="D16" s="78">
        <v>96370</v>
      </c>
      <c r="E16" s="78">
        <f ca="1">SUMIF(出纳财政平台支付申请明细!G:G,A16,出纳财政平台支付申请明细!J:J)-SUMIF(出纳财政平台支付申请明细!G:G,A16,出纳财政平台支付申请明细!K:K)</f>
        <v>0</v>
      </c>
      <c r="F16" s="78">
        <f ca="1" t="shared" si="0"/>
        <v>96370</v>
      </c>
    </row>
    <row r="17" ht="31.5" customHeight="1" spans="1:6">
      <c r="A17" s="74" t="s">
        <v>82</v>
      </c>
      <c r="B17" s="75" t="s">
        <v>83</v>
      </c>
      <c r="C17" s="39" t="s">
        <v>84</v>
      </c>
      <c r="D17" s="78">
        <v>1170280</v>
      </c>
      <c r="E17" s="78">
        <f ca="1">SUMIF(出纳财政平台支付申请明细!G:G,A17,出纳财政平台支付申请明细!J:J)-SUMIF(出纳财政平台支付申请明细!G:G,A17,出纳财政平台支付申请明细!K:K)</f>
        <v>0</v>
      </c>
      <c r="F17" s="78">
        <f ca="1" t="shared" ref="F17:F18" si="1">D17-E17</f>
        <v>1170280</v>
      </c>
    </row>
    <row r="18" ht="31.5" customHeight="1" spans="1:6">
      <c r="A18" s="74" t="s">
        <v>85</v>
      </c>
      <c r="B18" s="75" t="s">
        <v>86</v>
      </c>
      <c r="C18" s="39" t="s">
        <v>75</v>
      </c>
      <c r="D18" s="78">
        <v>237600</v>
      </c>
      <c r="E18" s="78">
        <f ca="1">SUMIF(出纳财政平台支付申请明细!G:G,A18,出纳财政平台支付申请明细!J:J)-SUMIF(出纳财政平台支付申请明细!G:G,A18,出纳财政平台支付申请明细!K:K)</f>
        <v>0</v>
      </c>
      <c r="F18" s="78">
        <f ca="1" t="shared" si="1"/>
        <v>237600</v>
      </c>
    </row>
    <row r="19" ht="31.5" customHeight="1" spans="1:6">
      <c r="A19" s="74" t="s">
        <v>87</v>
      </c>
      <c r="B19" s="75" t="s">
        <v>88</v>
      </c>
      <c r="C19" s="39" t="s">
        <v>89</v>
      </c>
      <c r="D19" s="78">
        <v>22000</v>
      </c>
      <c r="E19" s="78">
        <f ca="1">SUMIF(出纳财政平台支付申请明细!G:G,A19,出纳财政平台支付申请明细!J:J)-SUMIF(出纳财政平台支付申请明细!G:G,A19,出纳财政平台支付申请明细!K:K)</f>
        <v>0</v>
      </c>
      <c r="F19" s="78">
        <f ca="1" t="shared" ref="F19:F21" si="2">D19-E19</f>
        <v>22000</v>
      </c>
    </row>
    <row r="20" ht="31.5" customHeight="1" spans="1:6">
      <c r="A20" s="74" t="s">
        <v>90</v>
      </c>
      <c r="B20" s="75" t="s">
        <v>91</v>
      </c>
      <c r="C20" s="39" t="s">
        <v>92</v>
      </c>
      <c r="D20" s="78">
        <v>8000</v>
      </c>
      <c r="E20" s="78">
        <f ca="1">SUMIF(出纳财政平台支付申请明细!G:G,A20,出纳财政平台支付申请明细!J:J)-SUMIF(出纳财政平台支付申请明细!G:G,A20,出纳财政平台支付申请明细!K:K)</f>
        <v>0</v>
      </c>
      <c r="F20" s="78">
        <f ca="1" t="shared" si="2"/>
        <v>8000</v>
      </c>
    </row>
    <row r="21" ht="31.5" customHeight="1" spans="1:6">
      <c r="A21" s="74" t="s">
        <v>93</v>
      </c>
      <c r="B21" s="75" t="s">
        <v>94</v>
      </c>
      <c r="C21" s="39" t="s">
        <v>95</v>
      </c>
      <c r="D21" s="81">
        <v>153400</v>
      </c>
      <c r="E21" s="78">
        <f ca="1">SUMIF(出纳财政平台支付申请明细!G:G,A21,出纳财政平台支付申请明细!J:J)-SUMIF(出纳财政平台支付申请明细!G:G,A21,出纳财政平台支付申请明细!K:K)</f>
        <v>0</v>
      </c>
      <c r="F21" s="78">
        <f ca="1" t="shared" si="2"/>
        <v>153400</v>
      </c>
    </row>
    <row r="22" ht="31.5" customHeight="1" spans="1:6">
      <c r="A22" s="74">
        <v>30202</v>
      </c>
      <c r="B22" s="75" t="s">
        <v>96</v>
      </c>
      <c r="C22" s="39" t="s">
        <v>95</v>
      </c>
      <c r="D22" s="81">
        <v>30000</v>
      </c>
      <c r="E22" s="78">
        <f ca="1">SUMIF(出纳财政平台支付申请明细!G:G,A22,出纳财政平台支付申请明细!J:J)-SUMIF(出纳财政平台支付申请明细!G:G,A22,出纳财政平台支付申请明细!K:K)</f>
        <v>0</v>
      </c>
      <c r="F22" s="78">
        <f ca="1" t="shared" si="0"/>
        <v>30000</v>
      </c>
    </row>
    <row r="23" ht="31.5" customHeight="1" spans="1:6">
      <c r="A23" s="74">
        <v>30204</v>
      </c>
      <c r="B23" s="75" t="s">
        <v>97</v>
      </c>
      <c r="C23" s="39" t="s">
        <v>95</v>
      </c>
      <c r="D23" s="81">
        <v>3000</v>
      </c>
      <c r="E23" s="78">
        <f ca="1">SUMIF(出纳财政平台支付申请明细!G:G,A23,出纳财政平台支付申请明细!J:J)-SUMIF(出纳财政平台支付申请明细!G:G,A23,出纳财政平台支付申请明细!K:K)</f>
        <v>0</v>
      </c>
      <c r="F23" s="78">
        <f ca="1" t="shared" si="0"/>
        <v>3000</v>
      </c>
    </row>
    <row r="24" ht="31.5" customHeight="1" spans="1:6">
      <c r="A24" s="74">
        <v>30205</v>
      </c>
      <c r="B24" s="75" t="s">
        <v>98</v>
      </c>
      <c r="C24" s="39" t="s">
        <v>95</v>
      </c>
      <c r="D24" s="81">
        <v>35000</v>
      </c>
      <c r="E24" s="78">
        <f ca="1">SUMIF(出纳财政平台支付申请明细!G:G,A24,出纳财政平台支付申请明细!J:J)-SUMIF(出纳财政平台支付申请明细!G:G,A24,出纳财政平台支付申请明细!K:K)</f>
        <v>0</v>
      </c>
      <c r="F24" s="78">
        <f ca="1" t="shared" si="0"/>
        <v>35000</v>
      </c>
    </row>
    <row r="25" ht="31.5" customHeight="1" spans="1:6">
      <c r="A25" s="74">
        <v>30206</v>
      </c>
      <c r="B25" s="75" t="s">
        <v>99</v>
      </c>
      <c r="C25" s="39" t="s">
        <v>95</v>
      </c>
      <c r="D25" s="81">
        <v>85000</v>
      </c>
      <c r="E25" s="78">
        <f ca="1">SUMIF(出纳财政平台支付申请明细!G:G,A25,出纳财政平台支付申请明细!J:J)-SUMIF(出纳财政平台支付申请明细!G:G,A25,出纳财政平台支付申请明细!K:K)</f>
        <v>0</v>
      </c>
      <c r="F25" s="78">
        <f ca="1" t="shared" si="0"/>
        <v>85000</v>
      </c>
    </row>
    <row r="26" ht="31.5" customHeight="1" spans="1:6">
      <c r="A26" s="74">
        <v>30207</v>
      </c>
      <c r="B26" s="75" t="s">
        <v>100</v>
      </c>
      <c r="C26" s="39" t="s">
        <v>95</v>
      </c>
      <c r="D26" s="81">
        <v>6000</v>
      </c>
      <c r="E26" s="78">
        <f ca="1">SUMIF(出纳财政平台支付申请明细!G:G,A26,出纳财政平台支付申请明细!J:J)-SUMIF(出纳财政平台支付申请明细!G:G,A26,出纳财政平台支付申请明细!K:K)</f>
        <v>0</v>
      </c>
      <c r="F26" s="78">
        <f ca="1" t="shared" si="0"/>
        <v>6000</v>
      </c>
    </row>
    <row r="27" ht="31.5" customHeight="1" spans="1:6">
      <c r="A27" s="74" t="s">
        <v>101</v>
      </c>
      <c r="B27" s="75" t="s">
        <v>102</v>
      </c>
      <c r="C27" s="39" t="s">
        <v>103</v>
      </c>
      <c r="D27" s="78">
        <v>309600</v>
      </c>
      <c r="E27" s="78">
        <f ca="1">SUMIF(出纳财政平台支付申请明细!G:G,A27,出纳财政平台支付申请明细!J:J)-SUMIF(出纳财政平台支付申请明细!G:G,A27,出纳财政平台支付申请明细!K:K)</f>
        <v>0</v>
      </c>
      <c r="F27" s="78">
        <f ca="1" t="shared" ref="F27:F28" si="3">D27-E27</f>
        <v>309600</v>
      </c>
    </row>
    <row r="28" ht="31.5" customHeight="1" spans="1:6">
      <c r="A28" s="74" t="s">
        <v>104</v>
      </c>
      <c r="B28" s="75" t="s">
        <v>105</v>
      </c>
      <c r="C28" s="39" t="s">
        <v>95</v>
      </c>
      <c r="D28" s="81">
        <v>244000</v>
      </c>
      <c r="E28" s="78">
        <f ca="1">SUMIF(出纳财政平台支付申请明细!G:G,A28,出纳财政平台支付申请明细!J:J)-SUMIF(出纳财政平台支付申请明细!G:G,A28,出纳财政平台支付申请明细!K:K)</f>
        <v>0</v>
      </c>
      <c r="F28" s="78">
        <f ca="1" t="shared" si="3"/>
        <v>244000</v>
      </c>
    </row>
    <row r="29" ht="31.5" customHeight="1" spans="1:6">
      <c r="A29" s="74">
        <v>30211</v>
      </c>
      <c r="B29" s="75" t="s">
        <v>106</v>
      </c>
      <c r="C29" s="39" t="s">
        <v>107</v>
      </c>
      <c r="D29" s="78">
        <v>20000</v>
      </c>
      <c r="E29" s="78">
        <f ca="1">SUMIF(出纳财政平台支付申请明细!G:G,A29,出纳财政平台支付申请明细!J:J)-SUMIF(出纳财政平台支付申请明细!G:G,A29,出纳财政平台支付申请明细!K:K)</f>
        <v>0</v>
      </c>
      <c r="F29" s="78">
        <f ca="1" t="shared" si="0"/>
        <v>20000</v>
      </c>
    </row>
    <row r="30" ht="31.5" customHeight="1" spans="1:6">
      <c r="A30" s="74">
        <v>30213</v>
      </c>
      <c r="B30" s="75" t="s">
        <v>108</v>
      </c>
      <c r="C30" s="39" t="s">
        <v>95</v>
      </c>
      <c r="D30" s="81">
        <v>150000</v>
      </c>
      <c r="E30" s="78">
        <f ca="1">SUMIF(出纳财政平台支付申请明细!G:G,A30,出纳财政平台支付申请明细!J:J)-SUMIF(出纳财政平台支付申请明细!G:G,A30,出纳财政平台支付申请明细!K:K)</f>
        <v>0</v>
      </c>
      <c r="F30" s="78">
        <f ca="1" t="shared" si="0"/>
        <v>150000</v>
      </c>
    </row>
    <row r="31" ht="31.5" customHeight="1" spans="1:6">
      <c r="A31" s="74">
        <v>30216</v>
      </c>
      <c r="B31" s="75" t="s">
        <v>109</v>
      </c>
      <c r="C31" s="39" t="s">
        <v>110</v>
      </c>
      <c r="D31" s="78">
        <v>35000</v>
      </c>
      <c r="E31" s="78">
        <f ca="1">SUMIF(出纳财政平台支付申请明细!G:G,A31,出纳财政平台支付申请明细!J:J)-SUMIF(出纳财政平台支付申请明细!G:G,A31,出纳财政平台支付申请明细!K:K)</f>
        <v>0</v>
      </c>
      <c r="F31" s="78">
        <f ca="1" t="shared" si="0"/>
        <v>35000</v>
      </c>
    </row>
    <row r="32" ht="31.5" customHeight="1" spans="1:6">
      <c r="A32" s="74">
        <v>30217</v>
      </c>
      <c r="B32" s="75" t="s">
        <v>111</v>
      </c>
      <c r="C32" s="39" t="s">
        <v>112</v>
      </c>
      <c r="D32" s="78">
        <v>2000</v>
      </c>
      <c r="E32" s="78">
        <f ca="1">SUMIF(出纳财政平台支付申请明细!G:G,A32,出纳财政平台支付申请明细!J:J)-SUMIF(出纳财政平台支付申请明细!G:G,A32,出纳财政平台支付申请明细!K:K)</f>
        <v>0</v>
      </c>
      <c r="F32" s="78">
        <f ca="1" t="shared" si="0"/>
        <v>2000</v>
      </c>
    </row>
    <row r="33" ht="31.5" customHeight="1" spans="1:6">
      <c r="A33" s="74">
        <v>30218</v>
      </c>
      <c r="B33" s="75" t="s">
        <v>113</v>
      </c>
      <c r="C33" s="39" t="s">
        <v>95</v>
      </c>
      <c r="D33" s="81">
        <v>50000</v>
      </c>
      <c r="E33" s="78">
        <f ca="1">SUMIF(出纳财政平台支付申请明细!G:G,A33,出纳财政平台支付申请明细!J:J)-SUMIF(出纳财政平台支付申请明细!G:G,A33,出纳财政平台支付申请明细!K:K)</f>
        <v>0</v>
      </c>
      <c r="F33" s="78">
        <f ca="1" t="shared" si="0"/>
        <v>50000</v>
      </c>
    </row>
    <row r="34" ht="31.5" customHeight="1" spans="1:6">
      <c r="A34" s="74">
        <v>30226</v>
      </c>
      <c r="B34" s="75" t="s">
        <v>114</v>
      </c>
      <c r="C34" s="39" t="s">
        <v>95</v>
      </c>
      <c r="D34" s="81">
        <v>20000</v>
      </c>
      <c r="E34" s="78">
        <f ca="1">SUMIF(出纳财政平台支付申请明细!G:G,A34,出纳财政平台支付申请明细!J:J)-SUMIF(出纳财政平台支付申请明细!G:G,A34,出纳财政平台支付申请明细!K:K)</f>
        <v>0</v>
      </c>
      <c r="F34" s="78">
        <f ca="1" t="shared" si="0"/>
        <v>20000</v>
      </c>
    </row>
    <row r="35" ht="31.5" customHeight="1" spans="1:6">
      <c r="A35" s="74">
        <v>30228</v>
      </c>
      <c r="B35" s="75" t="s">
        <v>115</v>
      </c>
      <c r="C35" s="39" t="s">
        <v>95</v>
      </c>
      <c r="D35" s="78">
        <v>96370</v>
      </c>
      <c r="E35" s="78">
        <f ca="1">SUMIF(出纳财政平台支付申请明细!G:G,A35,出纳财政平台支付申请明细!J:J)-SUMIF(出纳财政平台支付申请明细!G:G,A35,出纳财政平台支付申请明细!K:K)</f>
        <v>0</v>
      </c>
      <c r="F35" s="78">
        <f ca="1" t="shared" si="0"/>
        <v>96370</v>
      </c>
    </row>
    <row r="36" ht="31.5" customHeight="1" spans="1:6">
      <c r="A36" s="74" t="s">
        <v>116</v>
      </c>
      <c r="B36" s="75" t="s">
        <v>117</v>
      </c>
      <c r="C36" s="39" t="s">
        <v>118</v>
      </c>
      <c r="D36" s="78">
        <v>151200</v>
      </c>
      <c r="E36" s="78">
        <f ca="1">SUMIF(出纳财政平台支付申请明细!G:G,A36,出纳财政平台支付申请明细!J:J)-SUMIF(出纳财政平台支付申请明细!G:G,A36,出纳财政平台支付申请明细!K:K)</f>
        <v>0</v>
      </c>
      <c r="F36" s="78">
        <f ca="1" t="shared" si="0"/>
        <v>151200</v>
      </c>
    </row>
    <row r="37" ht="31.5" customHeight="1" spans="1:6">
      <c r="A37" s="74" t="s">
        <v>119</v>
      </c>
      <c r="B37" s="75" t="s">
        <v>120</v>
      </c>
      <c r="C37" s="39" t="s">
        <v>121</v>
      </c>
      <c r="D37" s="78">
        <v>4320</v>
      </c>
      <c r="E37" s="78">
        <f ca="1">SUMIF(出纳财政平台支付申请明细!G:G,A37,出纳财政平台支付申请明细!J:J)-SUMIF(出纳财政平台支付申请明细!G:G,A37,出纳财政平台支付申请明细!K:K)</f>
        <v>0</v>
      </c>
      <c r="F37" s="78">
        <f ca="1" t="shared" si="0"/>
        <v>4320</v>
      </c>
    </row>
    <row r="38" ht="31.5" customHeight="1" spans="1:6">
      <c r="A38" s="74" t="s">
        <v>122</v>
      </c>
      <c r="B38" s="75" t="s">
        <v>123</v>
      </c>
      <c r="C38" s="39" t="s">
        <v>124</v>
      </c>
      <c r="D38" s="78">
        <v>260</v>
      </c>
      <c r="E38" s="78">
        <f ca="1">SUMIF(出纳财政平台支付申请明细!G:G,A38,出纳财政平台支付申请明细!J:J)-SUMIF(出纳财政平台支付申请明细!G:G,A38,出纳财政平台支付申请明细!K:K)</f>
        <v>0</v>
      </c>
      <c r="F38" s="78">
        <f ca="1" t="shared" ref="F38:F39" si="4">D38-E38</f>
        <v>260</v>
      </c>
    </row>
    <row r="39" ht="31.5" customHeight="1" spans="1:6">
      <c r="A39" s="74" t="s">
        <v>125</v>
      </c>
      <c r="B39" s="75" t="s">
        <v>126</v>
      </c>
      <c r="C39" s="39" t="s">
        <v>95</v>
      </c>
      <c r="D39" s="81">
        <v>237630</v>
      </c>
      <c r="E39" s="78">
        <f ca="1">SUMIF(出纳财政平台支付申请明细!G:G,A39,出纳财政平台支付申请明细!J:J)-SUMIF(出纳财政平台支付申请明细!G:G,A39,出纳财政平台支付申请明细!K:K)</f>
        <v>0</v>
      </c>
      <c r="F39" s="78">
        <f ca="1" t="shared" si="4"/>
        <v>237630</v>
      </c>
    </row>
    <row r="40" ht="31.5" customHeight="1" spans="1:6">
      <c r="A40" s="74">
        <v>30309</v>
      </c>
      <c r="B40" s="75" t="s">
        <v>127</v>
      </c>
      <c r="C40" s="80" t="s">
        <v>74</v>
      </c>
      <c r="D40" s="78">
        <v>3960</v>
      </c>
      <c r="E40" s="78">
        <f ca="1">SUMIF(出纳财政平台支付申请明细!G:G,A40,出纳财政平台支付申请明细!J:J)-SUMIF(出纳财政平台支付申请明细!G:G,A40,出纳财政平台支付申请明细!K:K)</f>
        <v>0</v>
      </c>
      <c r="F40" s="78">
        <f ca="1" t="shared" si="0"/>
        <v>3960</v>
      </c>
    </row>
    <row r="41" ht="31.5" customHeight="1" spans="1:6">
      <c r="A41" s="74" t="s">
        <v>128</v>
      </c>
      <c r="B41" s="75" t="s">
        <v>129</v>
      </c>
      <c r="C41" s="39" t="s">
        <v>130</v>
      </c>
      <c r="D41" s="78">
        <v>6000</v>
      </c>
      <c r="E41" s="78">
        <f ca="1">SUMIF(出纳财政平台支付申请明细!G:G,A41,出纳财政平台支付申请明细!J:J)-SUMIF(出纳财政平台支付申请明细!G:G,A41,出纳财政平台支付申请明细!K:K)</f>
        <v>0</v>
      </c>
      <c r="F41" s="78">
        <f ca="1" t="shared" ref="F41:F42" si="5">D41-E41</f>
        <v>6000</v>
      </c>
    </row>
    <row r="42" ht="31.5" customHeight="1" spans="1:6">
      <c r="A42" s="74" t="s">
        <v>131</v>
      </c>
      <c r="B42" s="75" t="s">
        <v>132</v>
      </c>
      <c r="C42" s="39" t="s">
        <v>95</v>
      </c>
      <c r="D42" s="81">
        <v>44000</v>
      </c>
      <c r="E42" s="78">
        <f ca="1">SUMIF(出纳财政平台支付申请明细!G:G,A42,出纳财政平台支付申请明细!J:J)-SUMIF(出纳财政平台支付申请明细!G:G,A42,出纳财政平台支付申请明细!K:K)</f>
        <v>0</v>
      </c>
      <c r="F42" s="78">
        <f ca="1" t="shared" si="5"/>
        <v>44000</v>
      </c>
    </row>
    <row r="43" ht="31.5" customHeight="1" spans="1:6">
      <c r="A43" s="74">
        <v>31003</v>
      </c>
      <c r="B43" s="75" t="s">
        <v>133</v>
      </c>
      <c r="C43" s="39" t="s">
        <v>95</v>
      </c>
      <c r="D43" s="81">
        <v>80000</v>
      </c>
      <c r="E43" s="78">
        <f ca="1">SUMIF(出纳财政平台支付申请明细!G:G,A43,出纳财政平台支付申请明细!J:J)-SUMIF(出纳财政平台支付申请明细!G:G,A43,出纳财政平台支付申请明细!K:K)</f>
        <v>0</v>
      </c>
      <c r="F43" s="78">
        <f ca="1" t="shared" si="0"/>
        <v>80000</v>
      </c>
    </row>
    <row r="44" ht="31.5" customHeight="1" spans="1:6">
      <c r="A44" s="74">
        <v>31007</v>
      </c>
      <c r="B44" s="75" t="s">
        <v>134</v>
      </c>
      <c r="C44" s="39" t="s">
        <v>95</v>
      </c>
      <c r="D44" s="81">
        <v>30000</v>
      </c>
      <c r="E44" s="78">
        <f ca="1">SUMIF(出纳财政平台支付申请明细!G:G,A44,出纳财政平台支付申请明细!J:J)-SUMIF(出纳财政平台支付申请明细!G:G,A44,出纳财政平台支付申请明细!K:K)</f>
        <v>0</v>
      </c>
      <c r="F44" s="78">
        <f ca="1" t="shared" si="0"/>
        <v>30000</v>
      </c>
    </row>
    <row r="45" ht="31.5" customHeight="1" spans="1:6">
      <c r="A45" s="74">
        <v>31099</v>
      </c>
      <c r="B45" s="75" t="s">
        <v>135</v>
      </c>
      <c r="C45" s="39" t="s">
        <v>95</v>
      </c>
      <c r="D45" s="81">
        <v>20000</v>
      </c>
      <c r="E45" s="78">
        <f ca="1">SUMIF(出纳财政平台支付申请明细!G:G,A45,出纳财政平台支付申请明细!J:J)-SUMIF(出纳财政平台支付申请明细!G:G,A45,出纳财政平台支付申请明细!K:K)</f>
        <v>0</v>
      </c>
      <c r="F45" s="78">
        <f ca="1" t="shared" si="0"/>
        <v>20000</v>
      </c>
    </row>
  </sheetData>
  <sheetProtection sheet="1" objects="1" scenarios="1"/>
  <mergeCells count="1">
    <mergeCell ref="A1:F1"/>
  </mergeCells>
  <hyperlinks>
    <hyperlink ref="B1" location="'主页'!A1" tooltip="返回 主页"/>
  </hyperlinks>
  <printOptions horizontalCentered="1"/>
  <pageMargins left="0.393055555555556" right="0.708333333333333" top="0.393055555555556" bottom="0.472222222222222" header="0.236111111111111" footer="0.314583333333333"/>
  <pageSetup paperSize="9" scale="54" orientation="portrait" blackAndWhite="1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2" tint="-0.0999786370433668"/>
  </sheetPr>
  <dimension ref="A1:F8"/>
  <sheetViews>
    <sheetView showZeros="0" workbookViewId="0">
      <selection activeCell="A8" sqref="$A4:$XFD8"/>
    </sheetView>
  </sheetViews>
  <sheetFormatPr defaultColWidth="9" defaultRowHeight="14.25" outlineLevelRow="7" outlineLevelCol="5"/>
  <cols>
    <col min="1" max="1" width="21.375" style="56" customWidth="1"/>
    <col min="2" max="6" width="17.75" style="56" customWidth="1"/>
    <col min="7" max="7" width="13.875" style="56" customWidth="1"/>
    <col min="8" max="252" width="9" style="56"/>
    <col min="253" max="253" width="10.5" style="56" customWidth="1"/>
    <col min="254" max="254" width="19.25" style="56" customWidth="1"/>
    <col min="255" max="255" width="36.75" style="56" customWidth="1"/>
    <col min="256" max="256" width="9.625" style="56" customWidth="1"/>
    <col min="257" max="257" width="16.625" style="56" customWidth="1"/>
    <col min="258" max="258" width="20.125" style="56" customWidth="1"/>
    <col min="259" max="259" width="14" style="56" customWidth="1"/>
    <col min="260" max="260" width="14.875" style="56" customWidth="1"/>
    <col min="261" max="508" width="9" style="56"/>
    <col min="509" max="509" width="10.5" style="56" customWidth="1"/>
    <col min="510" max="510" width="19.25" style="56" customWidth="1"/>
    <col min="511" max="511" width="36.75" style="56" customWidth="1"/>
    <col min="512" max="512" width="9.625" style="56" customWidth="1"/>
    <col min="513" max="513" width="16.625" style="56" customWidth="1"/>
    <col min="514" max="514" width="20.125" style="56" customWidth="1"/>
    <col min="515" max="515" width="14" style="56" customWidth="1"/>
    <col min="516" max="516" width="14.875" style="56" customWidth="1"/>
    <col min="517" max="764" width="9" style="56"/>
    <col min="765" max="765" width="10.5" style="56" customWidth="1"/>
    <col min="766" max="766" width="19.25" style="56" customWidth="1"/>
    <col min="767" max="767" width="36.75" style="56" customWidth="1"/>
    <col min="768" max="768" width="9.625" style="56" customWidth="1"/>
    <col min="769" max="769" width="16.625" style="56" customWidth="1"/>
    <col min="770" max="770" width="20.125" style="56" customWidth="1"/>
    <col min="771" max="771" width="14" style="56" customWidth="1"/>
    <col min="772" max="772" width="14.875" style="56" customWidth="1"/>
    <col min="773" max="1020" width="9" style="56"/>
    <col min="1021" max="1021" width="10.5" style="56" customWidth="1"/>
    <col min="1022" max="1022" width="19.25" style="56" customWidth="1"/>
    <col min="1023" max="1023" width="36.75" style="56" customWidth="1"/>
    <col min="1024" max="1024" width="9.625" style="56" customWidth="1"/>
    <col min="1025" max="1025" width="16.625" style="56" customWidth="1"/>
    <col min="1026" max="1026" width="20.125" style="56" customWidth="1"/>
    <col min="1027" max="1027" width="14" style="56" customWidth="1"/>
    <col min="1028" max="1028" width="14.875" style="56" customWidth="1"/>
    <col min="1029" max="1276" width="9" style="56"/>
    <col min="1277" max="1277" width="10.5" style="56" customWidth="1"/>
    <col min="1278" max="1278" width="19.25" style="56" customWidth="1"/>
    <col min="1279" max="1279" width="36.75" style="56" customWidth="1"/>
    <col min="1280" max="1280" width="9.625" style="56" customWidth="1"/>
    <col min="1281" max="1281" width="16.625" style="56" customWidth="1"/>
    <col min="1282" max="1282" width="20.125" style="56" customWidth="1"/>
    <col min="1283" max="1283" width="14" style="56" customWidth="1"/>
    <col min="1284" max="1284" width="14.875" style="56" customWidth="1"/>
    <col min="1285" max="1532" width="9" style="56"/>
    <col min="1533" max="1533" width="10.5" style="56" customWidth="1"/>
    <col min="1534" max="1534" width="19.25" style="56" customWidth="1"/>
    <col min="1535" max="1535" width="36.75" style="56" customWidth="1"/>
    <col min="1536" max="1536" width="9.625" style="56" customWidth="1"/>
    <col min="1537" max="1537" width="16.625" style="56" customWidth="1"/>
    <col min="1538" max="1538" width="20.125" style="56" customWidth="1"/>
    <col min="1539" max="1539" width="14" style="56" customWidth="1"/>
    <col min="1540" max="1540" width="14.875" style="56" customWidth="1"/>
    <col min="1541" max="1788" width="9" style="56"/>
    <col min="1789" max="1789" width="10.5" style="56" customWidth="1"/>
    <col min="1790" max="1790" width="19.25" style="56" customWidth="1"/>
    <col min="1791" max="1791" width="36.75" style="56" customWidth="1"/>
    <col min="1792" max="1792" width="9.625" style="56" customWidth="1"/>
    <col min="1793" max="1793" width="16.625" style="56" customWidth="1"/>
    <col min="1794" max="1794" width="20.125" style="56" customWidth="1"/>
    <col min="1795" max="1795" width="14" style="56" customWidth="1"/>
    <col min="1796" max="1796" width="14.875" style="56" customWidth="1"/>
    <col min="1797" max="2044" width="9" style="56"/>
    <col min="2045" max="2045" width="10.5" style="56" customWidth="1"/>
    <col min="2046" max="2046" width="19.25" style="56" customWidth="1"/>
    <col min="2047" max="2047" width="36.75" style="56" customWidth="1"/>
    <col min="2048" max="2048" width="9.625" style="56" customWidth="1"/>
    <col min="2049" max="2049" width="16.625" style="56" customWidth="1"/>
    <col min="2050" max="2050" width="20.125" style="56" customWidth="1"/>
    <col min="2051" max="2051" width="14" style="56" customWidth="1"/>
    <col min="2052" max="2052" width="14.875" style="56" customWidth="1"/>
    <col min="2053" max="2300" width="9" style="56"/>
    <col min="2301" max="2301" width="10.5" style="56" customWidth="1"/>
    <col min="2302" max="2302" width="19.25" style="56" customWidth="1"/>
    <col min="2303" max="2303" width="36.75" style="56" customWidth="1"/>
    <col min="2304" max="2304" width="9.625" style="56" customWidth="1"/>
    <col min="2305" max="2305" width="16.625" style="56" customWidth="1"/>
    <col min="2306" max="2306" width="20.125" style="56" customWidth="1"/>
    <col min="2307" max="2307" width="14" style="56" customWidth="1"/>
    <col min="2308" max="2308" width="14.875" style="56" customWidth="1"/>
    <col min="2309" max="2556" width="9" style="56"/>
    <col min="2557" max="2557" width="10.5" style="56" customWidth="1"/>
    <col min="2558" max="2558" width="19.25" style="56" customWidth="1"/>
    <col min="2559" max="2559" width="36.75" style="56" customWidth="1"/>
    <col min="2560" max="2560" width="9.625" style="56" customWidth="1"/>
    <col min="2561" max="2561" width="16.625" style="56" customWidth="1"/>
    <col min="2562" max="2562" width="20.125" style="56" customWidth="1"/>
    <col min="2563" max="2563" width="14" style="56" customWidth="1"/>
    <col min="2564" max="2564" width="14.875" style="56" customWidth="1"/>
    <col min="2565" max="2812" width="9" style="56"/>
    <col min="2813" max="2813" width="10.5" style="56" customWidth="1"/>
    <col min="2814" max="2814" width="19.25" style="56" customWidth="1"/>
    <col min="2815" max="2815" width="36.75" style="56" customWidth="1"/>
    <col min="2816" max="2816" width="9.625" style="56" customWidth="1"/>
    <col min="2817" max="2817" width="16.625" style="56" customWidth="1"/>
    <col min="2818" max="2818" width="20.125" style="56" customWidth="1"/>
    <col min="2819" max="2819" width="14" style="56" customWidth="1"/>
    <col min="2820" max="2820" width="14.875" style="56" customWidth="1"/>
    <col min="2821" max="3068" width="9" style="56"/>
    <col min="3069" max="3069" width="10.5" style="56" customWidth="1"/>
    <col min="3070" max="3070" width="19.25" style="56" customWidth="1"/>
    <col min="3071" max="3071" width="36.75" style="56" customWidth="1"/>
    <col min="3072" max="3072" width="9.625" style="56" customWidth="1"/>
    <col min="3073" max="3073" width="16.625" style="56" customWidth="1"/>
    <col min="3074" max="3074" width="20.125" style="56" customWidth="1"/>
    <col min="3075" max="3075" width="14" style="56" customWidth="1"/>
    <col min="3076" max="3076" width="14.875" style="56" customWidth="1"/>
    <col min="3077" max="3324" width="9" style="56"/>
    <col min="3325" max="3325" width="10.5" style="56" customWidth="1"/>
    <col min="3326" max="3326" width="19.25" style="56" customWidth="1"/>
    <col min="3327" max="3327" width="36.75" style="56" customWidth="1"/>
    <col min="3328" max="3328" width="9.625" style="56" customWidth="1"/>
    <col min="3329" max="3329" width="16.625" style="56" customWidth="1"/>
    <col min="3330" max="3330" width="20.125" style="56" customWidth="1"/>
    <col min="3331" max="3331" width="14" style="56" customWidth="1"/>
    <col min="3332" max="3332" width="14.875" style="56" customWidth="1"/>
    <col min="3333" max="3580" width="9" style="56"/>
    <col min="3581" max="3581" width="10.5" style="56" customWidth="1"/>
    <col min="3582" max="3582" width="19.25" style="56" customWidth="1"/>
    <col min="3583" max="3583" width="36.75" style="56" customWidth="1"/>
    <col min="3584" max="3584" width="9.625" style="56" customWidth="1"/>
    <col min="3585" max="3585" width="16.625" style="56" customWidth="1"/>
    <col min="3586" max="3586" width="20.125" style="56" customWidth="1"/>
    <col min="3587" max="3587" width="14" style="56" customWidth="1"/>
    <col min="3588" max="3588" width="14.875" style="56" customWidth="1"/>
    <col min="3589" max="3836" width="9" style="56"/>
    <col min="3837" max="3837" width="10.5" style="56" customWidth="1"/>
    <col min="3838" max="3838" width="19.25" style="56" customWidth="1"/>
    <col min="3839" max="3839" width="36.75" style="56" customWidth="1"/>
    <col min="3840" max="3840" width="9.625" style="56" customWidth="1"/>
    <col min="3841" max="3841" width="16.625" style="56" customWidth="1"/>
    <col min="3842" max="3842" width="20.125" style="56" customWidth="1"/>
    <col min="3843" max="3843" width="14" style="56" customWidth="1"/>
    <col min="3844" max="3844" width="14.875" style="56" customWidth="1"/>
    <col min="3845" max="4092" width="9" style="56"/>
    <col min="4093" max="4093" width="10.5" style="56" customWidth="1"/>
    <col min="4094" max="4094" width="19.25" style="56" customWidth="1"/>
    <col min="4095" max="4095" width="36.75" style="56" customWidth="1"/>
    <col min="4096" max="4096" width="9.625" style="56" customWidth="1"/>
    <col min="4097" max="4097" width="16.625" style="56" customWidth="1"/>
    <col min="4098" max="4098" width="20.125" style="56" customWidth="1"/>
    <col min="4099" max="4099" width="14" style="56" customWidth="1"/>
    <col min="4100" max="4100" width="14.875" style="56" customWidth="1"/>
    <col min="4101" max="4348" width="9" style="56"/>
    <col min="4349" max="4349" width="10.5" style="56" customWidth="1"/>
    <col min="4350" max="4350" width="19.25" style="56" customWidth="1"/>
    <col min="4351" max="4351" width="36.75" style="56" customWidth="1"/>
    <col min="4352" max="4352" width="9.625" style="56" customWidth="1"/>
    <col min="4353" max="4353" width="16.625" style="56" customWidth="1"/>
    <col min="4354" max="4354" width="20.125" style="56" customWidth="1"/>
    <col min="4355" max="4355" width="14" style="56" customWidth="1"/>
    <col min="4356" max="4356" width="14.875" style="56" customWidth="1"/>
    <col min="4357" max="4604" width="9" style="56"/>
    <col min="4605" max="4605" width="10.5" style="56" customWidth="1"/>
    <col min="4606" max="4606" width="19.25" style="56" customWidth="1"/>
    <col min="4607" max="4607" width="36.75" style="56" customWidth="1"/>
    <col min="4608" max="4608" width="9.625" style="56" customWidth="1"/>
    <col min="4609" max="4609" width="16.625" style="56" customWidth="1"/>
    <col min="4610" max="4610" width="20.125" style="56" customWidth="1"/>
    <col min="4611" max="4611" width="14" style="56" customWidth="1"/>
    <col min="4612" max="4612" width="14.875" style="56" customWidth="1"/>
    <col min="4613" max="4860" width="9" style="56"/>
    <col min="4861" max="4861" width="10.5" style="56" customWidth="1"/>
    <col min="4862" max="4862" width="19.25" style="56" customWidth="1"/>
    <col min="4863" max="4863" width="36.75" style="56" customWidth="1"/>
    <col min="4864" max="4864" width="9.625" style="56" customWidth="1"/>
    <col min="4865" max="4865" width="16.625" style="56" customWidth="1"/>
    <col min="4866" max="4866" width="20.125" style="56" customWidth="1"/>
    <col min="4867" max="4867" width="14" style="56" customWidth="1"/>
    <col min="4868" max="4868" width="14.875" style="56" customWidth="1"/>
    <col min="4869" max="5116" width="9" style="56"/>
    <col min="5117" max="5117" width="10.5" style="56" customWidth="1"/>
    <col min="5118" max="5118" width="19.25" style="56" customWidth="1"/>
    <col min="5119" max="5119" width="36.75" style="56" customWidth="1"/>
    <col min="5120" max="5120" width="9.625" style="56" customWidth="1"/>
    <col min="5121" max="5121" width="16.625" style="56" customWidth="1"/>
    <col min="5122" max="5122" width="20.125" style="56" customWidth="1"/>
    <col min="5123" max="5123" width="14" style="56" customWidth="1"/>
    <col min="5124" max="5124" width="14.875" style="56" customWidth="1"/>
    <col min="5125" max="5372" width="9" style="56"/>
    <col min="5373" max="5373" width="10.5" style="56" customWidth="1"/>
    <col min="5374" max="5374" width="19.25" style="56" customWidth="1"/>
    <col min="5375" max="5375" width="36.75" style="56" customWidth="1"/>
    <col min="5376" max="5376" width="9.625" style="56" customWidth="1"/>
    <col min="5377" max="5377" width="16.625" style="56" customWidth="1"/>
    <col min="5378" max="5378" width="20.125" style="56" customWidth="1"/>
    <col min="5379" max="5379" width="14" style="56" customWidth="1"/>
    <col min="5380" max="5380" width="14.875" style="56" customWidth="1"/>
    <col min="5381" max="5628" width="9" style="56"/>
    <col min="5629" max="5629" width="10.5" style="56" customWidth="1"/>
    <col min="5630" max="5630" width="19.25" style="56" customWidth="1"/>
    <col min="5631" max="5631" width="36.75" style="56" customWidth="1"/>
    <col min="5632" max="5632" width="9.625" style="56" customWidth="1"/>
    <col min="5633" max="5633" width="16.625" style="56" customWidth="1"/>
    <col min="5634" max="5634" width="20.125" style="56" customWidth="1"/>
    <col min="5635" max="5635" width="14" style="56" customWidth="1"/>
    <col min="5636" max="5636" width="14.875" style="56" customWidth="1"/>
    <col min="5637" max="5884" width="9" style="56"/>
    <col min="5885" max="5885" width="10.5" style="56" customWidth="1"/>
    <col min="5886" max="5886" width="19.25" style="56" customWidth="1"/>
    <col min="5887" max="5887" width="36.75" style="56" customWidth="1"/>
    <col min="5888" max="5888" width="9.625" style="56" customWidth="1"/>
    <col min="5889" max="5889" width="16.625" style="56" customWidth="1"/>
    <col min="5890" max="5890" width="20.125" style="56" customWidth="1"/>
    <col min="5891" max="5891" width="14" style="56" customWidth="1"/>
    <col min="5892" max="5892" width="14.875" style="56" customWidth="1"/>
    <col min="5893" max="6140" width="9" style="56"/>
    <col min="6141" max="6141" width="10.5" style="56" customWidth="1"/>
    <col min="6142" max="6142" width="19.25" style="56" customWidth="1"/>
    <col min="6143" max="6143" width="36.75" style="56" customWidth="1"/>
    <col min="6144" max="6144" width="9.625" style="56" customWidth="1"/>
    <col min="6145" max="6145" width="16.625" style="56" customWidth="1"/>
    <col min="6146" max="6146" width="20.125" style="56" customWidth="1"/>
    <col min="6147" max="6147" width="14" style="56" customWidth="1"/>
    <col min="6148" max="6148" width="14.875" style="56" customWidth="1"/>
    <col min="6149" max="6396" width="9" style="56"/>
    <col min="6397" max="6397" width="10.5" style="56" customWidth="1"/>
    <col min="6398" max="6398" width="19.25" style="56" customWidth="1"/>
    <col min="6399" max="6399" width="36.75" style="56" customWidth="1"/>
    <col min="6400" max="6400" width="9.625" style="56" customWidth="1"/>
    <col min="6401" max="6401" width="16.625" style="56" customWidth="1"/>
    <col min="6402" max="6402" width="20.125" style="56" customWidth="1"/>
    <col min="6403" max="6403" width="14" style="56" customWidth="1"/>
    <col min="6404" max="6404" width="14.875" style="56" customWidth="1"/>
    <col min="6405" max="6652" width="9" style="56"/>
    <col min="6653" max="6653" width="10.5" style="56" customWidth="1"/>
    <col min="6654" max="6654" width="19.25" style="56" customWidth="1"/>
    <col min="6655" max="6655" width="36.75" style="56" customWidth="1"/>
    <col min="6656" max="6656" width="9.625" style="56" customWidth="1"/>
    <col min="6657" max="6657" width="16.625" style="56" customWidth="1"/>
    <col min="6658" max="6658" width="20.125" style="56" customWidth="1"/>
    <col min="6659" max="6659" width="14" style="56" customWidth="1"/>
    <col min="6660" max="6660" width="14.875" style="56" customWidth="1"/>
    <col min="6661" max="6908" width="9" style="56"/>
    <col min="6909" max="6909" width="10.5" style="56" customWidth="1"/>
    <col min="6910" max="6910" width="19.25" style="56" customWidth="1"/>
    <col min="6911" max="6911" width="36.75" style="56" customWidth="1"/>
    <col min="6912" max="6912" width="9.625" style="56" customWidth="1"/>
    <col min="6913" max="6913" width="16.625" style="56" customWidth="1"/>
    <col min="6914" max="6914" width="20.125" style="56" customWidth="1"/>
    <col min="6915" max="6915" width="14" style="56" customWidth="1"/>
    <col min="6916" max="6916" width="14.875" style="56" customWidth="1"/>
    <col min="6917" max="7164" width="9" style="56"/>
    <col min="7165" max="7165" width="10.5" style="56" customWidth="1"/>
    <col min="7166" max="7166" width="19.25" style="56" customWidth="1"/>
    <col min="7167" max="7167" width="36.75" style="56" customWidth="1"/>
    <col min="7168" max="7168" width="9.625" style="56" customWidth="1"/>
    <col min="7169" max="7169" width="16.625" style="56" customWidth="1"/>
    <col min="7170" max="7170" width="20.125" style="56" customWidth="1"/>
    <col min="7171" max="7171" width="14" style="56" customWidth="1"/>
    <col min="7172" max="7172" width="14.875" style="56" customWidth="1"/>
    <col min="7173" max="7420" width="9" style="56"/>
    <col min="7421" max="7421" width="10.5" style="56" customWidth="1"/>
    <col min="7422" max="7422" width="19.25" style="56" customWidth="1"/>
    <col min="7423" max="7423" width="36.75" style="56" customWidth="1"/>
    <col min="7424" max="7424" width="9.625" style="56" customWidth="1"/>
    <col min="7425" max="7425" width="16.625" style="56" customWidth="1"/>
    <col min="7426" max="7426" width="20.125" style="56" customWidth="1"/>
    <col min="7427" max="7427" width="14" style="56" customWidth="1"/>
    <col min="7428" max="7428" width="14.875" style="56" customWidth="1"/>
    <col min="7429" max="7676" width="9" style="56"/>
    <col min="7677" max="7677" width="10.5" style="56" customWidth="1"/>
    <col min="7678" max="7678" width="19.25" style="56" customWidth="1"/>
    <col min="7679" max="7679" width="36.75" style="56" customWidth="1"/>
    <col min="7680" max="7680" width="9.625" style="56" customWidth="1"/>
    <col min="7681" max="7681" width="16.625" style="56" customWidth="1"/>
    <col min="7682" max="7682" width="20.125" style="56" customWidth="1"/>
    <col min="7683" max="7683" width="14" style="56" customWidth="1"/>
    <col min="7684" max="7684" width="14.875" style="56" customWidth="1"/>
    <col min="7685" max="7932" width="9" style="56"/>
    <col min="7933" max="7933" width="10.5" style="56" customWidth="1"/>
    <col min="7934" max="7934" width="19.25" style="56" customWidth="1"/>
    <col min="7935" max="7935" width="36.75" style="56" customWidth="1"/>
    <col min="7936" max="7936" width="9.625" style="56" customWidth="1"/>
    <col min="7937" max="7937" width="16.625" style="56" customWidth="1"/>
    <col min="7938" max="7938" width="20.125" style="56" customWidth="1"/>
    <col min="7939" max="7939" width="14" style="56" customWidth="1"/>
    <col min="7940" max="7940" width="14.875" style="56" customWidth="1"/>
    <col min="7941" max="8188" width="9" style="56"/>
    <col min="8189" max="8189" width="10.5" style="56" customWidth="1"/>
    <col min="8190" max="8190" width="19.25" style="56" customWidth="1"/>
    <col min="8191" max="8191" width="36.75" style="56" customWidth="1"/>
    <col min="8192" max="8192" width="9.625" style="56" customWidth="1"/>
    <col min="8193" max="8193" width="16.625" style="56" customWidth="1"/>
    <col min="8194" max="8194" width="20.125" style="56" customWidth="1"/>
    <col min="8195" max="8195" width="14" style="56" customWidth="1"/>
    <col min="8196" max="8196" width="14.875" style="56" customWidth="1"/>
    <col min="8197" max="8444" width="9" style="56"/>
    <col min="8445" max="8445" width="10.5" style="56" customWidth="1"/>
    <col min="8446" max="8446" width="19.25" style="56" customWidth="1"/>
    <col min="8447" max="8447" width="36.75" style="56" customWidth="1"/>
    <col min="8448" max="8448" width="9.625" style="56" customWidth="1"/>
    <col min="8449" max="8449" width="16.625" style="56" customWidth="1"/>
    <col min="8450" max="8450" width="20.125" style="56" customWidth="1"/>
    <col min="8451" max="8451" width="14" style="56" customWidth="1"/>
    <col min="8452" max="8452" width="14.875" style="56" customWidth="1"/>
    <col min="8453" max="8700" width="9" style="56"/>
    <col min="8701" max="8701" width="10.5" style="56" customWidth="1"/>
    <col min="8702" max="8702" width="19.25" style="56" customWidth="1"/>
    <col min="8703" max="8703" width="36.75" style="56" customWidth="1"/>
    <col min="8704" max="8704" width="9.625" style="56" customWidth="1"/>
    <col min="8705" max="8705" width="16.625" style="56" customWidth="1"/>
    <col min="8706" max="8706" width="20.125" style="56" customWidth="1"/>
    <col min="8707" max="8707" width="14" style="56" customWidth="1"/>
    <col min="8708" max="8708" width="14.875" style="56" customWidth="1"/>
    <col min="8709" max="8956" width="9" style="56"/>
    <col min="8957" max="8957" width="10.5" style="56" customWidth="1"/>
    <col min="8958" max="8958" width="19.25" style="56" customWidth="1"/>
    <col min="8959" max="8959" width="36.75" style="56" customWidth="1"/>
    <col min="8960" max="8960" width="9.625" style="56" customWidth="1"/>
    <col min="8961" max="8961" width="16.625" style="56" customWidth="1"/>
    <col min="8962" max="8962" width="20.125" style="56" customWidth="1"/>
    <col min="8963" max="8963" width="14" style="56" customWidth="1"/>
    <col min="8964" max="8964" width="14.875" style="56" customWidth="1"/>
    <col min="8965" max="9212" width="9" style="56"/>
    <col min="9213" max="9213" width="10.5" style="56" customWidth="1"/>
    <col min="9214" max="9214" width="19.25" style="56" customWidth="1"/>
    <col min="9215" max="9215" width="36.75" style="56" customWidth="1"/>
    <col min="9216" max="9216" width="9.625" style="56" customWidth="1"/>
    <col min="9217" max="9217" width="16.625" style="56" customWidth="1"/>
    <col min="9218" max="9218" width="20.125" style="56" customWidth="1"/>
    <col min="9219" max="9219" width="14" style="56" customWidth="1"/>
    <col min="9220" max="9220" width="14.875" style="56" customWidth="1"/>
    <col min="9221" max="9468" width="9" style="56"/>
    <col min="9469" max="9469" width="10.5" style="56" customWidth="1"/>
    <col min="9470" max="9470" width="19.25" style="56" customWidth="1"/>
    <col min="9471" max="9471" width="36.75" style="56" customWidth="1"/>
    <col min="9472" max="9472" width="9.625" style="56" customWidth="1"/>
    <col min="9473" max="9473" width="16.625" style="56" customWidth="1"/>
    <col min="9474" max="9474" width="20.125" style="56" customWidth="1"/>
    <col min="9475" max="9475" width="14" style="56" customWidth="1"/>
    <col min="9476" max="9476" width="14.875" style="56" customWidth="1"/>
    <col min="9477" max="9724" width="9" style="56"/>
    <col min="9725" max="9725" width="10.5" style="56" customWidth="1"/>
    <col min="9726" max="9726" width="19.25" style="56" customWidth="1"/>
    <col min="9727" max="9727" width="36.75" style="56" customWidth="1"/>
    <col min="9728" max="9728" width="9.625" style="56" customWidth="1"/>
    <col min="9729" max="9729" width="16.625" style="56" customWidth="1"/>
    <col min="9730" max="9730" width="20.125" style="56" customWidth="1"/>
    <col min="9731" max="9731" width="14" style="56" customWidth="1"/>
    <col min="9732" max="9732" width="14.875" style="56" customWidth="1"/>
    <col min="9733" max="9980" width="9" style="56"/>
    <col min="9981" max="9981" width="10.5" style="56" customWidth="1"/>
    <col min="9982" max="9982" width="19.25" style="56" customWidth="1"/>
    <col min="9983" max="9983" width="36.75" style="56" customWidth="1"/>
    <col min="9984" max="9984" width="9.625" style="56" customWidth="1"/>
    <col min="9985" max="9985" width="16.625" style="56" customWidth="1"/>
    <col min="9986" max="9986" width="20.125" style="56" customWidth="1"/>
    <col min="9987" max="9987" width="14" style="56" customWidth="1"/>
    <col min="9988" max="9988" width="14.875" style="56" customWidth="1"/>
    <col min="9989" max="10236" width="9" style="56"/>
    <col min="10237" max="10237" width="10.5" style="56" customWidth="1"/>
    <col min="10238" max="10238" width="19.25" style="56" customWidth="1"/>
    <col min="10239" max="10239" width="36.75" style="56" customWidth="1"/>
    <col min="10240" max="10240" width="9.625" style="56" customWidth="1"/>
    <col min="10241" max="10241" width="16.625" style="56" customWidth="1"/>
    <col min="10242" max="10242" width="20.125" style="56" customWidth="1"/>
    <col min="10243" max="10243" width="14" style="56" customWidth="1"/>
    <col min="10244" max="10244" width="14.875" style="56" customWidth="1"/>
    <col min="10245" max="10492" width="9" style="56"/>
    <col min="10493" max="10493" width="10.5" style="56" customWidth="1"/>
    <col min="10494" max="10494" width="19.25" style="56" customWidth="1"/>
    <col min="10495" max="10495" width="36.75" style="56" customWidth="1"/>
    <col min="10496" max="10496" width="9.625" style="56" customWidth="1"/>
    <col min="10497" max="10497" width="16.625" style="56" customWidth="1"/>
    <col min="10498" max="10498" width="20.125" style="56" customWidth="1"/>
    <col min="10499" max="10499" width="14" style="56" customWidth="1"/>
    <col min="10500" max="10500" width="14.875" style="56" customWidth="1"/>
    <col min="10501" max="10748" width="9" style="56"/>
    <col min="10749" max="10749" width="10.5" style="56" customWidth="1"/>
    <col min="10750" max="10750" width="19.25" style="56" customWidth="1"/>
    <col min="10751" max="10751" width="36.75" style="56" customWidth="1"/>
    <col min="10752" max="10752" width="9.625" style="56" customWidth="1"/>
    <col min="10753" max="10753" width="16.625" style="56" customWidth="1"/>
    <col min="10754" max="10754" width="20.125" style="56" customWidth="1"/>
    <col min="10755" max="10755" width="14" style="56" customWidth="1"/>
    <col min="10756" max="10756" width="14.875" style="56" customWidth="1"/>
    <col min="10757" max="11004" width="9" style="56"/>
    <col min="11005" max="11005" width="10.5" style="56" customWidth="1"/>
    <col min="11006" max="11006" width="19.25" style="56" customWidth="1"/>
    <col min="11007" max="11007" width="36.75" style="56" customWidth="1"/>
    <col min="11008" max="11008" width="9.625" style="56" customWidth="1"/>
    <col min="11009" max="11009" width="16.625" style="56" customWidth="1"/>
    <col min="11010" max="11010" width="20.125" style="56" customWidth="1"/>
    <col min="11011" max="11011" width="14" style="56" customWidth="1"/>
    <col min="11012" max="11012" width="14.875" style="56" customWidth="1"/>
    <col min="11013" max="11260" width="9" style="56"/>
    <col min="11261" max="11261" width="10.5" style="56" customWidth="1"/>
    <col min="11262" max="11262" width="19.25" style="56" customWidth="1"/>
    <col min="11263" max="11263" width="36.75" style="56" customWidth="1"/>
    <col min="11264" max="11264" width="9.625" style="56" customWidth="1"/>
    <col min="11265" max="11265" width="16.625" style="56" customWidth="1"/>
    <col min="11266" max="11266" width="20.125" style="56" customWidth="1"/>
    <col min="11267" max="11267" width="14" style="56" customWidth="1"/>
    <col min="11268" max="11268" width="14.875" style="56" customWidth="1"/>
    <col min="11269" max="11516" width="9" style="56"/>
    <col min="11517" max="11517" width="10.5" style="56" customWidth="1"/>
    <col min="11518" max="11518" width="19.25" style="56" customWidth="1"/>
    <col min="11519" max="11519" width="36.75" style="56" customWidth="1"/>
    <col min="11520" max="11520" width="9.625" style="56" customWidth="1"/>
    <col min="11521" max="11521" width="16.625" style="56" customWidth="1"/>
    <col min="11522" max="11522" width="20.125" style="56" customWidth="1"/>
    <col min="11523" max="11523" width="14" style="56" customWidth="1"/>
    <col min="11524" max="11524" width="14.875" style="56" customWidth="1"/>
    <col min="11525" max="11772" width="9" style="56"/>
    <col min="11773" max="11773" width="10.5" style="56" customWidth="1"/>
    <col min="11774" max="11774" width="19.25" style="56" customWidth="1"/>
    <col min="11775" max="11775" width="36.75" style="56" customWidth="1"/>
    <col min="11776" max="11776" width="9.625" style="56" customWidth="1"/>
    <col min="11777" max="11777" width="16.625" style="56" customWidth="1"/>
    <col min="11778" max="11778" width="20.125" style="56" customWidth="1"/>
    <col min="11779" max="11779" width="14" style="56" customWidth="1"/>
    <col min="11780" max="11780" width="14.875" style="56" customWidth="1"/>
    <col min="11781" max="12028" width="9" style="56"/>
    <col min="12029" max="12029" width="10.5" style="56" customWidth="1"/>
    <col min="12030" max="12030" width="19.25" style="56" customWidth="1"/>
    <col min="12031" max="12031" width="36.75" style="56" customWidth="1"/>
    <col min="12032" max="12032" width="9.625" style="56" customWidth="1"/>
    <col min="12033" max="12033" width="16.625" style="56" customWidth="1"/>
    <col min="12034" max="12034" width="20.125" style="56" customWidth="1"/>
    <col min="12035" max="12035" width="14" style="56" customWidth="1"/>
    <col min="12036" max="12036" width="14.875" style="56" customWidth="1"/>
    <col min="12037" max="12284" width="9" style="56"/>
    <col min="12285" max="12285" width="10.5" style="56" customWidth="1"/>
    <col min="12286" max="12286" width="19.25" style="56" customWidth="1"/>
    <col min="12287" max="12287" width="36.75" style="56" customWidth="1"/>
    <col min="12288" max="12288" width="9.625" style="56" customWidth="1"/>
    <col min="12289" max="12289" width="16.625" style="56" customWidth="1"/>
    <col min="12290" max="12290" width="20.125" style="56" customWidth="1"/>
    <col min="12291" max="12291" width="14" style="56" customWidth="1"/>
    <col min="12292" max="12292" width="14.875" style="56" customWidth="1"/>
    <col min="12293" max="12540" width="9" style="56"/>
    <col min="12541" max="12541" width="10.5" style="56" customWidth="1"/>
    <col min="12542" max="12542" width="19.25" style="56" customWidth="1"/>
    <col min="12543" max="12543" width="36.75" style="56" customWidth="1"/>
    <col min="12544" max="12544" width="9.625" style="56" customWidth="1"/>
    <col min="12545" max="12545" width="16.625" style="56" customWidth="1"/>
    <col min="12546" max="12546" width="20.125" style="56" customWidth="1"/>
    <col min="12547" max="12547" width="14" style="56" customWidth="1"/>
    <col min="12548" max="12548" width="14.875" style="56" customWidth="1"/>
    <col min="12549" max="12796" width="9" style="56"/>
    <col min="12797" max="12797" width="10.5" style="56" customWidth="1"/>
    <col min="12798" max="12798" width="19.25" style="56" customWidth="1"/>
    <col min="12799" max="12799" width="36.75" style="56" customWidth="1"/>
    <col min="12800" max="12800" width="9.625" style="56" customWidth="1"/>
    <col min="12801" max="12801" width="16.625" style="56" customWidth="1"/>
    <col min="12802" max="12802" width="20.125" style="56" customWidth="1"/>
    <col min="12803" max="12803" width="14" style="56" customWidth="1"/>
    <col min="12804" max="12804" width="14.875" style="56" customWidth="1"/>
    <col min="12805" max="13052" width="9" style="56"/>
    <col min="13053" max="13053" width="10.5" style="56" customWidth="1"/>
    <col min="13054" max="13054" width="19.25" style="56" customWidth="1"/>
    <col min="13055" max="13055" width="36.75" style="56" customWidth="1"/>
    <col min="13056" max="13056" width="9.625" style="56" customWidth="1"/>
    <col min="13057" max="13057" width="16.625" style="56" customWidth="1"/>
    <col min="13058" max="13058" width="20.125" style="56" customWidth="1"/>
    <col min="13059" max="13059" width="14" style="56" customWidth="1"/>
    <col min="13060" max="13060" width="14.875" style="56" customWidth="1"/>
    <col min="13061" max="13308" width="9" style="56"/>
    <col min="13309" max="13309" width="10.5" style="56" customWidth="1"/>
    <col min="13310" max="13310" width="19.25" style="56" customWidth="1"/>
    <col min="13311" max="13311" width="36.75" style="56" customWidth="1"/>
    <col min="13312" max="13312" width="9.625" style="56" customWidth="1"/>
    <col min="13313" max="13313" width="16.625" style="56" customWidth="1"/>
    <col min="13314" max="13314" width="20.125" style="56" customWidth="1"/>
    <col min="13315" max="13315" width="14" style="56" customWidth="1"/>
    <col min="13316" max="13316" width="14.875" style="56" customWidth="1"/>
    <col min="13317" max="13564" width="9" style="56"/>
    <col min="13565" max="13565" width="10.5" style="56" customWidth="1"/>
    <col min="13566" max="13566" width="19.25" style="56" customWidth="1"/>
    <col min="13567" max="13567" width="36.75" style="56" customWidth="1"/>
    <col min="13568" max="13568" width="9.625" style="56" customWidth="1"/>
    <col min="13569" max="13569" width="16.625" style="56" customWidth="1"/>
    <col min="13570" max="13570" width="20.125" style="56" customWidth="1"/>
    <col min="13571" max="13571" width="14" style="56" customWidth="1"/>
    <col min="13572" max="13572" width="14.875" style="56" customWidth="1"/>
    <col min="13573" max="13820" width="9" style="56"/>
    <col min="13821" max="13821" width="10.5" style="56" customWidth="1"/>
    <col min="13822" max="13822" width="19.25" style="56" customWidth="1"/>
    <col min="13823" max="13823" width="36.75" style="56" customWidth="1"/>
    <col min="13824" max="13824" width="9.625" style="56" customWidth="1"/>
    <col min="13825" max="13825" width="16.625" style="56" customWidth="1"/>
    <col min="13826" max="13826" width="20.125" style="56" customWidth="1"/>
    <col min="13827" max="13827" width="14" style="56" customWidth="1"/>
    <col min="13828" max="13828" width="14.875" style="56" customWidth="1"/>
    <col min="13829" max="14076" width="9" style="56"/>
    <col min="14077" max="14077" width="10.5" style="56" customWidth="1"/>
    <col min="14078" max="14078" width="19.25" style="56" customWidth="1"/>
    <col min="14079" max="14079" width="36.75" style="56" customWidth="1"/>
    <col min="14080" max="14080" width="9.625" style="56" customWidth="1"/>
    <col min="14081" max="14081" width="16.625" style="56" customWidth="1"/>
    <col min="14082" max="14082" width="20.125" style="56" customWidth="1"/>
    <col min="14083" max="14083" width="14" style="56" customWidth="1"/>
    <col min="14084" max="14084" width="14.875" style="56" customWidth="1"/>
    <col min="14085" max="14332" width="9" style="56"/>
    <col min="14333" max="14333" width="10.5" style="56" customWidth="1"/>
    <col min="14334" max="14334" width="19.25" style="56" customWidth="1"/>
    <col min="14335" max="14335" width="36.75" style="56" customWidth="1"/>
    <col min="14336" max="14336" width="9.625" style="56" customWidth="1"/>
    <col min="14337" max="14337" width="16.625" style="56" customWidth="1"/>
    <col min="14338" max="14338" width="20.125" style="56" customWidth="1"/>
    <col min="14339" max="14339" width="14" style="56" customWidth="1"/>
    <col min="14340" max="14340" width="14.875" style="56" customWidth="1"/>
    <col min="14341" max="14588" width="9" style="56"/>
    <col min="14589" max="14589" width="10.5" style="56" customWidth="1"/>
    <col min="14590" max="14590" width="19.25" style="56" customWidth="1"/>
    <col min="14591" max="14591" width="36.75" style="56" customWidth="1"/>
    <col min="14592" max="14592" width="9.625" style="56" customWidth="1"/>
    <col min="14593" max="14593" width="16.625" style="56" customWidth="1"/>
    <col min="14594" max="14594" width="20.125" style="56" customWidth="1"/>
    <col min="14595" max="14595" width="14" style="56" customWidth="1"/>
    <col min="14596" max="14596" width="14.875" style="56" customWidth="1"/>
    <col min="14597" max="14844" width="9" style="56"/>
    <col min="14845" max="14845" width="10.5" style="56" customWidth="1"/>
    <col min="14846" max="14846" width="19.25" style="56" customWidth="1"/>
    <col min="14847" max="14847" width="36.75" style="56" customWidth="1"/>
    <col min="14848" max="14848" width="9.625" style="56" customWidth="1"/>
    <col min="14849" max="14849" width="16.625" style="56" customWidth="1"/>
    <col min="14850" max="14850" width="20.125" style="56" customWidth="1"/>
    <col min="14851" max="14851" width="14" style="56" customWidth="1"/>
    <col min="14852" max="14852" width="14.875" style="56" customWidth="1"/>
    <col min="14853" max="15100" width="9" style="56"/>
    <col min="15101" max="15101" width="10.5" style="56" customWidth="1"/>
    <col min="15102" max="15102" width="19.25" style="56" customWidth="1"/>
    <col min="15103" max="15103" width="36.75" style="56" customWidth="1"/>
    <col min="15104" max="15104" width="9.625" style="56" customWidth="1"/>
    <col min="15105" max="15105" width="16.625" style="56" customWidth="1"/>
    <col min="15106" max="15106" width="20.125" style="56" customWidth="1"/>
    <col min="15107" max="15107" width="14" style="56" customWidth="1"/>
    <col min="15108" max="15108" width="14.875" style="56" customWidth="1"/>
    <col min="15109" max="15356" width="9" style="56"/>
    <col min="15357" max="15357" width="10.5" style="56" customWidth="1"/>
    <col min="15358" max="15358" width="19.25" style="56" customWidth="1"/>
    <col min="15359" max="15359" width="36.75" style="56" customWidth="1"/>
    <col min="15360" max="15360" width="9.625" style="56" customWidth="1"/>
    <col min="15361" max="15361" width="16.625" style="56" customWidth="1"/>
    <col min="15362" max="15362" width="20.125" style="56" customWidth="1"/>
    <col min="15363" max="15363" width="14" style="56" customWidth="1"/>
    <col min="15364" max="15364" width="14.875" style="56" customWidth="1"/>
    <col min="15365" max="15612" width="9" style="56"/>
    <col min="15613" max="15613" width="10.5" style="56" customWidth="1"/>
    <col min="15614" max="15614" width="19.25" style="56" customWidth="1"/>
    <col min="15615" max="15615" width="36.75" style="56" customWidth="1"/>
    <col min="15616" max="15616" width="9.625" style="56" customWidth="1"/>
    <col min="15617" max="15617" width="16.625" style="56" customWidth="1"/>
    <col min="15618" max="15618" width="20.125" style="56" customWidth="1"/>
    <col min="15619" max="15619" width="14" style="56" customWidth="1"/>
    <col min="15620" max="15620" width="14.875" style="56" customWidth="1"/>
    <col min="15621" max="15868" width="9" style="56"/>
    <col min="15869" max="15869" width="10.5" style="56" customWidth="1"/>
    <col min="15870" max="15870" width="19.25" style="56" customWidth="1"/>
    <col min="15871" max="15871" width="36.75" style="56" customWidth="1"/>
    <col min="15872" max="15872" width="9.625" style="56" customWidth="1"/>
    <col min="15873" max="15873" width="16.625" style="56" customWidth="1"/>
    <col min="15874" max="15874" width="20.125" style="56" customWidth="1"/>
    <col min="15875" max="15875" width="14" style="56" customWidth="1"/>
    <col min="15876" max="15876" width="14.875" style="56" customWidth="1"/>
    <col min="15877" max="16124" width="9" style="56"/>
    <col min="16125" max="16125" width="10.5" style="56" customWidth="1"/>
    <col min="16126" max="16126" width="19.25" style="56" customWidth="1"/>
    <col min="16127" max="16127" width="36.75" style="56" customWidth="1"/>
    <col min="16128" max="16128" width="9.625" style="56" customWidth="1"/>
    <col min="16129" max="16129" width="16.625" style="56" customWidth="1"/>
    <col min="16130" max="16130" width="20.125" style="56" customWidth="1"/>
    <col min="16131" max="16131" width="14" style="56" customWidth="1"/>
    <col min="16132" max="16132" width="14.875" style="56" customWidth="1"/>
    <col min="16133" max="16384" width="9" style="56"/>
  </cols>
  <sheetData>
    <row r="1" ht="18.75" spans="1:2">
      <c r="A1" s="57" t="s">
        <v>136</v>
      </c>
      <c r="B1" s="58"/>
    </row>
    <row r="2" spans="1:1">
      <c r="A2" s="59" t="str">
        <f>出纳财政平台支付申请明细!A2&amp;出纳财政平台支付申请明细!C2</f>
        <v>单位名称：上海市静安区彭浦实验幼儿园</v>
      </c>
    </row>
    <row r="3" ht="27.75" customHeight="1" spans="1:6">
      <c r="A3" s="60" t="s">
        <v>137</v>
      </c>
      <c r="B3" s="60" t="s">
        <v>138</v>
      </c>
      <c r="C3" s="60" t="s">
        <v>139</v>
      </c>
      <c r="D3" s="60" t="s">
        <v>140</v>
      </c>
      <c r="E3" s="53" t="s">
        <v>141</v>
      </c>
      <c r="F3" s="53" t="s">
        <v>67</v>
      </c>
    </row>
    <row r="4" ht="27" customHeight="1" spans="1:6">
      <c r="A4" s="61" t="s">
        <v>142</v>
      </c>
      <c r="B4" s="61" t="s">
        <v>143</v>
      </c>
      <c r="C4" s="62">
        <v>1</v>
      </c>
      <c r="D4" s="62">
        <v>6000</v>
      </c>
      <c r="E4" s="62">
        <f ca="1">指标情况表!K17</f>
        <v>0</v>
      </c>
      <c r="F4" s="62">
        <f ca="1">D4-E4</f>
        <v>6000</v>
      </c>
    </row>
    <row r="5" ht="27" customHeight="1" spans="1:6">
      <c r="A5" s="61" t="s">
        <v>144</v>
      </c>
      <c r="B5" s="61" t="s">
        <v>143</v>
      </c>
      <c r="C5" s="62">
        <v>55</v>
      </c>
      <c r="D5" s="62">
        <v>22000</v>
      </c>
      <c r="E5" s="62">
        <f ca="1">指标情况表!K18</f>
        <v>0</v>
      </c>
      <c r="F5" s="62">
        <f ca="1">D5-E5</f>
        <v>22000</v>
      </c>
    </row>
    <row r="6" ht="27" customHeight="1" spans="1:6">
      <c r="A6" s="61" t="s">
        <v>145</v>
      </c>
      <c r="B6" s="61" t="s">
        <v>143</v>
      </c>
      <c r="C6" s="62">
        <v>320</v>
      </c>
      <c r="D6" s="62">
        <v>8000</v>
      </c>
      <c r="E6" s="62">
        <f ca="1">指标情况表!K19</f>
        <v>0</v>
      </c>
      <c r="F6" s="62">
        <f ca="1">D6-E6</f>
        <v>8000</v>
      </c>
    </row>
    <row r="7" ht="27" customHeight="1" spans="1:6">
      <c r="A7" s="61" t="s">
        <v>146</v>
      </c>
      <c r="B7" s="61" t="s">
        <v>147</v>
      </c>
      <c r="C7" s="62">
        <v>1</v>
      </c>
      <c r="D7" s="62">
        <v>1170280</v>
      </c>
      <c r="E7" s="62">
        <f ca="1">指标情况表!K3</f>
        <v>0</v>
      </c>
      <c r="F7" s="62">
        <f ca="1">D7-E7</f>
        <v>1170280</v>
      </c>
    </row>
    <row r="8" ht="27" customHeight="1" spans="1:6">
      <c r="A8" s="61" t="s">
        <v>148</v>
      </c>
      <c r="B8" s="61" t="s">
        <v>149</v>
      </c>
      <c r="C8" s="62">
        <v>1</v>
      </c>
      <c r="D8" s="62">
        <v>309600</v>
      </c>
      <c r="E8" s="62">
        <f ca="1">指标情况表!K11</f>
        <v>0</v>
      </c>
      <c r="F8" s="62">
        <f ca="1">D8-E8</f>
        <v>309600</v>
      </c>
    </row>
  </sheetData>
  <sheetProtection sheet="1" objects="1" scenarios="1"/>
  <mergeCells count="1">
    <mergeCell ref="A1:E1"/>
  </mergeCells>
  <hyperlinks>
    <hyperlink ref="B1" location="'主页'!A1" tooltip="返回 主页"/>
  </hyperlinks>
  <pageMargins left="0.708333333333333" right="0.708333333333333" top="0.747916666666667" bottom="0.747916666666667" header="0.314583333333333" footer="0.314583333333333"/>
  <pageSetup paperSize="9" orientation="landscape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2" tint="-0.0999786370433668"/>
    <pageSetUpPr fitToPage="1"/>
  </sheetPr>
  <dimension ref="A1:M22"/>
  <sheetViews>
    <sheetView showZeros="0" tabSelected="1" workbookViewId="0">
      <selection activeCell="B4" sqref="B4"/>
    </sheetView>
  </sheetViews>
  <sheetFormatPr defaultColWidth="9" defaultRowHeight="13.5"/>
  <cols>
    <col min="1" max="1" width="9.5" style="46" customWidth="1"/>
    <col min="2" max="2" width="12.625" style="46" customWidth="1"/>
    <col min="3" max="3" width="6" style="46" customWidth="1"/>
    <col min="4" max="4" width="9.125" style="46" customWidth="1"/>
    <col min="5" max="5" width="9.25" style="46" customWidth="1"/>
    <col min="6" max="6" width="16" style="46" customWidth="1"/>
    <col min="7" max="8" width="9.5" style="46" customWidth="1"/>
    <col min="9" max="10" width="16.125" style="47" customWidth="1"/>
    <col min="11" max="11" width="16.125" style="48" customWidth="1"/>
    <col min="12" max="13" width="15" style="48" customWidth="1"/>
    <col min="14" max="16384" width="9" style="48"/>
  </cols>
  <sheetData>
    <row r="1" ht="26.25" customHeight="1" spans="1:13">
      <c r="A1" s="34" t="s">
        <v>150</v>
      </c>
      <c r="B1" s="49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</row>
    <row r="2" ht="29.25" customHeight="1" spans="1:13">
      <c r="A2" s="50" t="s">
        <v>151</v>
      </c>
      <c r="B2" s="50" t="s">
        <v>152</v>
      </c>
      <c r="C2" s="50" t="s">
        <v>22</v>
      </c>
      <c r="D2" s="50" t="s">
        <v>153</v>
      </c>
      <c r="E2" s="50" t="s">
        <v>154</v>
      </c>
      <c r="F2" s="50" t="s">
        <v>155</v>
      </c>
      <c r="G2" s="50" t="s">
        <v>156</v>
      </c>
      <c r="H2" s="50" t="s">
        <v>157</v>
      </c>
      <c r="I2" s="52" t="s">
        <v>158</v>
      </c>
      <c r="J2" s="52" t="s">
        <v>159</v>
      </c>
      <c r="K2" s="53" t="s">
        <v>141</v>
      </c>
      <c r="L2" s="53" t="s">
        <v>160</v>
      </c>
      <c r="M2" s="53" t="s">
        <v>161</v>
      </c>
    </row>
    <row r="3" ht="29.25" customHeight="1" spans="1:13">
      <c r="A3" s="51" t="s">
        <v>162</v>
      </c>
      <c r="B3" s="51" t="s">
        <v>163</v>
      </c>
      <c r="C3" s="51" t="s">
        <v>164</v>
      </c>
      <c r="D3" s="51" t="s">
        <v>165</v>
      </c>
      <c r="E3" s="51" t="s">
        <v>166</v>
      </c>
      <c r="F3" s="51" t="s">
        <v>167</v>
      </c>
      <c r="G3" s="51" t="s">
        <v>168</v>
      </c>
      <c r="H3" s="51" t="s">
        <v>147</v>
      </c>
      <c r="I3" s="54">
        <v>1170280</v>
      </c>
      <c r="J3" s="55">
        <f ca="1">K3</f>
        <v>0</v>
      </c>
      <c r="K3" s="55">
        <f ca="1">经济科目分类!E17</f>
        <v>0</v>
      </c>
      <c r="L3" s="54">
        <f ca="1">J3-K3</f>
        <v>0</v>
      </c>
      <c r="M3" s="54">
        <f ca="1">I3-K3</f>
        <v>1170280</v>
      </c>
    </row>
    <row r="4" ht="29.25" customHeight="1" spans="1:13">
      <c r="A4" s="51" t="s">
        <v>162</v>
      </c>
      <c r="B4" s="51" t="s">
        <v>162</v>
      </c>
      <c r="C4" s="51" t="s">
        <v>169</v>
      </c>
      <c r="D4" s="51" t="s">
        <v>165</v>
      </c>
      <c r="E4" s="51" t="s">
        <v>166</v>
      </c>
      <c r="F4" s="51" t="s">
        <v>167</v>
      </c>
      <c r="G4" s="51" t="s">
        <v>170</v>
      </c>
      <c r="H4" s="51" t="s">
        <v>171</v>
      </c>
      <c r="I4" s="54">
        <v>751885</v>
      </c>
      <c r="J4" s="54">
        <f>计划制定表!N4</f>
        <v>313400</v>
      </c>
      <c r="K4" s="54">
        <f ca="1">经济科目分类!E9+经济科目分类!E14+经济科目分类!E16+经济科目分类!E18</f>
        <v>700</v>
      </c>
      <c r="L4" s="54">
        <f ca="1" t="shared" ref="L4:L21" si="0">J4-K4</f>
        <v>312700</v>
      </c>
      <c r="M4" s="54">
        <f ca="1" t="shared" ref="M4:M21" si="1">I4-K4</f>
        <v>751185</v>
      </c>
    </row>
    <row r="5" ht="29.25" customHeight="1" spans="1:13">
      <c r="A5" s="51" t="s">
        <v>162</v>
      </c>
      <c r="B5" s="51" t="s">
        <v>162</v>
      </c>
      <c r="C5" s="51"/>
      <c r="D5" s="51" t="s">
        <v>165</v>
      </c>
      <c r="E5" s="51" t="s">
        <v>166</v>
      </c>
      <c r="F5" s="51" t="s">
        <v>167</v>
      </c>
      <c r="G5" s="51" t="s">
        <v>172</v>
      </c>
      <c r="H5" s="51" t="s">
        <v>171</v>
      </c>
      <c r="I5" s="54">
        <v>5007276</v>
      </c>
      <c r="J5" s="54">
        <f>计划制定表!N5</f>
        <v>0</v>
      </c>
      <c r="K5" s="54">
        <f ca="1">经济科目分类!E7+经济科目分类!E8+经济科目分类!E10+经济科目分类!E40</f>
        <v>2510</v>
      </c>
      <c r="L5" s="54">
        <f ca="1" t="shared" si="0"/>
        <v>-2510</v>
      </c>
      <c r="M5" s="54">
        <f ca="1" t="shared" si="1"/>
        <v>5004766</v>
      </c>
    </row>
    <row r="6" ht="29.25" customHeight="1" spans="1:13">
      <c r="A6" s="51" t="s">
        <v>162</v>
      </c>
      <c r="B6" s="51" t="s">
        <v>162</v>
      </c>
      <c r="C6" s="51" t="s">
        <v>169</v>
      </c>
      <c r="D6" s="51" t="s">
        <v>165</v>
      </c>
      <c r="E6" s="51" t="s">
        <v>173</v>
      </c>
      <c r="F6" s="51" t="s">
        <v>174</v>
      </c>
      <c r="G6" s="51" t="s">
        <v>170</v>
      </c>
      <c r="H6" s="51" t="s">
        <v>171</v>
      </c>
      <c r="I6" s="54">
        <v>963700</v>
      </c>
      <c r="J6" s="54">
        <f>计划制定表!N6</f>
        <v>321300</v>
      </c>
      <c r="K6" s="54">
        <f ca="1">经济科目分类!E11</f>
        <v>500</v>
      </c>
      <c r="L6" s="54">
        <f ca="1" t="shared" si="0"/>
        <v>320800</v>
      </c>
      <c r="M6" s="54">
        <f ca="1" t="shared" si="1"/>
        <v>963200</v>
      </c>
    </row>
    <row r="7" ht="29.25" customHeight="1" spans="1:13">
      <c r="A7" s="51" t="s">
        <v>162</v>
      </c>
      <c r="B7" s="51" t="s">
        <v>162</v>
      </c>
      <c r="C7" s="51" t="s">
        <v>169</v>
      </c>
      <c r="D7" s="51" t="s">
        <v>165</v>
      </c>
      <c r="E7" s="51" t="s">
        <v>175</v>
      </c>
      <c r="F7" s="51" t="s">
        <v>176</v>
      </c>
      <c r="G7" s="51" t="s">
        <v>170</v>
      </c>
      <c r="H7" s="51" t="s">
        <v>171</v>
      </c>
      <c r="I7" s="54">
        <v>385480</v>
      </c>
      <c r="J7" s="54">
        <f>计划制定表!N7</f>
        <v>128600</v>
      </c>
      <c r="K7" s="54">
        <f ca="1">经济科目分类!E12</f>
        <v>300</v>
      </c>
      <c r="L7" s="54">
        <f ca="1" t="shared" si="0"/>
        <v>128300</v>
      </c>
      <c r="M7" s="54">
        <f ca="1" t="shared" si="1"/>
        <v>385180</v>
      </c>
    </row>
    <row r="8" ht="29.25" customHeight="1" spans="1:13">
      <c r="A8" s="51" t="s">
        <v>162</v>
      </c>
      <c r="B8" s="51" t="s">
        <v>162</v>
      </c>
      <c r="C8" s="51" t="s">
        <v>169</v>
      </c>
      <c r="D8" s="51" t="s">
        <v>165</v>
      </c>
      <c r="E8" s="51" t="s">
        <v>177</v>
      </c>
      <c r="F8" s="51" t="s">
        <v>178</v>
      </c>
      <c r="G8" s="51" t="s">
        <v>170</v>
      </c>
      <c r="H8" s="51" t="s">
        <v>171</v>
      </c>
      <c r="I8" s="54">
        <v>457758</v>
      </c>
      <c r="J8" s="54">
        <f>计划制定表!N8</f>
        <v>152700</v>
      </c>
      <c r="K8" s="54">
        <f ca="1">经济科目分类!E13</f>
        <v>100</v>
      </c>
      <c r="L8" s="54">
        <f ca="1" t="shared" si="0"/>
        <v>152600</v>
      </c>
      <c r="M8" s="54">
        <f ca="1" t="shared" si="1"/>
        <v>457658</v>
      </c>
    </row>
    <row r="9" ht="29.25" customHeight="1" spans="1:13">
      <c r="A9" s="51" t="s">
        <v>162</v>
      </c>
      <c r="B9" s="51" t="s">
        <v>162</v>
      </c>
      <c r="C9" s="51" t="s">
        <v>169</v>
      </c>
      <c r="D9" s="51" t="s">
        <v>165</v>
      </c>
      <c r="E9" s="51" t="s">
        <v>179</v>
      </c>
      <c r="F9" s="51" t="s">
        <v>44</v>
      </c>
      <c r="G9" s="51" t="s">
        <v>170</v>
      </c>
      <c r="H9" s="51" t="s">
        <v>171</v>
      </c>
      <c r="I9" s="54">
        <v>337295</v>
      </c>
      <c r="J9" s="54">
        <f>计划制定表!N9</f>
        <v>112500</v>
      </c>
      <c r="K9" s="54">
        <f ca="1">经济科目分类!E15</f>
        <v>2500</v>
      </c>
      <c r="L9" s="54">
        <f ca="1" t="shared" si="0"/>
        <v>110000</v>
      </c>
      <c r="M9" s="54">
        <f ca="1" t="shared" si="1"/>
        <v>334795</v>
      </c>
    </row>
    <row r="10" ht="29.25" customHeight="1" spans="1:13">
      <c r="A10" s="51" t="s">
        <v>180</v>
      </c>
      <c r="B10" s="51" t="s">
        <v>180</v>
      </c>
      <c r="C10" s="51" t="s">
        <v>164</v>
      </c>
      <c r="D10" s="51" t="s">
        <v>165</v>
      </c>
      <c r="E10" s="51" t="s">
        <v>166</v>
      </c>
      <c r="F10" s="51" t="s">
        <v>167</v>
      </c>
      <c r="G10" s="51" t="s">
        <v>115</v>
      </c>
      <c r="H10" s="51" t="s">
        <v>171</v>
      </c>
      <c r="I10" s="54">
        <v>96370</v>
      </c>
      <c r="J10" s="55">
        <f ca="1">K10</f>
        <v>0</v>
      </c>
      <c r="K10" s="55">
        <f ca="1">经济科目分类!E35</f>
        <v>0</v>
      </c>
      <c r="L10" s="54">
        <f ca="1" t="shared" si="0"/>
        <v>0</v>
      </c>
      <c r="M10" s="54">
        <f ca="1" t="shared" si="1"/>
        <v>96370</v>
      </c>
    </row>
    <row r="11" ht="29.25" customHeight="1" spans="1:13">
      <c r="A11" s="51" t="s">
        <v>180</v>
      </c>
      <c r="B11" s="51" t="s">
        <v>181</v>
      </c>
      <c r="C11" s="51" t="s">
        <v>164</v>
      </c>
      <c r="D11" s="51" t="s">
        <v>165</v>
      </c>
      <c r="E11" s="51" t="s">
        <v>166</v>
      </c>
      <c r="F11" s="51" t="s">
        <v>167</v>
      </c>
      <c r="G11" s="51" t="s">
        <v>168</v>
      </c>
      <c r="H11" s="51" t="s">
        <v>149</v>
      </c>
      <c r="I11" s="54">
        <v>309600</v>
      </c>
      <c r="J11" s="55">
        <f ca="1">K11</f>
        <v>0</v>
      </c>
      <c r="K11" s="55">
        <f ca="1">经济科目分类!E27</f>
        <v>0</v>
      </c>
      <c r="L11" s="54">
        <f ca="1" t="shared" si="0"/>
        <v>0</v>
      </c>
      <c r="M11" s="54">
        <f ca="1" t="shared" si="1"/>
        <v>309600</v>
      </c>
    </row>
    <row r="12" ht="29.25" customHeight="1" spans="1:13">
      <c r="A12" s="51" t="s">
        <v>180</v>
      </c>
      <c r="B12" s="51" t="s">
        <v>180</v>
      </c>
      <c r="C12" s="51" t="s">
        <v>169</v>
      </c>
      <c r="D12" s="51" t="s">
        <v>165</v>
      </c>
      <c r="E12" s="51" t="s">
        <v>166</v>
      </c>
      <c r="F12" s="51" t="s">
        <v>167</v>
      </c>
      <c r="G12" s="51" t="s">
        <v>170</v>
      </c>
      <c r="H12" s="51" t="s">
        <v>171</v>
      </c>
      <c r="I12" s="54">
        <v>1188030</v>
      </c>
      <c r="J12" s="54">
        <f>计划制定表!N12</f>
        <v>400000</v>
      </c>
      <c r="K12" s="54">
        <f ca="1">SUM(经济科目分类!E21:E26)+经济科目分类!E28+经济科目分类!E30+经济科目分类!E33+经济科目分类!E34+经济科目分类!E39+SUM(经济科目分类!E42:E45)</f>
        <v>0</v>
      </c>
      <c r="L12" s="54">
        <f ca="1" t="shared" si="0"/>
        <v>400000</v>
      </c>
      <c r="M12" s="54">
        <f ca="1" t="shared" si="1"/>
        <v>1188030</v>
      </c>
    </row>
    <row r="13" ht="29.25" customHeight="1" spans="1:13">
      <c r="A13" s="51" t="s">
        <v>180</v>
      </c>
      <c r="B13" s="51" t="s">
        <v>182</v>
      </c>
      <c r="C13" s="51" t="s">
        <v>169</v>
      </c>
      <c r="D13" s="51" t="s">
        <v>165</v>
      </c>
      <c r="E13" s="51" t="s">
        <v>166</v>
      </c>
      <c r="F13" s="51" t="s">
        <v>167</v>
      </c>
      <c r="G13" s="51" t="s">
        <v>170</v>
      </c>
      <c r="H13" s="51" t="s">
        <v>171</v>
      </c>
      <c r="I13" s="54">
        <v>2000</v>
      </c>
      <c r="J13" s="54">
        <f>计划制定表!N13</f>
        <v>0</v>
      </c>
      <c r="K13" s="54">
        <f ca="1">经济科目分类!E32</f>
        <v>0</v>
      </c>
      <c r="L13" s="54">
        <f ca="1" t="shared" si="0"/>
        <v>0</v>
      </c>
      <c r="M13" s="54">
        <f ca="1" t="shared" si="1"/>
        <v>2000</v>
      </c>
    </row>
    <row r="14" ht="29.25" customHeight="1" spans="1:13">
      <c r="A14" s="51" t="s">
        <v>180</v>
      </c>
      <c r="B14" s="51" t="s">
        <v>183</v>
      </c>
      <c r="C14" s="51" t="s">
        <v>169</v>
      </c>
      <c r="D14" s="51" t="s">
        <v>165</v>
      </c>
      <c r="E14" s="51" t="s">
        <v>166</v>
      </c>
      <c r="F14" s="51" t="s">
        <v>167</v>
      </c>
      <c r="G14" s="51" t="s">
        <v>170</v>
      </c>
      <c r="H14" s="51" t="s">
        <v>171</v>
      </c>
      <c r="I14" s="54">
        <v>151200</v>
      </c>
      <c r="J14" s="54">
        <f>计划制定表!N14</f>
        <v>151200</v>
      </c>
      <c r="K14" s="54">
        <f ca="1">经济科目分类!E36</f>
        <v>0</v>
      </c>
      <c r="L14" s="54">
        <f ca="1" t="shared" si="0"/>
        <v>151200</v>
      </c>
      <c r="M14" s="54">
        <f ca="1" t="shared" si="1"/>
        <v>151200</v>
      </c>
    </row>
    <row r="15" ht="29.25" customHeight="1" spans="1:13">
      <c r="A15" s="51" t="s">
        <v>180</v>
      </c>
      <c r="B15" s="51" t="s">
        <v>184</v>
      </c>
      <c r="C15" s="51" t="s">
        <v>169</v>
      </c>
      <c r="D15" s="51" t="s">
        <v>165</v>
      </c>
      <c r="E15" s="51" t="s">
        <v>166</v>
      </c>
      <c r="F15" s="51" t="s">
        <v>167</v>
      </c>
      <c r="G15" s="51" t="s">
        <v>170</v>
      </c>
      <c r="H15" s="51" t="s">
        <v>171</v>
      </c>
      <c r="I15" s="54">
        <v>35000</v>
      </c>
      <c r="J15" s="54">
        <f>计划制定表!N15</f>
        <v>35000</v>
      </c>
      <c r="K15" s="54">
        <f ca="1">经济科目分类!E31</f>
        <v>0</v>
      </c>
      <c r="L15" s="54">
        <f ca="1" t="shared" si="0"/>
        <v>35000</v>
      </c>
      <c r="M15" s="54">
        <f ca="1" t="shared" si="1"/>
        <v>35000</v>
      </c>
    </row>
    <row r="16" ht="29.25" customHeight="1" spans="1:13">
      <c r="A16" s="51" t="s">
        <v>180</v>
      </c>
      <c r="B16" s="51" t="s">
        <v>185</v>
      </c>
      <c r="C16" s="51" t="s">
        <v>169</v>
      </c>
      <c r="D16" s="51" t="s">
        <v>165</v>
      </c>
      <c r="E16" s="51" t="s">
        <v>166</v>
      </c>
      <c r="F16" s="51" t="s">
        <v>167</v>
      </c>
      <c r="G16" s="51" t="s">
        <v>170</v>
      </c>
      <c r="H16" s="51" t="s">
        <v>171</v>
      </c>
      <c r="I16" s="54">
        <v>20000</v>
      </c>
      <c r="J16" s="54">
        <f>计划制定表!N16</f>
        <v>20000</v>
      </c>
      <c r="K16" s="54">
        <f ca="1">经济科目分类!E29</f>
        <v>0</v>
      </c>
      <c r="L16" s="54">
        <f ca="1" t="shared" si="0"/>
        <v>20000</v>
      </c>
      <c r="M16" s="54">
        <f ca="1" t="shared" si="1"/>
        <v>20000</v>
      </c>
    </row>
    <row r="17" ht="29.25" customHeight="1" spans="1:13">
      <c r="A17" s="51" t="s">
        <v>180</v>
      </c>
      <c r="B17" s="51" t="s">
        <v>186</v>
      </c>
      <c r="C17" s="51" t="s">
        <v>169</v>
      </c>
      <c r="D17" s="51" t="s">
        <v>165</v>
      </c>
      <c r="E17" s="51" t="s">
        <v>166</v>
      </c>
      <c r="F17" s="51" t="s">
        <v>167</v>
      </c>
      <c r="G17" s="51" t="s">
        <v>168</v>
      </c>
      <c r="H17" s="51" t="s">
        <v>143</v>
      </c>
      <c r="I17" s="54">
        <v>6000</v>
      </c>
      <c r="J17" s="54">
        <f>计划制定表!N17</f>
        <v>6000</v>
      </c>
      <c r="K17" s="54">
        <f ca="1">经济科目分类!E41</f>
        <v>0</v>
      </c>
      <c r="L17" s="54">
        <f ca="1" t="shared" si="0"/>
        <v>6000</v>
      </c>
      <c r="M17" s="54">
        <f ca="1" t="shared" si="1"/>
        <v>6000</v>
      </c>
    </row>
    <row r="18" ht="29.25" customHeight="1" spans="1:13">
      <c r="A18" s="51" t="s">
        <v>180</v>
      </c>
      <c r="B18" s="51" t="s">
        <v>187</v>
      </c>
      <c r="C18" s="51" t="s">
        <v>169</v>
      </c>
      <c r="D18" s="51" t="s">
        <v>165</v>
      </c>
      <c r="E18" s="51" t="s">
        <v>166</v>
      </c>
      <c r="F18" s="51" t="s">
        <v>167</v>
      </c>
      <c r="G18" s="51" t="s">
        <v>168</v>
      </c>
      <c r="H18" s="51" t="s">
        <v>143</v>
      </c>
      <c r="I18" s="54">
        <v>22000</v>
      </c>
      <c r="J18" s="54">
        <f>计划制定表!N18</f>
        <v>22000</v>
      </c>
      <c r="K18" s="54">
        <f ca="1">经济科目分类!E19</f>
        <v>0</v>
      </c>
      <c r="L18" s="54">
        <f ca="1" t="shared" si="0"/>
        <v>22000</v>
      </c>
      <c r="M18" s="54">
        <f ca="1" t="shared" si="1"/>
        <v>22000</v>
      </c>
    </row>
    <row r="19" ht="29.25" customHeight="1" spans="1:13">
      <c r="A19" s="51" t="s">
        <v>180</v>
      </c>
      <c r="B19" s="51" t="s">
        <v>188</v>
      </c>
      <c r="C19" s="51" t="s">
        <v>169</v>
      </c>
      <c r="D19" s="51" t="s">
        <v>165</v>
      </c>
      <c r="E19" s="51" t="s">
        <v>166</v>
      </c>
      <c r="F19" s="51" t="s">
        <v>167</v>
      </c>
      <c r="G19" s="51" t="s">
        <v>168</v>
      </c>
      <c r="H19" s="51" t="s">
        <v>143</v>
      </c>
      <c r="I19" s="54">
        <v>8000</v>
      </c>
      <c r="J19" s="54">
        <f>计划制定表!N19</f>
        <v>8000</v>
      </c>
      <c r="K19" s="54">
        <f ca="1">经济科目分类!E20</f>
        <v>0</v>
      </c>
      <c r="L19" s="54">
        <f ca="1" t="shared" si="0"/>
        <v>8000</v>
      </c>
      <c r="M19" s="54">
        <f ca="1" t="shared" si="1"/>
        <v>8000</v>
      </c>
    </row>
    <row r="20" ht="29.25" customHeight="1" spans="1:13">
      <c r="A20" s="51" t="s">
        <v>180</v>
      </c>
      <c r="B20" s="51" t="s">
        <v>180</v>
      </c>
      <c r="C20" s="51" t="s">
        <v>169</v>
      </c>
      <c r="D20" s="51" t="s">
        <v>165</v>
      </c>
      <c r="E20" s="51" t="s">
        <v>189</v>
      </c>
      <c r="F20" s="51" t="s">
        <v>190</v>
      </c>
      <c r="G20" s="51" t="s">
        <v>170</v>
      </c>
      <c r="H20" s="51" t="s">
        <v>171</v>
      </c>
      <c r="I20" s="54">
        <v>260</v>
      </c>
      <c r="J20" s="54">
        <f>计划制定表!N20</f>
        <v>260</v>
      </c>
      <c r="K20" s="54">
        <f ca="1">经济科目分类!E38</f>
        <v>0</v>
      </c>
      <c r="L20" s="54">
        <f ca="1" t="shared" si="0"/>
        <v>260</v>
      </c>
      <c r="M20" s="54">
        <f ca="1" t="shared" si="1"/>
        <v>260</v>
      </c>
    </row>
    <row r="21" ht="29.25" customHeight="1" spans="1:13">
      <c r="A21" s="51" t="s">
        <v>180</v>
      </c>
      <c r="B21" s="51" t="s">
        <v>191</v>
      </c>
      <c r="C21" s="51" t="s">
        <v>169</v>
      </c>
      <c r="D21" s="51" t="s">
        <v>165</v>
      </c>
      <c r="E21" s="51" t="s">
        <v>189</v>
      </c>
      <c r="F21" s="51" t="s">
        <v>190</v>
      </c>
      <c r="G21" s="51" t="s">
        <v>170</v>
      </c>
      <c r="H21" s="51" t="s">
        <v>171</v>
      </c>
      <c r="I21" s="54">
        <v>4320</v>
      </c>
      <c r="J21" s="54">
        <f>计划制定表!N21</f>
        <v>4320</v>
      </c>
      <c r="K21" s="54">
        <f ca="1">经济科目分类!E37</f>
        <v>0</v>
      </c>
      <c r="L21" s="54">
        <f ca="1" t="shared" si="0"/>
        <v>4320</v>
      </c>
      <c r="M21" s="54">
        <f ca="1" t="shared" si="1"/>
        <v>4320</v>
      </c>
    </row>
    <row r="22" ht="29.25" customHeight="1" spans="1:13">
      <c r="A22" s="51"/>
      <c r="B22" s="51"/>
      <c r="C22" s="51"/>
      <c r="D22" s="51"/>
      <c r="E22" s="51"/>
      <c r="F22" s="51"/>
      <c r="G22" s="51"/>
      <c r="H22" s="51"/>
      <c r="I22" s="54">
        <f>SUM(I3:I21)</f>
        <v>10916454</v>
      </c>
      <c r="J22" s="54">
        <f ca="1">SUM(J3:J21)</f>
        <v>1675280</v>
      </c>
      <c r="K22" s="54">
        <f ca="1" t="shared" ref="K22:M22" si="2">SUM(K3:K21)</f>
        <v>6610</v>
      </c>
      <c r="L22" s="54">
        <f ca="1" t="shared" ref="L22" si="3">SUM(L3:L21)</f>
        <v>1668670</v>
      </c>
      <c r="M22" s="54">
        <f ca="1" t="shared" si="2"/>
        <v>10909844</v>
      </c>
    </row>
  </sheetData>
  <sheetProtection sheet="1" objects="1" scenarios="1"/>
  <autoFilter ref="A2:M22">
    <extLst/>
  </autoFilter>
  <mergeCells count="1">
    <mergeCell ref="A1:M1"/>
  </mergeCells>
  <hyperlinks>
    <hyperlink ref="B1" location="'主页'!A1" tooltip="返回 主页"/>
  </hyperlinks>
  <pageMargins left="0.459722222222222" right="0.359722222222222" top="0.489583333333333" bottom="0.747916666666667" header="0.169444444444444" footer="0.314583333333333"/>
  <pageSetup paperSize="9" scale="76" orientation="landscape" blackAndWhite="1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  <pageSetUpPr fitToPage="1"/>
  </sheetPr>
  <dimension ref="A1:N22"/>
  <sheetViews>
    <sheetView workbookViewId="0">
      <pane xSplit="7" ySplit="2" topLeftCell="H3" activePane="bottomRight" state="frozenSplit"/>
      <selection/>
      <selection pane="topRight"/>
      <selection pane="bottomLeft"/>
      <selection pane="bottomRight" activeCell="I16" sqref="I16"/>
    </sheetView>
  </sheetViews>
  <sheetFormatPr defaultColWidth="9" defaultRowHeight="14.25"/>
  <cols>
    <col min="1" max="1" width="9.5" style="31" customWidth="1"/>
    <col min="2" max="2" width="12.875" style="31" customWidth="1"/>
    <col min="3" max="3" width="6" style="31" customWidth="1"/>
    <col min="4" max="4" width="9.125" style="31" customWidth="1"/>
    <col min="5" max="5" width="9.25" style="31" customWidth="1"/>
    <col min="6" max="6" width="16" style="31" customWidth="1"/>
    <col min="7" max="7" width="6.5" style="31" customWidth="1"/>
    <col min="8" max="8" width="5.875" style="31" customWidth="1"/>
    <col min="9" max="10" width="16.125" style="32" customWidth="1"/>
    <col min="11" max="13" width="16.125" style="33" customWidth="1"/>
    <col min="14" max="14" width="15" style="33" customWidth="1"/>
    <col min="15" max="16384" width="9" style="33"/>
  </cols>
  <sheetData>
    <row r="1" ht="26.25" customHeight="1" spans="1:14">
      <c r="A1" s="34" t="s">
        <v>192</v>
      </c>
      <c r="B1" s="35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</row>
    <row r="2" ht="29.25" customHeight="1" spans="1:14">
      <c r="A2" s="36" t="s">
        <v>151</v>
      </c>
      <c r="B2" s="36" t="s">
        <v>152</v>
      </c>
      <c r="C2" s="36" t="s">
        <v>22</v>
      </c>
      <c r="D2" s="36" t="s">
        <v>153</v>
      </c>
      <c r="E2" s="36" t="s">
        <v>154</v>
      </c>
      <c r="F2" s="36" t="s">
        <v>155</v>
      </c>
      <c r="G2" s="36" t="s">
        <v>156</v>
      </c>
      <c r="H2" s="36" t="s">
        <v>157</v>
      </c>
      <c r="I2" s="41" t="s">
        <v>158</v>
      </c>
      <c r="J2" s="41" t="s">
        <v>193</v>
      </c>
      <c r="K2" s="42" t="s">
        <v>194</v>
      </c>
      <c r="L2" s="41" t="s">
        <v>195</v>
      </c>
      <c r="M2" s="42" t="s">
        <v>196</v>
      </c>
      <c r="N2" s="42" t="s">
        <v>67</v>
      </c>
    </row>
    <row r="3" ht="29.25" customHeight="1" spans="1:14">
      <c r="A3" s="37" t="s">
        <v>162</v>
      </c>
      <c r="B3" s="38" t="s">
        <v>163</v>
      </c>
      <c r="C3" s="37" t="s">
        <v>164</v>
      </c>
      <c r="D3" s="37" t="s">
        <v>165</v>
      </c>
      <c r="E3" s="37" t="s">
        <v>166</v>
      </c>
      <c r="F3" s="37" t="s">
        <v>167</v>
      </c>
      <c r="G3" s="37" t="s">
        <v>168</v>
      </c>
      <c r="H3" s="37" t="s">
        <v>147</v>
      </c>
      <c r="I3" s="43">
        <v>1170280</v>
      </c>
      <c r="J3" s="43"/>
      <c r="K3" s="43"/>
      <c r="L3" s="43"/>
      <c r="M3" s="43"/>
      <c r="N3" s="43">
        <f>SUM(J3:M3)</f>
        <v>0</v>
      </c>
    </row>
    <row r="4" ht="29.25" customHeight="1" spans="1:14">
      <c r="A4" s="39" t="s">
        <v>162</v>
      </c>
      <c r="B4" s="39" t="s">
        <v>162</v>
      </c>
      <c r="C4" s="39" t="s">
        <v>169</v>
      </c>
      <c r="D4" s="39" t="s">
        <v>165</v>
      </c>
      <c r="E4" s="39" t="s">
        <v>166</v>
      </c>
      <c r="F4" s="39" t="s">
        <v>167</v>
      </c>
      <c r="G4" s="39" t="s">
        <v>170</v>
      </c>
      <c r="H4" s="39" t="s">
        <v>171</v>
      </c>
      <c r="I4" s="44">
        <v>751885</v>
      </c>
      <c r="J4" s="44">
        <v>313400</v>
      </c>
      <c r="K4" s="44"/>
      <c r="L4" s="44"/>
      <c r="M4" s="44"/>
      <c r="N4" s="44">
        <f t="shared" ref="N4:N21" si="0">SUM(J4:M4)</f>
        <v>313400</v>
      </c>
    </row>
    <row r="5" ht="29.25" customHeight="1" spans="1:14">
      <c r="A5" s="40" t="s">
        <v>162</v>
      </c>
      <c r="B5" s="40" t="s">
        <v>162</v>
      </c>
      <c r="C5" s="40"/>
      <c r="D5" s="40" t="s">
        <v>165</v>
      </c>
      <c r="E5" s="40" t="s">
        <v>166</v>
      </c>
      <c r="F5" s="40" t="s">
        <v>167</v>
      </c>
      <c r="G5" s="40" t="s">
        <v>172</v>
      </c>
      <c r="H5" s="40" t="s">
        <v>171</v>
      </c>
      <c r="I5" s="45">
        <v>5007276</v>
      </c>
      <c r="J5" s="45"/>
      <c r="K5" s="45"/>
      <c r="L5" s="45"/>
      <c r="M5" s="45"/>
      <c r="N5" s="45">
        <f t="shared" si="0"/>
        <v>0</v>
      </c>
    </row>
    <row r="6" ht="29.25" customHeight="1" spans="1:14">
      <c r="A6" s="39" t="s">
        <v>162</v>
      </c>
      <c r="B6" s="39" t="s">
        <v>162</v>
      </c>
      <c r="C6" s="39" t="s">
        <v>169</v>
      </c>
      <c r="D6" s="39" t="s">
        <v>165</v>
      </c>
      <c r="E6" s="39" t="s">
        <v>173</v>
      </c>
      <c r="F6" s="39" t="s">
        <v>174</v>
      </c>
      <c r="G6" s="39" t="s">
        <v>170</v>
      </c>
      <c r="H6" s="39" t="s">
        <v>171</v>
      </c>
      <c r="I6" s="44">
        <v>963700</v>
      </c>
      <c r="J6" s="44">
        <v>321300</v>
      </c>
      <c r="K6" s="44"/>
      <c r="L6" s="44"/>
      <c r="M6" s="44"/>
      <c r="N6" s="44">
        <f t="shared" si="0"/>
        <v>321300</v>
      </c>
    </row>
    <row r="7" ht="29.25" customHeight="1" spans="1:14">
      <c r="A7" s="39" t="s">
        <v>162</v>
      </c>
      <c r="B7" s="39" t="s">
        <v>162</v>
      </c>
      <c r="C7" s="39" t="s">
        <v>169</v>
      </c>
      <c r="D7" s="39" t="s">
        <v>165</v>
      </c>
      <c r="E7" s="39" t="s">
        <v>175</v>
      </c>
      <c r="F7" s="39" t="s">
        <v>176</v>
      </c>
      <c r="G7" s="39" t="s">
        <v>170</v>
      </c>
      <c r="H7" s="39" t="s">
        <v>171</v>
      </c>
      <c r="I7" s="44">
        <v>385480</v>
      </c>
      <c r="J7" s="44">
        <v>128600</v>
      </c>
      <c r="K7" s="44"/>
      <c r="L7" s="44"/>
      <c r="M7" s="44"/>
      <c r="N7" s="44">
        <f t="shared" si="0"/>
        <v>128600</v>
      </c>
    </row>
    <row r="8" ht="29.25" customHeight="1" spans="1:14">
      <c r="A8" s="39" t="s">
        <v>162</v>
      </c>
      <c r="B8" s="39" t="s">
        <v>162</v>
      </c>
      <c r="C8" s="39" t="s">
        <v>169</v>
      </c>
      <c r="D8" s="39" t="s">
        <v>165</v>
      </c>
      <c r="E8" s="39" t="s">
        <v>177</v>
      </c>
      <c r="F8" s="39" t="s">
        <v>178</v>
      </c>
      <c r="G8" s="39" t="s">
        <v>170</v>
      </c>
      <c r="H8" s="39" t="s">
        <v>171</v>
      </c>
      <c r="I8" s="44">
        <v>457758</v>
      </c>
      <c r="J8" s="44">
        <v>152700</v>
      </c>
      <c r="K8" s="44"/>
      <c r="L8" s="44"/>
      <c r="M8" s="44"/>
      <c r="N8" s="44">
        <f t="shared" si="0"/>
        <v>152700</v>
      </c>
    </row>
    <row r="9" ht="29.25" customHeight="1" spans="1:14">
      <c r="A9" s="39" t="s">
        <v>162</v>
      </c>
      <c r="B9" s="39" t="s">
        <v>162</v>
      </c>
      <c r="C9" s="39" t="s">
        <v>169</v>
      </c>
      <c r="D9" s="39" t="s">
        <v>165</v>
      </c>
      <c r="E9" s="39" t="s">
        <v>179</v>
      </c>
      <c r="F9" s="39" t="s">
        <v>44</v>
      </c>
      <c r="G9" s="39" t="s">
        <v>170</v>
      </c>
      <c r="H9" s="39" t="s">
        <v>171</v>
      </c>
      <c r="I9" s="44">
        <v>337295</v>
      </c>
      <c r="J9" s="44">
        <v>112500</v>
      </c>
      <c r="K9" s="44"/>
      <c r="L9" s="44"/>
      <c r="M9" s="44"/>
      <c r="N9" s="44">
        <f t="shared" si="0"/>
        <v>112500</v>
      </c>
    </row>
    <row r="10" ht="29.25" customHeight="1" spans="1:14">
      <c r="A10" s="37" t="s">
        <v>180</v>
      </c>
      <c r="B10" s="37" t="s">
        <v>180</v>
      </c>
      <c r="C10" s="37" t="s">
        <v>164</v>
      </c>
      <c r="D10" s="37" t="s">
        <v>165</v>
      </c>
      <c r="E10" s="37" t="s">
        <v>166</v>
      </c>
      <c r="F10" s="37" t="s">
        <v>167</v>
      </c>
      <c r="G10" s="37" t="s">
        <v>115</v>
      </c>
      <c r="H10" s="37" t="s">
        <v>171</v>
      </c>
      <c r="I10" s="43">
        <v>96370</v>
      </c>
      <c r="J10" s="43"/>
      <c r="K10" s="43"/>
      <c r="L10" s="43"/>
      <c r="M10" s="43"/>
      <c r="N10" s="43">
        <f t="shared" si="0"/>
        <v>0</v>
      </c>
    </row>
    <row r="11" ht="29.25" customHeight="1" spans="1:14">
      <c r="A11" s="37" t="s">
        <v>180</v>
      </c>
      <c r="B11" s="38" t="s">
        <v>181</v>
      </c>
      <c r="C11" s="37" t="s">
        <v>164</v>
      </c>
      <c r="D11" s="37" t="s">
        <v>165</v>
      </c>
      <c r="E11" s="37" t="s">
        <v>166</v>
      </c>
      <c r="F11" s="37" t="s">
        <v>167</v>
      </c>
      <c r="G11" s="37" t="s">
        <v>168</v>
      </c>
      <c r="H11" s="37" t="s">
        <v>149</v>
      </c>
      <c r="I11" s="43">
        <v>309600</v>
      </c>
      <c r="J11" s="43"/>
      <c r="K11" s="43"/>
      <c r="L11" s="43"/>
      <c r="M11" s="43"/>
      <c r="N11" s="43">
        <f t="shared" si="0"/>
        <v>0</v>
      </c>
    </row>
    <row r="12" ht="29.25" customHeight="1" spans="1:14">
      <c r="A12" s="39" t="s">
        <v>180</v>
      </c>
      <c r="B12" s="39" t="s">
        <v>180</v>
      </c>
      <c r="C12" s="39" t="s">
        <v>169</v>
      </c>
      <c r="D12" s="39" t="s">
        <v>165</v>
      </c>
      <c r="E12" s="39" t="s">
        <v>166</v>
      </c>
      <c r="F12" s="39" t="s">
        <v>167</v>
      </c>
      <c r="G12" s="39" t="s">
        <v>170</v>
      </c>
      <c r="H12" s="39" t="s">
        <v>171</v>
      </c>
      <c r="I12" s="44">
        <v>1188030</v>
      </c>
      <c r="J12" s="44">
        <v>400000</v>
      </c>
      <c r="K12" s="44"/>
      <c r="L12" s="44"/>
      <c r="M12" s="44"/>
      <c r="N12" s="44">
        <f t="shared" si="0"/>
        <v>400000</v>
      </c>
    </row>
    <row r="13" ht="29.25" customHeight="1" spans="1:14">
      <c r="A13" s="39" t="s">
        <v>180</v>
      </c>
      <c r="B13" s="39" t="s">
        <v>182</v>
      </c>
      <c r="C13" s="39" t="s">
        <v>169</v>
      </c>
      <c r="D13" s="39" t="s">
        <v>165</v>
      </c>
      <c r="E13" s="39" t="s">
        <v>166</v>
      </c>
      <c r="F13" s="39" t="s">
        <v>167</v>
      </c>
      <c r="G13" s="39" t="s">
        <v>170</v>
      </c>
      <c r="H13" s="39" t="s">
        <v>171</v>
      </c>
      <c r="I13" s="44">
        <v>2000</v>
      </c>
      <c r="J13" s="44"/>
      <c r="K13" s="44"/>
      <c r="L13" s="44"/>
      <c r="M13" s="44"/>
      <c r="N13" s="44">
        <f t="shared" si="0"/>
        <v>0</v>
      </c>
    </row>
    <row r="14" ht="29.25" customHeight="1" spans="1:14">
      <c r="A14" s="39" t="s">
        <v>180</v>
      </c>
      <c r="B14" s="39" t="s">
        <v>183</v>
      </c>
      <c r="C14" s="39" t="s">
        <v>169</v>
      </c>
      <c r="D14" s="39" t="s">
        <v>165</v>
      </c>
      <c r="E14" s="39" t="s">
        <v>166</v>
      </c>
      <c r="F14" s="39" t="s">
        <v>167</v>
      </c>
      <c r="G14" s="39" t="s">
        <v>170</v>
      </c>
      <c r="H14" s="39" t="s">
        <v>171</v>
      </c>
      <c r="I14" s="44">
        <v>151200</v>
      </c>
      <c r="J14" s="44">
        <v>151200</v>
      </c>
      <c r="K14" s="44"/>
      <c r="L14" s="44"/>
      <c r="M14" s="44"/>
      <c r="N14" s="44">
        <f t="shared" si="0"/>
        <v>151200</v>
      </c>
    </row>
    <row r="15" ht="29.25" customHeight="1" spans="1:14">
      <c r="A15" s="39" t="s">
        <v>180</v>
      </c>
      <c r="B15" s="39" t="s">
        <v>184</v>
      </c>
      <c r="C15" s="39" t="s">
        <v>169</v>
      </c>
      <c r="D15" s="39" t="s">
        <v>165</v>
      </c>
      <c r="E15" s="39" t="s">
        <v>166</v>
      </c>
      <c r="F15" s="39" t="s">
        <v>167</v>
      </c>
      <c r="G15" s="39" t="s">
        <v>170</v>
      </c>
      <c r="H15" s="39" t="s">
        <v>171</v>
      </c>
      <c r="I15" s="44">
        <v>35000</v>
      </c>
      <c r="J15" s="44">
        <v>35000</v>
      </c>
      <c r="K15" s="44"/>
      <c r="L15" s="44"/>
      <c r="M15" s="44"/>
      <c r="N15" s="44">
        <f t="shared" si="0"/>
        <v>35000</v>
      </c>
    </row>
    <row r="16" ht="29.25" customHeight="1" spans="1:14">
      <c r="A16" s="39" t="s">
        <v>180</v>
      </c>
      <c r="B16" s="39" t="s">
        <v>185</v>
      </c>
      <c r="C16" s="39" t="s">
        <v>169</v>
      </c>
      <c r="D16" s="39" t="s">
        <v>165</v>
      </c>
      <c r="E16" s="39" t="s">
        <v>166</v>
      </c>
      <c r="F16" s="39" t="s">
        <v>167</v>
      </c>
      <c r="G16" s="39" t="s">
        <v>170</v>
      </c>
      <c r="H16" s="39" t="s">
        <v>171</v>
      </c>
      <c r="I16" s="44">
        <v>20000</v>
      </c>
      <c r="J16" s="44">
        <v>20000</v>
      </c>
      <c r="K16" s="44"/>
      <c r="L16" s="44"/>
      <c r="M16" s="44"/>
      <c r="N16" s="44">
        <f t="shared" si="0"/>
        <v>20000</v>
      </c>
    </row>
    <row r="17" ht="29.25" customHeight="1" spans="1:14">
      <c r="A17" s="39" t="s">
        <v>180</v>
      </c>
      <c r="B17" s="39" t="s">
        <v>186</v>
      </c>
      <c r="C17" s="39" t="s">
        <v>169</v>
      </c>
      <c r="D17" s="39" t="s">
        <v>165</v>
      </c>
      <c r="E17" s="39" t="s">
        <v>166</v>
      </c>
      <c r="F17" s="39" t="s">
        <v>167</v>
      </c>
      <c r="G17" s="39" t="s">
        <v>168</v>
      </c>
      <c r="H17" s="39" t="s">
        <v>143</v>
      </c>
      <c r="I17" s="44">
        <v>6000</v>
      </c>
      <c r="J17" s="44">
        <v>6000</v>
      </c>
      <c r="K17" s="44"/>
      <c r="L17" s="44"/>
      <c r="M17" s="44"/>
      <c r="N17" s="44">
        <f t="shared" si="0"/>
        <v>6000</v>
      </c>
    </row>
    <row r="18" ht="29.25" customHeight="1" spans="1:14">
      <c r="A18" s="39" t="s">
        <v>180</v>
      </c>
      <c r="B18" s="39" t="s">
        <v>187</v>
      </c>
      <c r="C18" s="39" t="s">
        <v>169</v>
      </c>
      <c r="D18" s="39" t="s">
        <v>165</v>
      </c>
      <c r="E18" s="39" t="s">
        <v>166</v>
      </c>
      <c r="F18" s="39" t="s">
        <v>167</v>
      </c>
      <c r="G18" s="39" t="s">
        <v>168</v>
      </c>
      <c r="H18" s="39" t="s">
        <v>143</v>
      </c>
      <c r="I18" s="44">
        <v>22000</v>
      </c>
      <c r="J18" s="44">
        <v>22000</v>
      </c>
      <c r="K18" s="44"/>
      <c r="L18" s="44"/>
      <c r="M18" s="44"/>
      <c r="N18" s="44">
        <f t="shared" si="0"/>
        <v>22000</v>
      </c>
    </row>
    <row r="19" ht="29.25" customHeight="1" spans="1:14">
      <c r="A19" s="39" t="s">
        <v>180</v>
      </c>
      <c r="B19" s="39" t="s">
        <v>188</v>
      </c>
      <c r="C19" s="39" t="s">
        <v>169</v>
      </c>
      <c r="D19" s="39" t="s">
        <v>165</v>
      </c>
      <c r="E19" s="39" t="s">
        <v>166</v>
      </c>
      <c r="F19" s="39" t="s">
        <v>167</v>
      </c>
      <c r="G19" s="39" t="s">
        <v>168</v>
      </c>
      <c r="H19" s="39" t="s">
        <v>143</v>
      </c>
      <c r="I19" s="44">
        <v>8000</v>
      </c>
      <c r="J19" s="44">
        <v>8000</v>
      </c>
      <c r="K19" s="44"/>
      <c r="L19" s="44"/>
      <c r="M19" s="44"/>
      <c r="N19" s="44">
        <f t="shared" si="0"/>
        <v>8000</v>
      </c>
    </row>
    <row r="20" ht="29.25" customHeight="1" spans="1:14">
      <c r="A20" s="39" t="s">
        <v>180</v>
      </c>
      <c r="B20" s="39" t="s">
        <v>180</v>
      </c>
      <c r="C20" s="39" t="s">
        <v>169</v>
      </c>
      <c r="D20" s="39" t="s">
        <v>165</v>
      </c>
      <c r="E20" s="39" t="s">
        <v>189</v>
      </c>
      <c r="F20" s="39" t="s">
        <v>190</v>
      </c>
      <c r="G20" s="39" t="s">
        <v>170</v>
      </c>
      <c r="H20" s="39" t="s">
        <v>171</v>
      </c>
      <c r="I20" s="44">
        <v>260</v>
      </c>
      <c r="J20" s="44">
        <v>260</v>
      </c>
      <c r="K20" s="44"/>
      <c r="L20" s="44"/>
      <c r="M20" s="44"/>
      <c r="N20" s="44">
        <f t="shared" si="0"/>
        <v>260</v>
      </c>
    </row>
    <row r="21" ht="29.25" customHeight="1" spans="1:14">
      <c r="A21" s="39" t="s">
        <v>180</v>
      </c>
      <c r="B21" s="39" t="s">
        <v>191</v>
      </c>
      <c r="C21" s="39" t="s">
        <v>169</v>
      </c>
      <c r="D21" s="39" t="s">
        <v>165</v>
      </c>
      <c r="E21" s="39" t="s">
        <v>189</v>
      </c>
      <c r="F21" s="39" t="s">
        <v>190</v>
      </c>
      <c r="G21" s="39" t="s">
        <v>170</v>
      </c>
      <c r="H21" s="39" t="s">
        <v>171</v>
      </c>
      <c r="I21" s="44">
        <v>4320</v>
      </c>
      <c r="J21" s="44">
        <v>4320</v>
      </c>
      <c r="K21" s="44"/>
      <c r="L21" s="44"/>
      <c r="M21" s="44"/>
      <c r="N21" s="44">
        <f t="shared" si="0"/>
        <v>4320</v>
      </c>
    </row>
    <row r="22" ht="29.25" customHeight="1" spans="1:14">
      <c r="A22" s="39"/>
      <c r="B22" s="39"/>
      <c r="C22" s="39"/>
      <c r="D22" s="39"/>
      <c r="E22" s="39"/>
      <c r="F22" s="39"/>
      <c r="G22" s="39"/>
      <c r="H22" s="39"/>
      <c r="I22" s="44">
        <f>SUM(I3:I21)</f>
        <v>10916454</v>
      </c>
      <c r="J22" s="44">
        <f t="shared" ref="J22:N22" si="1">SUM(J3:J21)</f>
        <v>1675280</v>
      </c>
      <c r="K22" s="44">
        <f t="shared" si="1"/>
        <v>0</v>
      </c>
      <c r="L22" s="44">
        <f t="shared" si="1"/>
        <v>0</v>
      </c>
      <c r="M22" s="44">
        <f t="shared" si="1"/>
        <v>0</v>
      </c>
      <c r="N22" s="44">
        <f t="shared" si="1"/>
        <v>1675280</v>
      </c>
    </row>
  </sheetData>
  <mergeCells count="1">
    <mergeCell ref="A1:N1"/>
  </mergeCells>
  <hyperlinks>
    <hyperlink ref="B1" location="'主页'!A1" tooltip="返回 主页"/>
  </hyperlinks>
  <pageMargins left="0.708333333333333" right="0.708333333333333" top="0.319444444444444" bottom="0.747916666666667" header="0.219444444444444" footer="0.314583333333333"/>
  <pageSetup paperSize="9" scale="72" orientation="landscape" blackAndWhite="1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  <pageSetUpPr fitToPage="1"/>
  </sheetPr>
  <dimension ref="A1:F47"/>
  <sheetViews>
    <sheetView workbookViewId="0">
      <selection activeCell="B28" sqref="B28"/>
    </sheetView>
  </sheetViews>
  <sheetFormatPr defaultColWidth="9" defaultRowHeight="14.25" outlineLevelCol="5"/>
  <cols>
    <col min="1" max="1" width="33.5" style="1" customWidth="1"/>
    <col min="2" max="2" width="20" style="1" customWidth="1"/>
    <col min="3" max="3" width="15" style="1" customWidth="1"/>
    <col min="4" max="4" width="20" style="1" customWidth="1"/>
    <col min="5" max="5" width="9" style="1"/>
    <col min="6" max="6" width="13.875" style="1" customWidth="1"/>
    <col min="7" max="256" width="9" style="1"/>
    <col min="257" max="257" width="33.5" style="1" customWidth="1"/>
    <col min="258" max="258" width="20" style="1" customWidth="1"/>
    <col min="259" max="259" width="15" style="1" customWidth="1"/>
    <col min="260" max="260" width="20" style="1" customWidth="1"/>
    <col min="261" max="261" width="9" style="1"/>
    <col min="262" max="262" width="13.875" style="1" customWidth="1"/>
    <col min="263" max="512" width="9" style="1"/>
    <col min="513" max="513" width="33.5" style="1" customWidth="1"/>
    <col min="514" max="514" width="20" style="1" customWidth="1"/>
    <col min="515" max="515" width="15" style="1" customWidth="1"/>
    <col min="516" max="516" width="20" style="1" customWidth="1"/>
    <col min="517" max="517" width="9" style="1"/>
    <col min="518" max="518" width="13.875" style="1" customWidth="1"/>
    <col min="519" max="768" width="9" style="1"/>
    <col min="769" max="769" width="33.5" style="1" customWidth="1"/>
    <col min="770" max="770" width="20" style="1" customWidth="1"/>
    <col min="771" max="771" width="15" style="1" customWidth="1"/>
    <col min="772" max="772" width="20" style="1" customWidth="1"/>
    <col min="773" max="773" width="9" style="1"/>
    <col min="774" max="774" width="13.875" style="1" customWidth="1"/>
    <col min="775" max="1024" width="9" style="1"/>
    <col min="1025" max="1025" width="33.5" style="1" customWidth="1"/>
    <col min="1026" max="1026" width="20" style="1" customWidth="1"/>
    <col min="1027" max="1027" width="15" style="1" customWidth="1"/>
    <col min="1028" max="1028" width="20" style="1" customWidth="1"/>
    <col min="1029" max="1029" width="9" style="1"/>
    <col min="1030" max="1030" width="13.875" style="1" customWidth="1"/>
    <col min="1031" max="1280" width="9" style="1"/>
    <col min="1281" max="1281" width="33.5" style="1" customWidth="1"/>
    <col min="1282" max="1282" width="20" style="1" customWidth="1"/>
    <col min="1283" max="1283" width="15" style="1" customWidth="1"/>
    <col min="1284" max="1284" width="20" style="1" customWidth="1"/>
    <col min="1285" max="1285" width="9" style="1"/>
    <col min="1286" max="1286" width="13.875" style="1" customWidth="1"/>
    <col min="1287" max="1536" width="9" style="1"/>
    <col min="1537" max="1537" width="33.5" style="1" customWidth="1"/>
    <col min="1538" max="1538" width="20" style="1" customWidth="1"/>
    <col min="1539" max="1539" width="15" style="1" customWidth="1"/>
    <col min="1540" max="1540" width="20" style="1" customWidth="1"/>
    <col min="1541" max="1541" width="9" style="1"/>
    <col min="1542" max="1542" width="13.875" style="1" customWidth="1"/>
    <col min="1543" max="1792" width="9" style="1"/>
    <col min="1793" max="1793" width="33.5" style="1" customWidth="1"/>
    <col min="1794" max="1794" width="20" style="1" customWidth="1"/>
    <col min="1795" max="1795" width="15" style="1" customWidth="1"/>
    <col min="1796" max="1796" width="20" style="1" customWidth="1"/>
    <col min="1797" max="1797" width="9" style="1"/>
    <col min="1798" max="1798" width="13.875" style="1" customWidth="1"/>
    <col min="1799" max="2048" width="9" style="1"/>
    <col min="2049" max="2049" width="33.5" style="1" customWidth="1"/>
    <col min="2050" max="2050" width="20" style="1" customWidth="1"/>
    <col min="2051" max="2051" width="15" style="1" customWidth="1"/>
    <col min="2052" max="2052" width="20" style="1" customWidth="1"/>
    <col min="2053" max="2053" width="9" style="1"/>
    <col min="2054" max="2054" width="13.875" style="1" customWidth="1"/>
    <col min="2055" max="2304" width="9" style="1"/>
    <col min="2305" max="2305" width="33.5" style="1" customWidth="1"/>
    <col min="2306" max="2306" width="20" style="1" customWidth="1"/>
    <col min="2307" max="2307" width="15" style="1" customWidth="1"/>
    <col min="2308" max="2308" width="20" style="1" customWidth="1"/>
    <col min="2309" max="2309" width="9" style="1"/>
    <col min="2310" max="2310" width="13.875" style="1" customWidth="1"/>
    <col min="2311" max="2560" width="9" style="1"/>
    <col min="2561" max="2561" width="33.5" style="1" customWidth="1"/>
    <col min="2562" max="2562" width="20" style="1" customWidth="1"/>
    <col min="2563" max="2563" width="15" style="1" customWidth="1"/>
    <col min="2564" max="2564" width="20" style="1" customWidth="1"/>
    <col min="2565" max="2565" width="9" style="1"/>
    <col min="2566" max="2566" width="13.875" style="1" customWidth="1"/>
    <col min="2567" max="2816" width="9" style="1"/>
    <col min="2817" max="2817" width="33.5" style="1" customWidth="1"/>
    <col min="2818" max="2818" width="20" style="1" customWidth="1"/>
    <col min="2819" max="2819" width="15" style="1" customWidth="1"/>
    <col min="2820" max="2820" width="20" style="1" customWidth="1"/>
    <col min="2821" max="2821" width="9" style="1"/>
    <col min="2822" max="2822" width="13.875" style="1" customWidth="1"/>
    <col min="2823" max="3072" width="9" style="1"/>
    <col min="3073" max="3073" width="33.5" style="1" customWidth="1"/>
    <col min="3074" max="3074" width="20" style="1" customWidth="1"/>
    <col min="3075" max="3075" width="15" style="1" customWidth="1"/>
    <col min="3076" max="3076" width="20" style="1" customWidth="1"/>
    <col min="3077" max="3077" width="9" style="1"/>
    <col min="3078" max="3078" width="13.875" style="1" customWidth="1"/>
    <col min="3079" max="3328" width="9" style="1"/>
    <col min="3329" max="3329" width="33.5" style="1" customWidth="1"/>
    <col min="3330" max="3330" width="20" style="1" customWidth="1"/>
    <col min="3331" max="3331" width="15" style="1" customWidth="1"/>
    <col min="3332" max="3332" width="20" style="1" customWidth="1"/>
    <col min="3333" max="3333" width="9" style="1"/>
    <col min="3334" max="3334" width="13.875" style="1" customWidth="1"/>
    <col min="3335" max="3584" width="9" style="1"/>
    <col min="3585" max="3585" width="33.5" style="1" customWidth="1"/>
    <col min="3586" max="3586" width="20" style="1" customWidth="1"/>
    <col min="3587" max="3587" width="15" style="1" customWidth="1"/>
    <col min="3588" max="3588" width="20" style="1" customWidth="1"/>
    <col min="3589" max="3589" width="9" style="1"/>
    <col min="3590" max="3590" width="13.875" style="1" customWidth="1"/>
    <col min="3591" max="3840" width="9" style="1"/>
    <col min="3841" max="3841" width="33.5" style="1" customWidth="1"/>
    <col min="3842" max="3842" width="20" style="1" customWidth="1"/>
    <col min="3843" max="3843" width="15" style="1" customWidth="1"/>
    <col min="3844" max="3844" width="20" style="1" customWidth="1"/>
    <col min="3845" max="3845" width="9" style="1"/>
    <col min="3846" max="3846" width="13.875" style="1" customWidth="1"/>
    <col min="3847" max="4096" width="9" style="1"/>
    <col min="4097" max="4097" width="33.5" style="1" customWidth="1"/>
    <col min="4098" max="4098" width="20" style="1" customWidth="1"/>
    <col min="4099" max="4099" width="15" style="1" customWidth="1"/>
    <col min="4100" max="4100" width="20" style="1" customWidth="1"/>
    <col min="4101" max="4101" width="9" style="1"/>
    <col min="4102" max="4102" width="13.875" style="1" customWidth="1"/>
    <col min="4103" max="4352" width="9" style="1"/>
    <col min="4353" max="4353" width="33.5" style="1" customWidth="1"/>
    <col min="4354" max="4354" width="20" style="1" customWidth="1"/>
    <col min="4355" max="4355" width="15" style="1" customWidth="1"/>
    <col min="4356" max="4356" width="20" style="1" customWidth="1"/>
    <col min="4357" max="4357" width="9" style="1"/>
    <col min="4358" max="4358" width="13.875" style="1" customWidth="1"/>
    <col min="4359" max="4608" width="9" style="1"/>
    <col min="4609" max="4609" width="33.5" style="1" customWidth="1"/>
    <col min="4610" max="4610" width="20" style="1" customWidth="1"/>
    <col min="4611" max="4611" width="15" style="1" customWidth="1"/>
    <col min="4612" max="4612" width="20" style="1" customWidth="1"/>
    <col min="4613" max="4613" width="9" style="1"/>
    <col min="4614" max="4614" width="13.875" style="1" customWidth="1"/>
    <col min="4615" max="4864" width="9" style="1"/>
    <col min="4865" max="4865" width="33.5" style="1" customWidth="1"/>
    <col min="4866" max="4866" width="20" style="1" customWidth="1"/>
    <col min="4867" max="4867" width="15" style="1" customWidth="1"/>
    <col min="4868" max="4868" width="20" style="1" customWidth="1"/>
    <col min="4869" max="4869" width="9" style="1"/>
    <col min="4870" max="4870" width="13.875" style="1" customWidth="1"/>
    <col min="4871" max="5120" width="9" style="1"/>
    <col min="5121" max="5121" width="33.5" style="1" customWidth="1"/>
    <col min="5122" max="5122" width="20" style="1" customWidth="1"/>
    <col min="5123" max="5123" width="15" style="1" customWidth="1"/>
    <col min="5124" max="5124" width="20" style="1" customWidth="1"/>
    <col min="5125" max="5125" width="9" style="1"/>
    <col min="5126" max="5126" width="13.875" style="1" customWidth="1"/>
    <col min="5127" max="5376" width="9" style="1"/>
    <col min="5377" max="5377" width="33.5" style="1" customWidth="1"/>
    <col min="5378" max="5378" width="20" style="1" customWidth="1"/>
    <col min="5379" max="5379" width="15" style="1" customWidth="1"/>
    <col min="5380" max="5380" width="20" style="1" customWidth="1"/>
    <col min="5381" max="5381" width="9" style="1"/>
    <col min="5382" max="5382" width="13.875" style="1" customWidth="1"/>
    <col min="5383" max="5632" width="9" style="1"/>
    <col min="5633" max="5633" width="33.5" style="1" customWidth="1"/>
    <col min="5634" max="5634" width="20" style="1" customWidth="1"/>
    <col min="5635" max="5635" width="15" style="1" customWidth="1"/>
    <col min="5636" max="5636" width="20" style="1" customWidth="1"/>
    <col min="5637" max="5637" width="9" style="1"/>
    <col min="5638" max="5638" width="13.875" style="1" customWidth="1"/>
    <col min="5639" max="5888" width="9" style="1"/>
    <col min="5889" max="5889" width="33.5" style="1" customWidth="1"/>
    <col min="5890" max="5890" width="20" style="1" customWidth="1"/>
    <col min="5891" max="5891" width="15" style="1" customWidth="1"/>
    <col min="5892" max="5892" width="20" style="1" customWidth="1"/>
    <col min="5893" max="5893" width="9" style="1"/>
    <col min="5894" max="5894" width="13.875" style="1" customWidth="1"/>
    <col min="5895" max="6144" width="9" style="1"/>
    <col min="6145" max="6145" width="33.5" style="1" customWidth="1"/>
    <col min="6146" max="6146" width="20" style="1" customWidth="1"/>
    <col min="6147" max="6147" width="15" style="1" customWidth="1"/>
    <col min="6148" max="6148" width="20" style="1" customWidth="1"/>
    <col min="6149" max="6149" width="9" style="1"/>
    <col min="6150" max="6150" width="13.875" style="1" customWidth="1"/>
    <col min="6151" max="6400" width="9" style="1"/>
    <col min="6401" max="6401" width="33.5" style="1" customWidth="1"/>
    <col min="6402" max="6402" width="20" style="1" customWidth="1"/>
    <col min="6403" max="6403" width="15" style="1" customWidth="1"/>
    <col min="6404" max="6404" width="20" style="1" customWidth="1"/>
    <col min="6405" max="6405" width="9" style="1"/>
    <col min="6406" max="6406" width="13.875" style="1" customWidth="1"/>
    <col min="6407" max="6656" width="9" style="1"/>
    <col min="6657" max="6657" width="33.5" style="1" customWidth="1"/>
    <col min="6658" max="6658" width="20" style="1" customWidth="1"/>
    <col min="6659" max="6659" width="15" style="1" customWidth="1"/>
    <col min="6660" max="6660" width="20" style="1" customWidth="1"/>
    <col min="6661" max="6661" width="9" style="1"/>
    <col min="6662" max="6662" width="13.875" style="1" customWidth="1"/>
    <col min="6663" max="6912" width="9" style="1"/>
    <col min="6913" max="6913" width="33.5" style="1" customWidth="1"/>
    <col min="6914" max="6914" width="20" style="1" customWidth="1"/>
    <col min="6915" max="6915" width="15" style="1" customWidth="1"/>
    <col min="6916" max="6916" width="20" style="1" customWidth="1"/>
    <col min="6917" max="6917" width="9" style="1"/>
    <col min="6918" max="6918" width="13.875" style="1" customWidth="1"/>
    <col min="6919" max="7168" width="9" style="1"/>
    <col min="7169" max="7169" width="33.5" style="1" customWidth="1"/>
    <col min="7170" max="7170" width="20" style="1" customWidth="1"/>
    <col min="7171" max="7171" width="15" style="1" customWidth="1"/>
    <col min="7172" max="7172" width="20" style="1" customWidth="1"/>
    <col min="7173" max="7173" width="9" style="1"/>
    <col min="7174" max="7174" width="13.875" style="1" customWidth="1"/>
    <col min="7175" max="7424" width="9" style="1"/>
    <col min="7425" max="7425" width="33.5" style="1" customWidth="1"/>
    <col min="7426" max="7426" width="20" style="1" customWidth="1"/>
    <col min="7427" max="7427" width="15" style="1" customWidth="1"/>
    <col min="7428" max="7428" width="20" style="1" customWidth="1"/>
    <col min="7429" max="7429" width="9" style="1"/>
    <col min="7430" max="7430" width="13.875" style="1" customWidth="1"/>
    <col min="7431" max="7680" width="9" style="1"/>
    <col min="7681" max="7681" width="33.5" style="1" customWidth="1"/>
    <col min="7682" max="7682" width="20" style="1" customWidth="1"/>
    <col min="7683" max="7683" width="15" style="1" customWidth="1"/>
    <col min="7684" max="7684" width="20" style="1" customWidth="1"/>
    <col min="7685" max="7685" width="9" style="1"/>
    <col min="7686" max="7686" width="13.875" style="1" customWidth="1"/>
    <col min="7687" max="7936" width="9" style="1"/>
    <col min="7937" max="7937" width="33.5" style="1" customWidth="1"/>
    <col min="7938" max="7938" width="20" style="1" customWidth="1"/>
    <col min="7939" max="7939" width="15" style="1" customWidth="1"/>
    <col min="7940" max="7940" width="20" style="1" customWidth="1"/>
    <col min="7941" max="7941" width="9" style="1"/>
    <col min="7942" max="7942" width="13.875" style="1" customWidth="1"/>
    <col min="7943" max="8192" width="9" style="1"/>
    <col min="8193" max="8193" width="33.5" style="1" customWidth="1"/>
    <col min="8194" max="8194" width="20" style="1" customWidth="1"/>
    <col min="8195" max="8195" width="15" style="1" customWidth="1"/>
    <col min="8196" max="8196" width="20" style="1" customWidth="1"/>
    <col min="8197" max="8197" width="9" style="1"/>
    <col min="8198" max="8198" width="13.875" style="1" customWidth="1"/>
    <col min="8199" max="8448" width="9" style="1"/>
    <col min="8449" max="8449" width="33.5" style="1" customWidth="1"/>
    <col min="8450" max="8450" width="20" style="1" customWidth="1"/>
    <col min="8451" max="8451" width="15" style="1" customWidth="1"/>
    <col min="8452" max="8452" width="20" style="1" customWidth="1"/>
    <col min="8453" max="8453" width="9" style="1"/>
    <col min="8454" max="8454" width="13.875" style="1" customWidth="1"/>
    <col min="8455" max="8704" width="9" style="1"/>
    <col min="8705" max="8705" width="33.5" style="1" customWidth="1"/>
    <col min="8706" max="8706" width="20" style="1" customWidth="1"/>
    <col min="8707" max="8707" width="15" style="1" customWidth="1"/>
    <col min="8708" max="8708" width="20" style="1" customWidth="1"/>
    <col min="8709" max="8709" width="9" style="1"/>
    <col min="8710" max="8710" width="13.875" style="1" customWidth="1"/>
    <col min="8711" max="8960" width="9" style="1"/>
    <col min="8961" max="8961" width="33.5" style="1" customWidth="1"/>
    <col min="8962" max="8962" width="20" style="1" customWidth="1"/>
    <col min="8963" max="8963" width="15" style="1" customWidth="1"/>
    <col min="8964" max="8964" width="20" style="1" customWidth="1"/>
    <col min="8965" max="8965" width="9" style="1"/>
    <col min="8966" max="8966" width="13.875" style="1" customWidth="1"/>
    <col min="8967" max="9216" width="9" style="1"/>
    <col min="9217" max="9217" width="33.5" style="1" customWidth="1"/>
    <col min="9218" max="9218" width="20" style="1" customWidth="1"/>
    <col min="9219" max="9219" width="15" style="1" customWidth="1"/>
    <col min="9220" max="9220" width="20" style="1" customWidth="1"/>
    <col min="9221" max="9221" width="9" style="1"/>
    <col min="9222" max="9222" width="13.875" style="1" customWidth="1"/>
    <col min="9223" max="9472" width="9" style="1"/>
    <col min="9473" max="9473" width="33.5" style="1" customWidth="1"/>
    <col min="9474" max="9474" width="20" style="1" customWidth="1"/>
    <col min="9475" max="9475" width="15" style="1" customWidth="1"/>
    <col min="9476" max="9476" width="20" style="1" customWidth="1"/>
    <col min="9477" max="9477" width="9" style="1"/>
    <col min="9478" max="9478" width="13.875" style="1" customWidth="1"/>
    <col min="9479" max="9728" width="9" style="1"/>
    <col min="9729" max="9729" width="33.5" style="1" customWidth="1"/>
    <col min="9730" max="9730" width="20" style="1" customWidth="1"/>
    <col min="9731" max="9731" width="15" style="1" customWidth="1"/>
    <col min="9732" max="9732" width="20" style="1" customWidth="1"/>
    <col min="9733" max="9733" width="9" style="1"/>
    <col min="9734" max="9734" width="13.875" style="1" customWidth="1"/>
    <col min="9735" max="9984" width="9" style="1"/>
    <col min="9985" max="9985" width="33.5" style="1" customWidth="1"/>
    <col min="9986" max="9986" width="20" style="1" customWidth="1"/>
    <col min="9987" max="9987" width="15" style="1" customWidth="1"/>
    <col min="9988" max="9988" width="20" style="1" customWidth="1"/>
    <col min="9989" max="9989" width="9" style="1"/>
    <col min="9990" max="9990" width="13.875" style="1" customWidth="1"/>
    <col min="9991" max="10240" width="9" style="1"/>
    <col min="10241" max="10241" width="33.5" style="1" customWidth="1"/>
    <col min="10242" max="10242" width="20" style="1" customWidth="1"/>
    <col min="10243" max="10243" width="15" style="1" customWidth="1"/>
    <col min="10244" max="10244" width="20" style="1" customWidth="1"/>
    <col min="10245" max="10245" width="9" style="1"/>
    <col min="10246" max="10246" width="13.875" style="1" customWidth="1"/>
    <col min="10247" max="10496" width="9" style="1"/>
    <col min="10497" max="10497" width="33.5" style="1" customWidth="1"/>
    <col min="10498" max="10498" width="20" style="1" customWidth="1"/>
    <col min="10499" max="10499" width="15" style="1" customWidth="1"/>
    <col min="10500" max="10500" width="20" style="1" customWidth="1"/>
    <col min="10501" max="10501" width="9" style="1"/>
    <col min="10502" max="10502" width="13.875" style="1" customWidth="1"/>
    <col min="10503" max="10752" width="9" style="1"/>
    <col min="10753" max="10753" width="33.5" style="1" customWidth="1"/>
    <col min="10754" max="10754" width="20" style="1" customWidth="1"/>
    <col min="10755" max="10755" width="15" style="1" customWidth="1"/>
    <col min="10756" max="10756" width="20" style="1" customWidth="1"/>
    <col min="10757" max="10757" width="9" style="1"/>
    <col min="10758" max="10758" width="13.875" style="1" customWidth="1"/>
    <col min="10759" max="11008" width="9" style="1"/>
    <col min="11009" max="11009" width="33.5" style="1" customWidth="1"/>
    <col min="11010" max="11010" width="20" style="1" customWidth="1"/>
    <col min="11011" max="11011" width="15" style="1" customWidth="1"/>
    <col min="11012" max="11012" width="20" style="1" customWidth="1"/>
    <col min="11013" max="11013" width="9" style="1"/>
    <col min="11014" max="11014" width="13.875" style="1" customWidth="1"/>
    <col min="11015" max="11264" width="9" style="1"/>
    <col min="11265" max="11265" width="33.5" style="1" customWidth="1"/>
    <col min="11266" max="11266" width="20" style="1" customWidth="1"/>
    <col min="11267" max="11267" width="15" style="1" customWidth="1"/>
    <col min="11268" max="11268" width="20" style="1" customWidth="1"/>
    <col min="11269" max="11269" width="9" style="1"/>
    <col min="11270" max="11270" width="13.875" style="1" customWidth="1"/>
    <col min="11271" max="11520" width="9" style="1"/>
    <col min="11521" max="11521" width="33.5" style="1" customWidth="1"/>
    <col min="11522" max="11522" width="20" style="1" customWidth="1"/>
    <col min="11523" max="11523" width="15" style="1" customWidth="1"/>
    <col min="11524" max="11524" width="20" style="1" customWidth="1"/>
    <col min="11525" max="11525" width="9" style="1"/>
    <col min="11526" max="11526" width="13.875" style="1" customWidth="1"/>
    <col min="11527" max="11776" width="9" style="1"/>
    <col min="11777" max="11777" width="33.5" style="1" customWidth="1"/>
    <col min="11778" max="11778" width="20" style="1" customWidth="1"/>
    <col min="11779" max="11779" width="15" style="1" customWidth="1"/>
    <col min="11780" max="11780" width="20" style="1" customWidth="1"/>
    <col min="11781" max="11781" width="9" style="1"/>
    <col min="11782" max="11782" width="13.875" style="1" customWidth="1"/>
    <col min="11783" max="12032" width="9" style="1"/>
    <col min="12033" max="12033" width="33.5" style="1" customWidth="1"/>
    <col min="12034" max="12034" width="20" style="1" customWidth="1"/>
    <col min="12035" max="12035" width="15" style="1" customWidth="1"/>
    <col min="12036" max="12036" width="20" style="1" customWidth="1"/>
    <col min="12037" max="12037" width="9" style="1"/>
    <col min="12038" max="12038" width="13.875" style="1" customWidth="1"/>
    <col min="12039" max="12288" width="9" style="1"/>
    <col min="12289" max="12289" width="33.5" style="1" customWidth="1"/>
    <col min="12290" max="12290" width="20" style="1" customWidth="1"/>
    <col min="12291" max="12291" width="15" style="1" customWidth="1"/>
    <col min="12292" max="12292" width="20" style="1" customWidth="1"/>
    <col min="12293" max="12293" width="9" style="1"/>
    <col min="12294" max="12294" width="13.875" style="1" customWidth="1"/>
    <col min="12295" max="12544" width="9" style="1"/>
    <col min="12545" max="12545" width="33.5" style="1" customWidth="1"/>
    <col min="12546" max="12546" width="20" style="1" customWidth="1"/>
    <col min="12547" max="12547" width="15" style="1" customWidth="1"/>
    <col min="12548" max="12548" width="20" style="1" customWidth="1"/>
    <col min="12549" max="12549" width="9" style="1"/>
    <col min="12550" max="12550" width="13.875" style="1" customWidth="1"/>
    <col min="12551" max="12800" width="9" style="1"/>
    <col min="12801" max="12801" width="33.5" style="1" customWidth="1"/>
    <col min="12802" max="12802" width="20" style="1" customWidth="1"/>
    <col min="12803" max="12803" width="15" style="1" customWidth="1"/>
    <col min="12804" max="12804" width="20" style="1" customWidth="1"/>
    <col min="12805" max="12805" width="9" style="1"/>
    <col min="12806" max="12806" width="13.875" style="1" customWidth="1"/>
    <col min="12807" max="13056" width="9" style="1"/>
    <col min="13057" max="13057" width="33.5" style="1" customWidth="1"/>
    <col min="13058" max="13058" width="20" style="1" customWidth="1"/>
    <col min="13059" max="13059" width="15" style="1" customWidth="1"/>
    <col min="13060" max="13060" width="20" style="1" customWidth="1"/>
    <col min="13061" max="13061" width="9" style="1"/>
    <col min="13062" max="13062" width="13.875" style="1" customWidth="1"/>
    <col min="13063" max="13312" width="9" style="1"/>
    <col min="13313" max="13313" width="33.5" style="1" customWidth="1"/>
    <col min="13314" max="13314" width="20" style="1" customWidth="1"/>
    <col min="13315" max="13315" width="15" style="1" customWidth="1"/>
    <col min="13316" max="13316" width="20" style="1" customWidth="1"/>
    <col min="13317" max="13317" width="9" style="1"/>
    <col min="13318" max="13318" width="13.875" style="1" customWidth="1"/>
    <col min="13319" max="13568" width="9" style="1"/>
    <col min="13569" max="13569" width="33.5" style="1" customWidth="1"/>
    <col min="13570" max="13570" width="20" style="1" customWidth="1"/>
    <col min="13571" max="13571" width="15" style="1" customWidth="1"/>
    <col min="13572" max="13572" width="20" style="1" customWidth="1"/>
    <col min="13573" max="13573" width="9" style="1"/>
    <col min="13574" max="13574" width="13.875" style="1" customWidth="1"/>
    <col min="13575" max="13824" width="9" style="1"/>
    <col min="13825" max="13825" width="33.5" style="1" customWidth="1"/>
    <col min="13826" max="13826" width="20" style="1" customWidth="1"/>
    <col min="13827" max="13827" width="15" style="1" customWidth="1"/>
    <col min="13828" max="13828" width="20" style="1" customWidth="1"/>
    <col min="13829" max="13829" width="9" style="1"/>
    <col min="13830" max="13830" width="13.875" style="1" customWidth="1"/>
    <col min="13831" max="14080" width="9" style="1"/>
    <col min="14081" max="14081" width="33.5" style="1" customWidth="1"/>
    <col min="14082" max="14082" width="20" style="1" customWidth="1"/>
    <col min="14083" max="14083" width="15" style="1" customWidth="1"/>
    <col min="14084" max="14084" width="20" style="1" customWidth="1"/>
    <col min="14085" max="14085" width="9" style="1"/>
    <col min="14086" max="14086" width="13.875" style="1" customWidth="1"/>
    <col min="14087" max="14336" width="9" style="1"/>
    <col min="14337" max="14337" width="33.5" style="1" customWidth="1"/>
    <col min="14338" max="14338" width="20" style="1" customWidth="1"/>
    <col min="14339" max="14339" width="15" style="1" customWidth="1"/>
    <col min="14340" max="14340" width="20" style="1" customWidth="1"/>
    <col min="14341" max="14341" width="9" style="1"/>
    <col min="14342" max="14342" width="13.875" style="1" customWidth="1"/>
    <col min="14343" max="14592" width="9" style="1"/>
    <col min="14593" max="14593" width="33.5" style="1" customWidth="1"/>
    <col min="14594" max="14594" width="20" style="1" customWidth="1"/>
    <col min="14595" max="14595" width="15" style="1" customWidth="1"/>
    <col min="14596" max="14596" width="20" style="1" customWidth="1"/>
    <col min="14597" max="14597" width="9" style="1"/>
    <col min="14598" max="14598" width="13.875" style="1" customWidth="1"/>
    <col min="14599" max="14848" width="9" style="1"/>
    <col min="14849" max="14849" width="33.5" style="1" customWidth="1"/>
    <col min="14850" max="14850" width="20" style="1" customWidth="1"/>
    <col min="14851" max="14851" width="15" style="1" customWidth="1"/>
    <col min="14852" max="14852" width="20" style="1" customWidth="1"/>
    <col min="14853" max="14853" width="9" style="1"/>
    <col min="14854" max="14854" width="13.875" style="1" customWidth="1"/>
    <col min="14855" max="15104" width="9" style="1"/>
    <col min="15105" max="15105" width="33.5" style="1" customWidth="1"/>
    <col min="15106" max="15106" width="20" style="1" customWidth="1"/>
    <col min="15107" max="15107" width="15" style="1" customWidth="1"/>
    <col min="15108" max="15108" width="20" style="1" customWidth="1"/>
    <col min="15109" max="15109" width="9" style="1"/>
    <col min="15110" max="15110" width="13.875" style="1" customWidth="1"/>
    <col min="15111" max="15360" width="9" style="1"/>
    <col min="15361" max="15361" width="33.5" style="1" customWidth="1"/>
    <col min="15362" max="15362" width="20" style="1" customWidth="1"/>
    <col min="15363" max="15363" width="15" style="1" customWidth="1"/>
    <col min="15364" max="15364" width="20" style="1" customWidth="1"/>
    <col min="15365" max="15365" width="9" style="1"/>
    <col min="15366" max="15366" width="13.875" style="1" customWidth="1"/>
    <col min="15367" max="15616" width="9" style="1"/>
    <col min="15617" max="15617" width="33.5" style="1" customWidth="1"/>
    <col min="15618" max="15618" width="20" style="1" customWidth="1"/>
    <col min="15619" max="15619" width="15" style="1" customWidth="1"/>
    <col min="15620" max="15620" width="20" style="1" customWidth="1"/>
    <col min="15621" max="15621" width="9" style="1"/>
    <col min="15622" max="15622" width="13.875" style="1" customWidth="1"/>
    <col min="15623" max="15872" width="9" style="1"/>
    <col min="15873" max="15873" width="33.5" style="1" customWidth="1"/>
    <col min="15874" max="15874" width="20" style="1" customWidth="1"/>
    <col min="15875" max="15875" width="15" style="1" customWidth="1"/>
    <col min="15876" max="15876" width="20" style="1" customWidth="1"/>
    <col min="15877" max="15877" width="9" style="1"/>
    <col min="15878" max="15878" width="13.875" style="1" customWidth="1"/>
    <col min="15879" max="16128" width="9" style="1"/>
    <col min="16129" max="16129" width="33.5" style="1" customWidth="1"/>
    <col min="16130" max="16130" width="20" style="1" customWidth="1"/>
    <col min="16131" max="16131" width="15" style="1" customWidth="1"/>
    <col min="16132" max="16132" width="20" style="1" customWidth="1"/>
    <col min="16133" max="16133" width="9" style="1"/>
    <col min="16134" max="16134" width="13.875" style="1" customWidth="1"/>
    <col min="16135" max="16384" width="9" style="1"/>
  </cols>
  <sheetData>
    <row r="1" ht="18.75" spans="1:4">
      <c r="A1" s="2" t="s">
        <v>197</v>
      </c>
      <c r="B1" s="3"/>
      <c r="C1" s="2"/>
      <c r="D1" s="2"/>
    </row>
    <row r="2" ht="18.75" spans="1:4">
      <c r="A2" s="2"/>
      <c r="B2" s="2"/>
      <c r="C2" s="4"/>
      <c r="D2" s="4"/>
    </row>
    <row r="3" spans="1:1">
      <c r="A3" s="5" t="str">
        <f>出纳财政平台支付申请明细!A2&amp;出纳财政平台支付申请明细!C2</f>
        <v>单位名称：上海市静安区彭浦实验幼儿园</v>
      </c>
    </row>
    <row r="4" spans="1:4">
      <c r="A4" s="4"/>
      <c r="B4" s="4"/>
      <c r="C4" s="4"/>
      <c r="D4" s="4"/>
    </row>
    <row r="5" ht="18" customHeight="1" spans="1:4">
      <c r="A5" s="6" t="s">
        <v>198</v>
      </c>
      <c r="B5" s="7" t="s">
        <v>199</v>
      </c>
      <c r="C5" s="7" t="s">
        <v>200</v>
      </c>
      <c r="D5" s="7" t="s">
        <v>201</v>
      </c>
    </row>
    <row r="6" ht="18" customHeight="1" spans="1:4">
      <c r="A6" s="8" t="s">
        <v>202</v>
      </c>
      <c r="B6" s="9">
        <f>B7+B20</f>
        <v>1675280</v>
      </c>
      <c r="C6" s="9">
        <f>C7+C20</f>
        <v>0</v>
      </c>
      <c r="D6" s="9">
        <f t="shared" ref="D6:D35" si="0">B6+C6</f>
        <v>1675280</v>
      </c>
    </row>
    <row r="7" ht="18" customHeight="1" spans="1:4">
      <c r="A7" s="10" t="s">
        <v>203</v>
      </c>
      <c r="B7" s="9">
        <f>B8+B11</f>
        <v>955600</v>
      </c>
      <c r="C7" s="9">
        <f>C8+C11</f>
        <v>0</v>
      </c>
      <c r="D7" s="9">
        <f t="shared" si="0"/>
        <v>955600</v>
      </c>
    </row>
    <row r="8" ht="18" customHeight="1" spans="1:4">
      <c r="A8" s="10" t="s">
        <v>204</v>
      </c>
      <c r="B8" s="9">
        <f>B9+B10</f>
        <v>313400</v>
      </c>
      <c r="C8" s="9">
        <f>C9+C10</f>
        <v>0</v>
      </c>
      <c r="D8" s="9">
        <f t="shared" si="0"/>
        <v>313400</v>
      </c>
    </row>
    <row r="9" ht="18" customHeight="1" spans="1:4">
      <c r="A9" s="11" t="s">
        <v>205</v>
      </c>
      <c r="B9" s="12">
        <f>计划制定表!J5</f>
        <v>0</v>
      </c>
      <c r="C9" s="12"/>
      <c r="D9" s="12">
        <f t="shared" si="0"/>
        <v>0</v>
      </c>
    </row>
    <row r="10" ht="18" customHeight="1" spans="1:6">
      <c r="A10" s="11" t="s">
        <v>206</v>
      </c>
      <c r="B10" s="12">
        <f>计划制定表!J4</f>
        <v>313400</v>
      </c>
      <c r="C10" s="12"/>
      <c r="D10" s="12">
        <f t="shared" si="0"/>
        <v>313400</v>
      </c>
      <c r="F10" s="13"/>
    </row>
    <row r="11" ht="18" customHeight="1" spans="1:6">
      <c r="A11" s="10" t="s">
        <v>207</v>
      </c>
      <c r="B11" s="14">
        <f>SUM(B12:B19)</f>
        <v>642200</v>
      </c>
      <c r="C11" s="14">
        <f>SUM(C12:C19)</f>
        <v>0</v>
      </c>
      <c r="D11" s="14">
        <f t="shared" si="0"/>
        <v>642200</v>
      </c>
      <c r="F11" s="13"/>
    </row>
    <row r="12" ht="18" customHeight="1" spans="1:4">
      <c r="A12" s="11" t="s">
        <v>208</v>
      </c>
      <c r="B12" s="12">
        <f>计划制定表!J12</f>
        <v>400000</v>
      </c>
      <c r="C12" s="12"/>
      <c r="D12" s="12">
        <f t="shared" si="0"/>
        <v>400000</v>
      </c>
    </row>
    <row r="13" ht="18" customHeight="1" spans="1:4">
      <c r="A13" s="11" t="s">
        <v>209</v>
      </c>
      <c r="B13" s="12">
        <f>计划制定表!J15</f>
        <v>35000</v>
      </c>
      <c r="C13" s="12"/>
      <c r="D13" s="12">
        <f t="shared" si="0"/>
        <v>35000</v>
      </c>
    </row>
    <row r="14" ht="18" customHeight="1" spans="1:4">
      <c r="A14" s="11" t="s">
        <v>210</v>
      </c>
      <c r="B14" s="12">
        <f>计划制定表!J13</f>
        <v>0</v>
      </c>
      <c r="C14" s="12"/>
      <c r="D14" s="12">
        <f t="shared" si="0"/>
        <v>0</v>
      </c>
    </row>
    <row r="15" ht="18" customHeight="1" spans="1:4">
      <c r="A15" s="11" t="s">
        <v>211</v>
      </c>
      <c r="B15" s="12">
        <f>计划制定表!J16</f>
        <v>20000</v>
      </c>
      <c r="C15" s="12"/>
      <c r="D15" s="12">
        <f t="shared" si="0"/>
        <v>20000</v>
      </c>
    </row>
    <row r="16" ht="18" customHeight="1" spans="1:4">
      <c r="A16" s="11" t="s">
        <v>212</v>
      </c>
      <c r="B16" s="12">
        <f>计划制定表!J14</f>
        <v>151200</v>
      </c>
      <c r="C16" s="12"/>
      <c r="D16" s="12"/>
    </row>
    <row r="17" ht="18" customHeight="1" spans="1:4">
      <c r="A17" s="11" t="s">
        <v>213</v>
      </c>
      <c r="B17" s="12">
        <f>计划制定表!J17</f>
        <v>6000</v>
      </c>
      <c r="C17" s="12"/>
      <c r="D17" s="12"/>
    </row>
    <row r="18" ht="18" customHeight="1" spans="1:4">
      <c r="A18" s="11" t="s">
        <v>214</v>
      </c>
      <c r="B18" s="12">
        <f>计划制定表!J18</f>
        <v>22000</v>
      </c>
      <c r="C18" s="12"/>
      <c r="D18" s="12"/>
    </row>
    <row r="19" ht="18" customHeight="1" spans="1:4">
      <c r="A19" s="11" t="s">
        <v>215</v>
      </c>
      <c r="B19" s="12">
        <f>计划制定表!J19</f>
        <v>8000</v>
      </c>
      <c r="C19" s="12"/>
      <c r="D19" s="12">
        <f t="shared" si="0"/>
        <v>8000</v>
      </c>
    </row>
    <row r="20" ht="18" customHeight="1" spans="1:4">
      <c r="A20" s="10" t="s">
        <v>216</v>
      </c>
      <c r="B20" s="14">
        <f>B21+B27</f>
        <v>719680</v>
      </c>
      <c r="C20" s="14">
        <f>C21+C27</f>
        <v>0</v>
      </c>
      <c r="D20" s="14">
        <f t="shared" si="0"/>
        <v>719680</v>
      </c>
    </row>
    <row r="21" ht="18" customHeight="1" spans="1:4">
      <c r="A21" s="10" t="s">
        <v>217</v>
      </c>
      <c r="B21" s="14">
        <f>SUM(B22:B26)</f>
        <v>715100</v>
      </c>
      <c r="C21" s="14">
        <f>SUM(C22:C26)</f>
        <v>0</v>
      </c>
      <c r="D21" s="14">
        <f t="shared" si="0"/>
        <v>715100</v>
      </c>
    </row>
    <row r="22" ht="18" customHeight="1" spans="1:4">
      <c r="A22" s="11" t="s">
        <v>218</v>
      </c>
      <c r="B22" s="12">
        <f>计划制定表!J9</f>
        <v>112500</v>
      </c>
      <c r="C22" s="12"/>
      <c r="D22" s="12">
        <f t="shared" si="0"/>
        <v>112500</v>
      </c>
    </row>
    <row r="23" ht="18" customHeight="1" spans="1:4">
      <c r="A23" s="11" t="s">
        <v>219</v>
      </c>
      <c r="B23" s="12">
        <f>计划制定表!J8</f>
        <v>152700</v>
      </c>
      <c r="C23" s="12"/>
      <c r="D23" s="12">
        <f t="shared" si="0"/>
        <v>152700</v>
      </c>
    </row>
    <row r="24" ht="18" customHeight="1" spans="1:4">
      <c r="A24" s="11" t="s">
        <v>220</v>
      </c>
      <c r="B24" s="12">
        <f>计划制定表!J7</f>
        <v>128600</v>
      </c>
      <c r="C24" s="12"/>
      <c r="D24" s="12">
        <f t="shared" si="0"/>
        <v>128600</v>
      </c>
    </row>
    <row r="25" ht="18" customHeight="1" spans="1:4">
      <c r="A25" s="11" t="s">
        <v>221</v>
      </c>
      <c r="B25" s="12">
        <f>计划制定表!J6</f>
        <v>321300</v>
      </c>
      <c r="C25" s="12"/>
      <c r="D25" s="12">
        <f t="shared" si="0"/>
        <v>321300</v>
      </c>
    </row>
    <row r="26" ht="18" customHeight="1" spans="1:4">
      <c r="A26" s="11" t="s">
        <v>222</v>
      </c>
      <c r="B26" s="12"/>
      <c r="C26" s="12"/>
      <c r="D26" s="12">
        <f t="shared" si="0"/>
        <v>0</v>
      </c>
    </row>
    <row r="27" ht="18" customHeight="1" spans="1:4">
      <c r="A27" s="10" t="s">
        <v>223</v>
      </c>
      <c r="B27" s="14">
        <f>B28</f>
        <v>4580</v>
      </c>
      <c r="C27" s="14">
        <f>C28</f>
        <v>0</v>
      </c>
      <c r="D27" s="14">
        <f t="shared" si="0"/>
        <v>4580</v>
      </c>
    </row>
    <row r="28" ht="18" customHeight="1" spans="1:4">
      <c r="A28" s="11" t="s">
        <v>224</v>
      </c>
      <c r="B28" s="12">
        <f>计划制定表!J20+计划制定表!J21</f>
        <v>4580</v>
      </c>
      <c r="C28" s="12"/>
      <c r="D28" s="12">
        <f t="shared" si="0"/>
        <v>4580</v>
      </c>
    </row>
    <row r="29" ht="18" customHeight="1" spans="1:4">
      <c r="A29" s="11" t="s">
        <v>225</v>
      </c>
      <c r="B29" s="12"/>
      <c r="C29" s="12"/>
      <c r="D29" s="12">
        <f t="shared" si="0"/>
        <v>0</v>
      </c>
    </row>
    <row r="30" ht="18" customHeight="1" spans="1:4">
      <c r="A30" s="11"/>
      <c r="B30" s="12"/>
      <c r="C30" s="12"/>
      <c r="D30" s="12">
        <f t="shared" si="0"/>
        <v>0</v>
      </c>
    </row>
    <row r="31" ht="18" customHeight="1" spans="1:4">
      <c r="A31" s="10" t="s">
        <v>226</v>
      </c>
      <c r="B31" s="15">
        <f>SUM(B32:B34)</f>
        <v>0</v>
      </c>
      <c r="C31" s="15">
        <f>SUM(C32:C34)</f>
        <v>0</v>
      </c>
      <c r="D31" s="14">
        <f t="shared" si="0"/>
        <v>0</v>
      </c>
    </row>
    <row r="32" ht="18" customHeight="1" spans="1:4">
      <c r="A32" s="10"/>
      <c r="B32" s="16"/>
      <c r="C32" s="15">
        <f>SUM(C33:C34)</f>
        <v>0</v>
      </c>
      <c r="D32" s="12">
        <f t="shared" si="0"/>
        <v>0</v>
      </c>
    </row>
    <row r="33" ht="18" customHeight="1" spans="1:4">
      <c r="A33" s="10"/>
      <c r="B33" s="12"/>
      <c r="C33" s="12"/>
      <c r="D33" s="12">
        <f t="shared" si="0"/>
        <v>0</v>
      </c>
    </row>
    <row r="34" ht="18" customHeight="1" spans="1:4">
      <c r="A34" s="10"/>
      <c r="B34" s="12"/>
      <c r="C34" s="12"/>
      <c r="D34" s="12">
        <f t="shared" si="0"/>
        <v>0</v>
      </c>
    </row>
    <row r="35" ht="18" customHeight="1" spans="1:4">
      <c r="A35" s="17" t="s">
        <v>227</v>
      </c>
      <c r="B35" s="14">
        <f>B6+B31</f>
        <v>1675280</v>
      </c>
      <c r="C35" s="14">
        <f>C6+C31</f>
        <v>0</v>
      </c>
      <c r="D35" s="14">
        <f t="shared" si="0"/>
        <v>1675280</v>
      </c>
    </row>
    <row r="36" ht="18" customHeight="1" spans="1:4">
      <c r="A36" s="18"/>
      <c r="B36" s="19"/>
      <c r="C36" s="20"/>
      <c r="D36" s="20"/>
    </row>
    <row r="37" ht="18" customHeight="1" spans="1:4">
      <c r="A37" s="21" t="s">
        <v>228</v>
      </c>
      <c r="B37" s="22" t="s">
        <v>229</v>
      </c>
      <c r="C37" s="23" t="s">
        <v>230</v>
      </c>
      <c r="D37" s="23" t="s">
        <v>231</v>
      </c>
    </row>
    <row r="38" ht="18" customHeight="1" spans="1:4">
      <c r="A38" s="24" t="s">
        <v>232</v>
      </c>
      <c r="B38" s="25">
        <v>2000000</v>
      </c>
      <c r="C38" s="12"/>
      <c r="D38" s="12">
        <f>B38+C38</f>
        <v>2000000</v>
      </c>
    </row>
    <row r="39" ht="18" customHeight="1" spans="1:4">
      <c r="A39" s="24"/>
      <c r="B39" s="25"/>
      <c r="C39" s="12"/>
      <c r="D39" s="12">
        <f>B39+C39</f>
        <v>0</v>
      </c>
    </row>
    <row r="40" ht="18" customHeight="1" spans="1:4">
      <c r="A40" s="24"/>
      <c r="B40" s="25"/>
      <c r="C40" s="12"/>
      <c r="D40" s="12">
        <f>B40+C40</f>
        <v>0</v>
      </c>
    </row>
    <row r="41" ht="18" customHeight="1" spans="1:4">
      <c r="A41" s="24"/>
      <c r="B41" s="25"/>
      <c r="C41" s="12"/>
      <c r="D41" s="12"/>
    </row>
    <row r="42" ht="18" customHeight="1" spans="1:4">
      <c r="A42" s="26" t="s">
        <v>233</v>
      </c>
      <c r="B42" s="12">
        <f>SUM(B38:B40)</f>
        <v>2000000</v>
      </c>
      <c r="C42" s="12">
        <f>SUM(C38:C40)</f>
        <v>0</v>
      </c>
      <c r="D42" s="12">
        <f>SUM(D38:D40)</f>
        <v>2000000</v>
      </c>
    </row>
    <row r="43" spans="1:4">
      <c r="A43" s="27"/>
      <c r="B43" s="27"/>
      <c r="C43" s="4"/>
      <c r="D43" s="4"/>
    </row>
    <row r="44" spans="1:4">
      <c r="A44" s="28" t="s">
        <v>234</v>
      </c>
      <c r="B44" s="27"/>
      <c r="C44" s="4"/>
      <c r="D44" s="4"/>
    </row>
    <row r="45" spans="1:4">
      <c r="A45" s="4"/>
      <c r="B45" s="4"/>
      <c r="C45" s="4"/>
      <c r="D45" s="4"/>
    </row>
    <row r="47" spans="1:4">
      <c r="A47" s="4" t="s">
        <v>235</v>
      </c>
      <c r="B47" s="29" t="s">
        <v>236</v>
      </c>
      <c r="C47" s="30"/>
      <c r="D47" s="29" t="s">
        <v>237</v>
      </c>
    </row>
  </sheetData>
  <mergeCells count="1">
    <mergeCell ref="A1:D1"/>
  </mergeCells>
  <hyperlinks>
    <hyperlink ref="B1" location="'主页'!A1" tooltip="返回 主页"/>
  </hyperlinks>
  <pageMargins left="0.708333333333333" right="0.708333333333333" top="0.747916666666667" bottom="0.747916666666667" header="0.314583333333333" footer="0.314583333333333"/>
  <pageSetup paperSize="9" scale="86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  <pageSetUpPr fitToPage="1"/>
  </sheetPr>
  <dimension ref="A1:F47"/>
  <sheetViews>
    <sheetView workbookViewId="0">
      <selection activeCell="A3" sqref="A3"/>
    </sheetView>
  </sheetViews>
  <sheetFormatPr defaultColWidth="9" defaultRowHeight="14.25" outlineLevelCol="5"/>
  <cols>
    <col min="1" max="1" width="33.5" style="1" customWidth="1"/>
    <col min="2" max="2" width="20" style="1" customWidth="1"/>
    <col min="3" max="3" width="15" style="1" customWidth="1"/>
    <col min="4" max="4" width="20" style="1" customWidth="1"/>
    <col min="5" max="5" width="9" style="1"/>
    <col min="6" max="6" width="13.875" style="1" customWidth="1"/>
    <col min="7" max="256" width="9" style="1"/>
    <col min="257" max="257" width="33.5" style="1" customWidth="1"/>
    <col min="258" max="258" width="20" style="1" customWidth="1"/>
    <col min="259" max="259" width="15" style="1" customWidth="1"/>
    <col min="260" max="260" width="20" style="1" customWidth="1"/>
    <col min="261" max="261" width="9" style="1"/>
    <col min="262" max="262" width="13.875" style="1" customWidth="1"/>
    <col min="263" max="512" width="9" style="1"/>
    <col min="513" max="513" width="33.5" style="1" customWidth="1"/>
    <col min="514" max="514" width="20" style="1" customWidth="1"/>
    <col min="515" max="515" width="15" style="1" customWidth="1"/>
    <col min="516" max="516" width="20" style="1" customWidth="1"/>
    <col min="517" max="517" width="9" style="1"/>
    <col min="518" max="518" width="13.875" style="1" customWidth="1"/>
    <col min="519" max="768" width="9" style="1"/>
    <col min="769" max="769" width="33.5" style="1" customWidth="1"/>
    <col min="770" max="770" width="20" style="1" customWidth="1"/>
    <col min="771" max="771" width="15" style="1" customWidth="1"/>
    <col min="772" max="772" width="20" style="1" customWidth="1"/>
    <col min="773" max="773" width="9" style="1"/>
    <col min="774" max="774" width="13.875" style="1" customWidth="1"/>
    <col min="775" max="1024" width="9" style="1"/>
    <col min="1025" max="1025" width="33.5" style="1" customWidth="1"/>
    <col min="1026" max="1026" width="20" style="1" customWidth="1"/>
    <col min="1027" max="1027" width="15" style="1" customWidth="1"/>
    <col min="1028" max="1028" width="20" style="1" customWidth="1"/>
    <col min="1029" max="1029" width="9" style="1"/>
    <col min="1030" max="1030" width="13.875" style="1" customWidth="1"/>
    <col min="1031" max="1280" width="9" style="1"/>
    <col min="1281" max="1281" width="33.5" style="1" customWidth="1"/>
    <col min="1282" max="1282" width="20" style="1" customWidth="1"/>
    <col min="1283" max="1283" width="15" style="1" customWidth="1"/>
    <col min="1284" max="1284" width="20" style="1" customWidth="1"/>
    <col min="1285" max="1285" width="9" style="1"/>
    <col min="1286" max="1286" width="13.875" style="1" customWidth="1"/>
    <col min="1287" max="1536" width="9" style="1"/>
    <col min="1537" max="1537" width="33.5" style="1" customWidth="1"/>
    <col min="1538" max="1538" width="20" style="1" customWidth="1"/>
    <col min="1539" max="1539" width="15" style="1" customWidth="1"/>
    <col min="1540" max="1540" width="20" style="1" customWidth="1"/>
    <col min="1541" max="1541" width="9" style="1"/>
    <col min="1542" max="1542" width="13.875" style="1" customWidth="1"/>
    <col min="1543" max="1792" width="9" style="1"/>
    <col min="1793" max="1793" width="33.5" style="1" customWidth="1"/>
    <col min="1794" max="1794" width="20" style="1" customWidth="1"/>
    <col min="1795" max="1795" width="15" style="1" customWidth="1"/>
    <col min="1796" max="1796" width="20" style="1" customWidth="1"/>
    <col min="1797" max="1797" width="9" style="1"/>
    <col min="1798" max="1798" width="13.875" style="1" customWidth="1"/>
    <col min="1799" max="2048" width="9" style="1"/>
    <col min="2049" max="2049" width="33.5" style="1" customWidth="1"/>
    <col min="2050" max="2050" width="20" style="1" customWidth="1"/>
    <col min="2051" max="2051" width="15" style="1" customWidth="1"/>
    <col min="2052" max="2052" width="20" style="1" customWidth="1"/>
    <col min="2053" max="2053" width="9" style="1"/>
    <col min="2054" max="2054" width="13.875" style="1" customWidth="1"/>
    <col min="2055" max="2304" width="9" style="1"/>
    <col min="2305" max="2305" width="33.5" style="1" customWidth="1"/>
    <col min="2306" max="2306" width="20" style="1" customWidth="1"/>
    <col min="2307" max="2307" width="15" style="1" customWidth="1"/>
    <col min="2308" max="2308" width="20" style="1" customWidth="1"/>
    <col min="2309" max="2309" width="9" style="1"/>
    <col min="2310" max="2310" width="13.875" style="1" customWidth="1"/>
    <col min="2311" max="2560" width="9" style="1"/>
    <col min="2561" max="2561" width="33.5" style="1" customWidth="1"/>
    <col min="2562" max="2562" width="20" style="1" customWidth="1"/>
    <col min="2563" max="2563" width="15" style="1" customWidth="1"/>
    <col min="2564" max="2564" width="20" style="1" customWidth="1"/>
    <col min="2565" max="2565" width="9" style="1"/>
    <col min="2566" max="2566" width="13.875" style="1" customWidth="1"/>
    <col min="2567" max="2816" width="9" style="1"/>
    <col min="2817" max="2817" width="33.5" style="1" customWidth="1"/>
    <col min="2818" max="2818" width="20" style="1" customWidth="1"/>
    <col min="2819" max="2819" width="15" style="1" customWidth="1"/>
    <col min="2820" max="2820" width="20" style="1" customWidth="1"/>
    <col min="2821" max="2821" width="9" style="1"/>
    <col min="2822" max="2822" width="13.875" style="1" customWidth="1"/>
    <col min="2823" max="3072" width="9" style="1"/>
    <col min="3073" max="3073" width="33.5" style="1" customWidth="1"/>
    <col min="3074" max="3074" width="20" style="1" customWidth="1"/>
    <col min="3075" max="3075" width="15" style="1" customWidth="1"/>
    <col min="3076" max="3076" width="20" style="1" customWidth="1"/>
    <col min="3077" max="3077" width="9" style="1"/>
    <col min="3078" max="3078" width="13.875" style="1" customWidth="1"/>
    <col min="3079" max="3328" width="9" style="1"/>
    <col min="3329" max="3329" width="33.5" style="1" customWidth="1"/>
    <col min="3330" max="3330" width="20" style="1" customWidth="1"/>
    <col min="3331" max="3331" width="15" style="1" customWidth="1"/>
    <col min="3332" max="3332" width="20" style="1" customWidth="1"/>
    <col min="3333" max="3333" width="9" style="1"/>
    <col min="3334" max="3334" width="13.875" style="1" customWidth="1"/>
    <col min="3335" max="3584" width="9" style="1"/>
    <col min="3585" max="3585" width="33.5" style="1" customWidth="1"/>
    <col min="3586" max="3586" width="20" style="1" customWidth="1"/>
    <col min="3587" max="3587" width="15" style="1" customWidth="1"/>
    <col min="3588" max="3588" width="20" style="1" customWidth="1"/>
    <col min="3589" max="3589" width="9" style="1"/>
    <col min="3590" max="3590" width="13.875" style="1" customWidth="1"/>
    <col min="3591" max="3840" width="9" style="1"/>
    <col min="3841" max="3841" width="33.5" style="1" customWidth="1"/>
    <col min="3842" max="3842" width="20" style="1" customWidth="1"/>
    <col min="3843" max="3843" width="15" style="1" customWidth="1"/>
    <col min="3844" max="3844" width="20" style="1" customWidth="1"/>
    <col min="3845" max="3845" width="9" style="1"/>
    <col min="3846" max="3846" width="13.875" style="1" customWidth="1"/>
    <col min="3847" max="4096" width="9" style="1"/>
    <col min="4097" max="4097" width="33.5" style="1" customWidth="1"/>
    <col min="4098" max="4098" width="20" style="1" customWidth="1"/>
    <col min="4099" max="4099" width="15" style="1" customWidth="1"/>
    <col min="4100" max="4100" width="20" style="1" customWidth="1"/>
    <col min="4101" max="4101" width="9" style="1"/>
    <col min="4102" max="4102" width="13.875" style="1" customWidth="1"/>
    <col min="4103" max="4352" width="9" style="1"/>
    <col min="4353" max="4353" width="33.5" style="1" customWidth="1"/>
    <col min="4354" max="4354" width="20" style="1" customWidth="1"/>
    <col min="4355" max="4355" width="15" style="1" customWidth="1"/>
    <col min="4356" max="4356" width="20" style="1" customWidth="1"/>
    <col min="4357" max="4357" width="9" style="1"/>
    <col min="4358" max="4358" width="13.875" style="1" customWidth="1"/>
    <col min="4359" max="4608" width="9" style="1"/>
    <col min="4609" max="4609" width="33.5" style="1" customWidth="1"/>
    <col min="4610" max="4610" width="20" style="1" customWidth="1"/>
    <col min="4611" max="4611" width="15" style="1" customWidth="1"/>
    <col min="4612" max="4612" width="20" style="1" customWidth="1"/>
    <col min="4613" max="4613" width="9" style="1"/>
    <col min="4614" max="4614" width="13.875" style="1" customWidth="1"/>
    <col min="4615" max="4864" width="9" style="1"/>
    <col min="4865" max="4865" width="33.5" style="1" customWidth="1"/>
    <col min="4866" max="4866" width="20" style="1" customWidth="1"/>
    <col min="4867" max="4867" width="15" style="1" customWidth="1"/>
    <col min="4868" max="4868" width="20" style="1" customWidth="1"/>
    <col min="4869" max="4869" width="9" style="1"/>
    <col min="4870" max="4870" width="13.875" style="1" customWidth="1"/>
    <col min="4871" max="5120" width="9" style="1"/>
    <col min="5121" max="5121" width="33.5" style="1" customWidth="1"/>
    <col min="5122" max="5122" width="20" style="1" customWidth="1"/>
    <col min="5123" max="5123" width="15" style="1" customWidth="1"/>
    <col min="5124" max="5124" width="20" style="1" customWidth="1"/>
    <col min="5125" max="5125" width="9" style="1"/>
    <col min="5126" max="5126" width="13.875" style="1" customWidth="1"/>
    <col min="5127" max="5376" width="9" style="1"/>
    <col min="5377" max="5377" width="33.5" style="1" customWidth="1"/>
    <col min="5378" max="5378" width="20" style="1" customWidth="1"/>
    <col min="5379" max="5379" width="15" style="1" customWidth="1"/>
    <col min="5380" max="5380" width="20" style="1" customWidth="1"/>
    <col min="5381" max="5381" width="9" style="1"/>
    <col min="5382" max="5382" width="13.875" style="1" customWidth="1"/>
    <col min="5383" max="5632" width="9" style="1"/>
    <col min="5633" max="5633" width="33.5" style="1" customWidth="1"/>
    <col min="5634" max="5634" width="20" style="1" customWidth="1"/>
    <col min="5635" max="5635" width="15" style="1" customWidth="1"/>
    <col min="5636" max="5636" width="20" style="1" customWidth="1"/>
    <col min="5637" max="5637" width="9" style="1"/>
    <col min="5638" max="5638" width="13.875" style="1" customWidth="1"/>
    <col min="5639" max="5888" width="9" style="1"/>
    <col min="5889" max="5889" width="33.5" style="1" customWidth="1"/>
    <col min="5890" max="5890" width="20" style="1" customWidth="1"/>
    <col min="5891" max="5891" width="15" style="1" customWidth="1"/>
    <col min="5892" max="5892" width="20" style="1" customWidth="1"/>
    <col min="5893" max="5893" width="9" style="1"/>
    <col min="5894" max="5894" width="13.875" style="1" customWidth="1"/>
    <col min="5895" max="6144" width="9" style="1"/>
    <col min="6145" max="6145" width="33.5" style="1" customWidth="1"/>
    <col min="6146" max="6146" width="20" style="1" customWidth="1"/>
    <col min="6147" max="6147" width="15" style="1" customWidth="1"/>
    <col min="6148" max="6148" width="20" style="1" customWidth="1"/>
    <col min="6149" max="6149" width="9" style="1"/>
    <col min="6150" max="6150" width="13.875" style="1" customWidth="1"/>
    <col min="6151" max="6400" width="9" style="1"/>
    <col min="6401" max="6401" width="33.5" style="1" customWidth="1"/>
    <col min="6402" max="6402" width="20" style="1" customWidth="1"/>
    <col min="6403" max="6403" width="15" style="1" customWidth="1"/>
    <col min="6404" max="6404" width="20" style="1" customWidth="1"/>
    <col min="6405" max="6405" width="9" style="1"/>
    <col min="6406" max="6406" width="13.875" style="1" customWidth="1"/>
    <col min="6407" max="6656" width="9" style="1"/>
    <col min="6657" max="6657" width="33.5" style="1" customWidth="1"/>
    <col min="6658" max="6658" width="20" style="1" customWidth="1"/>
    <col min="6659" max="6659" width="15" style="1" customWidth="1"/>
    <col min="6660" max="6660" width="20" style="1" customWidth="1"/>
    <col min="6661" max="6661" width="9" style="1"/>
    <col min="6662" max="6662" width="13.875" style="1" customWidth="1"/>
    <col min="6663" max="6912" width="9" style="1"/>
    <col min="6913" max="6913" width="33.5" style="1" customWidth="1"/>
    <col min="6914" max="6914" width="20" style="1" customWidth="1"/>
    <col min="6915" max="6915" width="15" style="1" customWidth="1"/>
    <col min="6916" max="6916" width="20" style="1" customWidth="1"/>
    <col min="6917" max="6917" width="9" style="1"/>
    <col min="6918" max="6918" width="13.875" style="1" customWidth="1"/>
    <col min="6919" max="7168" width="9" style="1"/>
    <col min="7169" max="7169" width="33.5" style="1" customWidth="1"/>
    <col min="7170" max="7170" width="20" style="1" customWidth="1"/>
    <col min="7171" max="7171" width="15" style="1" customWidth="1"/>
    <col min="7172" max="7172" width="20" style="1" customWidth="1"/>
    <col min="7173" max="7173" width="9" style="1"/>
    <col min="7174" max="7174" width="13.875" style="1" customWidth="1"/>
    <col min="7175" max="7424" width="9" style="1"/>
    <col min="7425" max="7425" width="33.5" style="1" customWidth="1"/>
    <col min="7426" max="7426" width="20" style="1" customWidth="1"/>
    <col min="7427" max="7427" width="15" style="1" customWidth="1"/>
    <col min="7428" max="7428" width="20" style="1" customWidth="1"/>
    <col min="7429" max="7429" width="9" style="1"/>
    <col min="7430" max="7430" width="13.875" style="1" customWidth="1"/>
    <col min="7431" max="7680" width="9" style="1"/>
    <col min="7681" max="7681" width="33.5" style="1" customWidth="1"/>
    <col min="7682" max="7682" width="20" style="1" customWidth="1"/>
    <col min="7683" max="7683" width="15" style="1" customWidth="1"/>
    <col min="7684" max="7684" width="20" style="1" customWidth="1"/>
    <col min="7685" max="7685" width="9" style="1"/>
    <col min="7686" max="7686" width="13.875" style="1" customWidth="1"/>
    <col min="7687" max="7936" width="9" style="1"/>
    <col min="7937" max="7937" width="33.5" style="1" customWidth="1"/>
    <col min="7938" max="7938" width="20" style="1" customWidth="1"/>
    <col min="7939" max="7939" width="15" style="1" customWidth="1"/>
    <col min="7940" max="7940" width="20" style="1" customWidth="1"/>
    <col min="7941" max="7941" width="9" style="1"/>
    <col min="7942" max="7942" width="13.875" style="1" customWidth="1"/>
    <col min="7943" max="8192" width="9" style="1"/>
    <col min="8193" max="8193" width="33.5" style="1" customWidth="1"/>
    <col min="8194" max="8194" width="20" style="1" customWidth="1"/>
    <col min="8195" max="8195" width="15" style="1" customWidth="1"/>
    <col min="8196" max="8196" width="20" style="1" customWidth="1"/>
    <col min="8197" max="8197" width="9" style="1"/>
    <col min="8198" max="8198" width="13.875" style="1" customWidth="1"/>
    <col min="8199" max="8448" width="9" style="1"/>
    <col min="8449" max="8449" width="33.5" style="1" customWidth="1"/>
    <col min="8450" max="8450" width="20" style="1" customWidth="1"/>
    <col min="8451" max="8451" width="15" style="1" customWidth="1"/>
    <col min="8452" max="8452" width="20" style="1" customWidth="1"/>
    <col min="8453" max="8453" width="9" style="1"/>
    <col min="8454" max="8454" width="13.875" style="1" customWidth="1"/>
    <col min="8455" max="8704" width="9" style="1"/>
    <col min="8705" max="8705" width="33.5" style="1" customWidth="1"/>
    <col min="8706" max="8706" width="20" style="1" customWidth="1"/>
    <col min="8707" max="8707" width="15" style="1" customWidth="1"/>
    <col min="8708" max="8708" width="20" style="1" customWidth="1"/>
    <col min="8709" max="8709" width="9" style="1"/>
    <col min="8710" max="8710" width="13.875" style="1" customWidth="1"/>
    <col min="8711" max="8960" width="9" style="1"/>
    <col min="8961" max="8961" width="33.5" style="1" customWidth="1"/>
    <col min="8962" max="8962" width="20" style="1" customWidth="1"/>
    <col min="8963" max="8963" width="15" style="1" customWidth="1"/>
    <col min="8964" max="8964" width="20" style="1" customWidth="1"/>
    <col min="8965" max="8965" width="9" style="1"/>
    <col min="8966" max="8966" width="13.875" style="1" customWidth="1"/>
    <col min="8967" max="9216" width="9" style="1"/>
    <col min="9217" max="9217" width="33.5" style="1" customWidth="1"/>
    <col min="9218" max="9218" width="20" style="1" customWidth="1"/>
    <col min="9219" max="9219" width="15" style="1" customWidth="1"/>
    <col min="9220" max="9220" width="20" style="1" customWidth="1"/>
    <col min="9221" max="9221" width="9" style="1"/>
    <col min="9222" max="9222" width="13.875" style="1" customWidth="1"/>
    <col min="9223" max="9472" width="9" style="1"/>
    <col min="9473" max="9473" width="33.5" style="1" customWidth="1"/>
    <col min="9474" max="9474" width="20" style="1" customWidth="1"/>
    <col min="9475" max="9475" width="15" style="1" customWidth="1"/>
    <col min="9476" max="9476" width="20" style="1" customWidth="1"/>
    <col min="9477" max="9477" width="9" style="1"/>
    <col min="9478" max="9478" width="13.875" style="1" customWidth="1"/>
    <col min="9479" max="9728" width="9" style="1"/>
    <col min="9729" max="9729" width="33.5" style="1" customWidth="1"/>
    <col min="9730" max="9730" width="20" style="1" customWidth="1"/>
    <col min="9731" max="9731" width="15" style="1" customWidth="1"/>
    <col min="9732" max="9732" width="20" style="1" customWidth="1"/>
    <col min="9733" max="9733" width="9" style="1"/>
    <col min="9734" max="9734" width="13.875" style="1" customWidth="1"/>
    <col min="9735" max="9984" width="9" style="1"/>
    <col min="9985" max="9985" width="33.5" style="1" customWidth="1"/>
    <col min="9986" max="9986" width="20" style="1" customWidth="1"/>
    <col min="9987" max="9987" width="15" style="1" customWidth="1"/>
    <col min="9988" max="9988" width="20" style="1" customWidth="1"/>
    <col min="9989" max="9989" width="9" style="1"/>
    <col min="9990" max="9990" width="13.875" style="1" customWidth="1"/>
    <col min="9991" max="10240" width="9" style="1"/>
    <col min="10241" max="10241" width="33.5" style="1" customWidth="1"/>
    <col min="10242" max="10242" width="20" style="1" customWidth="1"/>
    <col min="10243" max="10243" width="15" style="1" customWidth="1"/>
    <col min="10244" max="10244" width="20" style="1" customWidth="1"/>
    <col min="10245" max="10245" width="9" style="1"/>
    <col min="10246" max="10246" width="13.875" style="1" customWidth="1"/>
    <col min="10247" max="10496" width="9" style="1"/>
    <col min="10497" max="10497" width="33.5" style="1" customWidth="1"/>
    <col min="10498" max="10498" width="20" style="1" customWidth="1"/>
    <col min="10499" max="10499" width="15" style="1" customWidth="1"/>
    <col min="10500" max="10500" width="20" style="1" customWidth="1"/>
    <col min="10501" max="10501" width="9" style="1"/>
    <col min="10502" max="10502" width="13.875" style="1" customWidth="1"/>
    <col min="10503" max="10752" width="9" style="1"/>
    <col min="10753" max="10753" width="33.5" style="1" customWidth="1"/>
    <col min="10754" max="10754" width="20" style="1" customWidth="1"/>
    <col min="10755" max="10755" width="15" style="1" customWidth="1"/>
    <col min="10756" max="10756" width="20" style="1" customWidth="1"/>
    <col min="10757" max="10757" width="9" style="1"/>
    <col min="10758" max="10758" width="13.875" style="1" customWidth="1"/>
    <col min="10759" max="11008" width="9" style="1"/>
    <col min="11009" max="11009" width="33.5" style="1" customWidth="1"/>
    <col min="11010" max="11010" width="20" style="1" customWidth="1"/>
    <col min="11011" max="11011" width="15" style="1" customWidth="1"/>
    <col min="11012" max="11012" width="20" style="1" customWidth="1"/>
    <col min="11013" max="11013" width="9" style="1"/>
    <col min="11014" max="11014" width="13.875" style="1" customWidth="1"/>
    <col min="11015" max="11264" width="9" style="1"/>
    <col min="11265" max="11265" width="33.5" style="1" customWidth="1"/>
    <col min="11266" max="11266" width="20" style="1" customWidth="1"/>
    <col min="11267" max="11267" width="15" style="1" customWidth="1"/>
    <col min="11268" max="11268" width="20" style="1" customWidth="1"/>
    <col min="11269" max="11269" width="9" style="1"/>
    <col min="11270" max="11270" width="13.875" style="1" customWidth="1"/>
    <col min="11271" max="11520" width="9" style="1"/>
    <col min="11521" max="11521" width="33.5" style="1" customWidth="1"/>
    <col min="11522" max="11522" width="20" style="1" customWidth="1"/>
    <col min="11523" max="11523" width="15" style="1" customWidth="1"/>
    <col min="11524" max="11524" width="20" style="1" customWidth="1"/>
    <col min="11525" max="11525" width="9" style="1"/>
    <col min="11526" max="11526" width="13.875" style="1" customWidth="1"/>
    <col min="11527" max="11776" width="9" style="1"/>
    <col min="11777" max="11777" width="33.5" style="1" customWidth="1"/>
    <col min="11778" max="11778" width="20" style="1" customWidth="1"/>
    <col min="11779" max="11779" width="15" style="1" customWidth="1"/>
    <col min="11780" max="11780" width="20" style="1" customWidth="1"/>
    <col min="11781" max="11781" width="9" style="1"/>
    <col min="11782" max="11782" width="13.875" style="1" customWidth="1"/>
    <col min="11783" max="12032" width="9" style="1"/>
    <col min="12033" max="12033" width="33.5" style="1" customWidth="1"/>
    <col min="12034" max="12034" width="20" style="1" customWidth="1"/>
    <col min="12035" max="12035" width="15" style="1" customWidth="1"/>
    <col min="12036" max="12036" width="20" style="1" customWidth="1"/>
    <col min="12037" max="12037" width="9" style="1"/>
    <col min="12038" max="12038" width="13.875" style="1" customWidth="1"/>
    <col min="12039" max="12288" width="9" style="1"/>
    <col min="12289" max="12289" width="33.5" style="1" customWidth="1"/>
    <col min="12290" max="12290" width="20" style="1" customWidth="1"/>
    <col min="12291" max="12291" width="15" style="1" customWidth="1"/>
    <col min="12292" max="12292" width="20" style="1" customWidth="1"/>
    <col min="12293" max="12293" width="9" style="1"/>
    <col min="12294" max="12294" width="13.875" style="1" customWidth="1"/>
    <col min="12295" max="12544" width="9" style="1"/>
    <col min="12545" max="12545" width="33.5" style="1" customWidth="1"/>
    <col min="12546" max="12546" width="20" style="1" customWidth="1"/>
    <col min="12547" max="12547" width="15" style="1" customWidth="1"/>
    <col min="12548" max="12548" width="20" style="1" customWidth="1"/>
    <col min="12549" max="12549" width="9" style="1"/>
    <col min="12550" max="12550" width="13.875" style="1" customWidth="1"/>
    <col min="12551" max="12800" width="9" style="1"/>
    <col min="12801" max="12801" width="33.5" style="1" customWidth="1"/>
    <col min="12802" max="12802" width="20" style="1" customWidth="1"/>
    <col min="12803" max="12803" width="15" style="1" customWidth="1"/>
    <col min="12804" max="12804" width="20" style="1" customWidth="1"/>
    <col min="12805" max="12805" width="9" style="1"/>
    <col min="12806" max="12806" width="13.875" style="1" customWidth="1"/>
    <col min="12807" max="13056" width="9" style="1"/>
    <col min="13057" max="13057" width="33.5" style="1" customWidth="1"/>
    <col min="13058" max="13058" width="20" style="1" customWidth="1"/>
    <col min="13059" max="13059" width="15" style="1" customWidth="1"/>
    <col min="13060" max="13060" width="20" style="1" customWidth="1"/>
    <col min="13061" max="13061" width="9" style="1"/>
    <col min="13062" max="13062" width="13.875" style="1" customWidth="1"/>
    <col min="13063" max="13312" width="9" style="1"/>
    <col min="13313" max="13313" width="33.5" style="1" customWidth="1"/>
    <col min="13314" max="13314" width="20" style="1" customWidth="1"/>
    <col min="13315" max="13315" width="15" style="1" customWidth="1"/>
    <col min="13316" max="13316" width="20" style="1" customWidth="1"/>
    <col min="13317" max="13317" width="9" style="1"/>
    <col min="13318" max="13318" width="13.875" style="1" customWidth="1"/>
    <col min="13319" max="13568" width="9" style="1"/>
    <col min="13569" max="13569" width="33.5" style="1" customWidth="1"/>
    <col min="13570" max="13570" width="20" style="1" customWidth="1"/>
    <col min="13571" max="13571" width="15" style="1" customWidth="1"/>
    <col min="13572" max="13572" width="20" style="1" customWidth="1"/>
    <col min="13573" max="13573" width="9" style="1"/>
    <col min="13574" max="13574" width="13.875" style="1" customWidth="1"/>
    <col min="13575" max="13824" width="9" style="1"/>
    <col min="13825" max="13825" width="33.5" style="1" customWidth="1"/>
    <col min="13826" max="13826" width="20" style="1" customWidth="1"/>
    <col min="13827" max="13827" width="15" style="1" customWidth="1"/>
    <col min="13828" max="13828" width="20" style="1" customWidth="1"/>
    <col min="13829" max="13829" width="9" style="1"/>
    <col min="13830" max="13830" width="13.875" style="1" customWidth="1"/>
    <col min="13831" max="14080" width="9" style="1"/>
    <col min="14081" max="14081" width="33.5" style="1" customWidth="1"/>
    <col min="14082" max="14082" width="20" style="1" customWidth="1"/>
    <col min="14083" max="14083" width="15" style="1" customWidth="1"/>
    <col min="14084" max="14084" width="20" style="1" customWidth="1"/>
    <col min="14085" max="14085" width="9" style="1"/>
    <col min="14086" max="14086" width="13.875" style="1" customWidth="1"/>
    <col min="14087" max="14336" width="9" style="1"/>
    <col min="14337" max="14337" width="33.5" style="1" customWidth="1"/>
    <col min="14338" max="14338" width="20" style="1" customWidth="1"/>
    <col min="14339" max="14339" width="15" style="1" customWidth="1"/>
    <col min="14340" max="14340" width="20" style="1" customWidth="1"/>
    <col min="14341" max="14341" width="9" style="1"/>
    <col min="14342" max="14342" width="13.875" style="1" customWidth="1"/>
    <col min="14343" max="14592" width="9" style="1"/>
    <col min="14593" max="14593" width="33.5" style="1" customWidth="1"/>
    <col min="14594" max="14594" width="20" style="1" customWidth="1"/>
    <col min="14595" max="14595" width="15" style="1" customWidth="1"/>
    <col min="14596" max="14596" width="20" style="1" customWidth="1"/>
    <col min="14597" max="14597" width="9" style="1"/>
    <col min="14598" max="14598" width="13.875" style="1" customWidth="1"/>
    <col min="14599" max="14848" width="9" style="1"/>
    <col min="14849" max="14849" width="33.5" style="1" customWidth="1"/>
    <col min="14850" max="14850" width="20" style="1" customWidth="1"/>
    <col min="14851" max="14851" width="15" style="1" customWidth="1"/>
    <col min="14852" max="14852" width="20" style="1" customWidth="1"/>
    <col min="14853" max="14853" width="9" style="1"/>
    <col min="14854" max="14854" width="13.875" style="1" customWidth="1"/>
    <col min="14855" max="15104" width="9" style="1"/>
    <col min="15105" max="15105" width="33.5" style="1" customWidth="1"/>
    <col min="15106" max="15106" width="20" style="1" customWidth="1"/>
    <col min="15107" max="15107" width="15" style="1" customWidth="1"/>
    <col min="15108" max="15108" width="20" style="1" customWidth="1"/>
    <col min="15109" max="15109" width="9" style="1"/>
    <col min="15110" max="15110" width="13.875" style="1" customWidth="1"/>
    <col min="15111" max="15360" width="9" style="1"/>
    <col min="15361" max="15361" width="33.5" style="1" customWidth="1"/>
    <col min="15362" max="15362" width="20" style="1" customWidth="1"/>
    <col min="15363" max="15363" width="15" style="1" customWidth="1"/>
    <col min="15364" max="15364" width="20" style="1" customWidth="1"/>
    <col min="15365" max="15365" width="9" style="1"/>
    <col min="15366" max="15366" width="13.875" style="1" customWidth="1"/>
    <col min="15367" max="15616" width="9" style="1"/>
    <col min="15617" max="15617" width="33.5" style="1" customWidth="1"/>
    <col min="15618" max="15618" width="20" style="1" customWidth="1"/>
    <col min="15619" max="15619" width="15" style="1" customWidth="1"/>
    <col min="15620" max="15620" width="20" style="1" customWidth="1"/>
    <col min="15621" max="15621" width="9" style="1"/>
    <col min="15622" max="15622" width="13.875" style="1" customWidth="1"/>
    <col min="15623" max="15872" width="9" style="1"/>
    <col min="15873" max="15873" width="33.5" style="1" customWidth="1"/>
    <col min="15874" max="15874" width="20" style="1" customWidth="1"/>
    <col min="15875" max="15875" width="15" style="1" customWidth="1"/>
    <col min="15876" max="15876" width="20" style="1" customWidth="1"/>
    <col min="15877" max="15877" width="9" style="1"/>
    <col min="15878" max="15878" width="13.875" style="1" customWidth="1"/>
    <col min="15879" max="16128" width="9" style="1"/>
    <col min="16129" max="16129" width="33.5" style="1" customWidth="1"/>
    <col min="16130" max="16130" width="20" style="1" customWidth="1"/>
    <col min="16131" max="16131" width="15" style="1" customWidth="1"/>
    <col min="16132" max="16132" width="20" style="1" customWidth="1"/>
    <col min="16133" max="16133" width="9" style="1"/>
    <col min="16134" max="16134" width="13.875" style="1" customWidth="1"/>
    <col min="16135" max="16384" width="9" style="1"/>
  </cols>
  <sheetData>
    <row r="1" ht="18.75" spans="1:4">
      <c r="A1" s="2" t="s">
        <v>238</v>
      </c>
      <c r="B1" s="3"/>
      <c r="C1" s="2"/>
      <c r="D1" s="2"/>
    </row>
    <row r="2" ht="18.75" spans="1:4">
      <c r="A2" s="2"/>
      <c r="B2" s="2"/>
      <c r="C2" s="4"/>
      <c r="D2" s="4"/>
    </row>
    <row r="3" spans="1:1">
      <c r="A3" s="5" t="str">
        <f>出纳财政平台支付申请明细!A2&amp;出纳财政平台支付申请明细!C2</f>
        <v>单位名称：上海市静安区彭浦实验幼儿园</v>
      </c>
    </row>
    <row r="4" spans="1:4">
      <c r="A4" s="4"/>
      <c r="B4" s="4"/>
      <c r="C4" s="4"/>
      <c r="D4" s="4"/>
    </row>
    <row r="5" ht="18" customHeight="1" spans="1:4">
      <c r="A5" s="6" t="s">
        <v>198</v>
      </c>
      <c r="B5" s="7" t="s">
        <v>199</v>
      </c>
      <c r="C5" s="7" t="s">
        <v>200</v>
      </c>
      <c r="D5" s="7" t="s">
        <v>201</v>
      </c>
    </row>
    <row r="6" ht="18" customHeight="1" spans="1:4">
      <c r="A6" s="8" t="s">
        <v>202</v>
      </c>
      <c r="B6" s="9">
        <f>B7+B20</f>
        <v>0</v>
      </c>
      <c r="C6" s="9">
        <f>C7+C20</f>
        <v>0</v>
      </c>
      <c r="D6" s="9">
        <f t="shared" ref="D6:D35" si="0">B6+C6</f>
        <v>0</v>
      </c>
    </row>
    <row r="7" ht="18" customHeight="1" spans="1:4">
      <c r="A7" s="10" t="s">
        <v>203</v>
      </c>
      <c r="B7" s="9">
        <f>B8+B11</f>
        <v>0</v>
      </c>
      <c r="C7" s="9">
        <f>C8+C11</f>
        <v>0</v>
      </c>
      <c r="D7" s="9">
        <f t="shared" si="0"/>
        <v>0</v>
      </c>
    </row>
    <row r="8" ht="18" customHeight="1" spans="1:4">
      <c r="A8" s="10" t="s">
        <v>204</v>
      </c>
      <c r="B8" s="9">
        <f>B9+B10</f>
        <v>0</v>
      </c>
      <c r="C8" s="9">
        <f>C9+C10</f>
        <v>0</v>
      </c>
      <c r="D8" s="9">
        <f t="shared" si="0"/>
        <v>0</v>
      </c>
    </row>
    <row r="9" ht="18" customHeight="1" spans="1:4">
      <c r="A9" s="11" t="s">
        <v>205</v>
      </c>
      <c r="B9" s="12">
        <f>计划制定表!K5</f>
        <v>0</v>
      </c>
      <c r="C9" s="12"/>
      <c r="D9" s="12">
        <f t="shared" si="0"/>
        <v>0</v>
      </c>
    </row>
    <row r="10" ht="18" customHeight="1" spans="1:6">
      <c r="A10" s="11" t="s">
        <v>206</v>
      </c>
      <c r="B10" s="12">
        <f>计划制定表!K4</f>
        <v>0</v>
      </c>
      <c r="C10" s="12"/>
      <c r="D10" s="12">
        <f t="shared" si="0"/>
        <v>0</v>
      </c>
      <c r="F10" s="13"/>
    </row>
    <row r="11" ht="18" customHeight="1" spans="1:6">
      <c r="A11" s="10" t="s">
        <v>207</v>
      </c>
      <c r="B11" s="14">
        <f>SUM(B12:B19)</f>
        <v>0</v>
      </c>
      <c r="C11" s="14">
        <f>SUM(C12:C19)</f>
        <v>0</v>
      </c>
      <c r="D11" s="14">
        <f t="shared" si="0"/>
        <v>0</v>
      </c>
      <c r="F11" s="13"/>
    </row>
    <row r="12" ht="18" customHeight="1" spans="1:4">
      <c r="A12" s="11" t="s">
        <v>208</v>
      </c>
      <c r="B12" s="12">
        <f>计划制定表!K12</f>
        <v>0</v>
      </c>
      <c r="C12" s="12"/>
      <c r="D12" s="12">
        <f t="shared" si="0"/>
        <v>0</v>
      </c>
    </row>
    <row r="13" ht="18" customHeight="1" spans="1:4">
      <c r="A13" s="11" t="s">
        <v>209</v>
      </c>
      <c r="B13" s="12">
        <f>计划制定表!K15</f>
        <v>0</v>
      </c>
      <c r="C13" s="12"/>
      <c r="D13" s="12">
        <f t="shared" si="0"/>
        <v>0</v>
      </c>
    </row>
    <row r="14" ht="18" customHeight="1" spans="1:4">
      <c r="A14" s="11" t="s">
        <v>210</v>
      </c>
      <c r="B14" s="12">
        <f>计划制定表!K13</f>
        <v>0</v>
      </c>
      <c r="C14" s="12"/>
      <c r="D14" s="12">
        <f t="shared" si="0"/>
        <v>0</v>
      </c>
    </row>
    <row r="15" ht="18" customHeight="1" spans="1:4">
      <c r="A15" s="11" t="s">
        <v>211</v>
      </c>
      <c r="B15" s="12">
        <f>计划制定表!K16</f>
        <v>0</v>
      </c>
      <c r="C15" s="12"/>
      <c r="D15" s="12">
        <f t="shared" si="0"/>
        <v>0</v>
      </c>
    </row>
    <row r="16" ht="18" customHeight="1" spans="1:4">
      <c r="A16" s="11" t="s">
        <v>212</v>
      </c>
      <c r="B16" s="12">
        <f>计划制定表!K14</f>
        <v>0</v>
      </c>
      <c r="C16" s="12"/>
      <c r="D16" s="12"/>
    </row>
    <row r="17" ht="18" customHeight="1" spans="1:4">
      <c r="A17" s="11" t="s">
        <v>213</v>
      </c>
      <c r="B17" s="12">
        <f>计划制定表!K17</f>
        <v>0</v>
      </c>
      <c r="C17" s="12"/>
      <c r="D17" s="12"/>
    </row>
    <row r="18" ht="18" customHeight="1" spans="1:4">
      <c r="A18" s="11" t="s">
        <v>214</v>
      </c>
      <c r="B18" s="12">
        <f>计划制定表!K18</f>
        <v>0</v>
      </c>
      <c r="C18" s="12"/>
      <c r="D18" s="12"/>
    </row>
    <row r="19" ht="18" customHeight="1" spans="1:4">
      <c r="A19" s="11" t="s">
        <v>215</v>
      </c>
      <c r="B19" s="12">
        <f>计划制定表!K19</f>
        <v>0</v>
      </c>
      <c r="C19" s="12"/>
      <c r="D19" s="12">
        <f t="shared" si="0"/>
        <v>0</v>
      </c>
    </row>
    <row r="20" ht="18" customHeight="1" spans="1:4">
      <c r="A20" s="10" t="s">
        <v>216</v>
      </c>
      <c r="B20" s="14">
        <f>B21+B27</f>
        <v>0</v>
      </c>
      <c r="C20" s="14">
        <f>C21+C27</f>
        <v>0</v>
      </c>
      <c r="D20" s="14">
        <f t="shared" si="0"/>
        <v>0</v>
      </c>
    </row>
    <row r="21" ht="18" customHeight="1" spans="1:4">
      <c r="A21" s="10" t="s">
        <v>217</v>
      </c>
      <c r="B21" s="14">
        <f>SUM(B22:B26)</f>
        <v>0</v>
      </c>
      <c r="C21" s="14">
        <f>SUM(C22:C26)</f>
        <v>0</v>
      </c>
      <c r="D21" s="14">
        <f t="shared" si="0"/>
        <v>0</v>
      </c>
    </row>
    <row r="22" ht="18" customHeight="1" spans="1:4">
      <c r="A22" s="11" t="s">
        <v>218</v>
      </c>
      <c r="B22" s="12">
        <f>计划制定表!K9</f>
        <v>0</v>
      </c>
      <c r="C22" s="12"/>
      <c r="D22" s="12">
        <f t="shared" si="0"/>
        <v>0</v>
      </c>
    </row>
    <row r="23" ht="18" customHeight="1" spans="1:4">
      <c r="A23" s="11" t="s">
        <v>219</v>
      </c>
      <c r="B23" s="12">
        <f>计划制定表!K8</f>
        <v>0</v>
      </c>
      <c r="C23" s="12"/>
      <c r="D23" s="12">
        <f t="shared" si="0"/>
        <v>0</v>
      </c>
    </row>
    <row r="24" ht="18" customHeight="1" spans="1:4">
      <c r="A24" s="11" t="s">
        <v>220</v>
      </c>
      <c r="B24" s="12">
        <f>计划制定表!K7</f>
        <v>0</v>
      </c>
      <c r="C24" s="12"/>
      <c r="D24" s="12">
        <f t="shared" si="0"/>
        <v>0</v>
      </c>
    </row>
    <row r="25" ht="18" customHeight="1" spans="1:4">
      <c r="A25" s="11" t="s">
        <v>221</v>
      </c>
      <c r="B25" s="12">
        <f>计划制定表!K6</f>
        <v>0</v>
      </c>
      <c r="C25" s="12"/>
      <c r="D25" s="12">
        <f t="shared" si="0"/>
        <v>0</v>
      </c>
    </row>
    <row r="26" ht="18" customHeight="1" spans="1:4">
      <c r="A26" s="11" t="s">
        <v>222</v>
      </c>
      <c r="B26" s="12"/>
      <c r="C26" s="12"/>
      <c r="D26" s="12">
        <f t="shared" si="0"/>
        <v>0</v>
      </c>
    </row>
    <row r="27" ht="18" customHeight="1" spans="1:4">
      <c r="A27" s="10" t="s">
        <v>223</v>
      </c>
      <c r="B27" s="14">
        <f>B28</f>
        <v>0</v>
      </c>
      <c r="C27" s="14">
        <f>C28</f>
        <v>0</v>
      </c>
      <c r="D27" s="14">
        <f t="shared" si="0"/>
        <v>0</v>
      </c>
    </row>
    <row r="28" ht="18" customHeight="1" spans="1:4">
      <c r="A28" s="11" t="s">
        <v>224</v>
      </c>
      <c r="B28" s="12">
        <f>计划制定表!K20+计划制定表!K21</f>
        <v>0</v>
      </c>
      <c r="C28" s="12"/>
      <c r="D28" s="12">
        <f t="shared" si="0"/>
        <v>0</v>
      </c>
    </row>
    <row r="29" ht="18" customHeight="1" spans="1:4">
      <c r="A29" s="11"/>
      <c r="B29" s="12"/>
      <c r="C29" s="12"/>
      <c r="D29" s="12">
        <f t="shared" si="0"/>
        <v>0</v>
      </c>
    </row>
    <row r="30" ht="18" customHeight="1" spans="1:4">
      <c r="A30" s="11"/>
      <c r="B30" s="12"/>
      <c r="C30" s="12"/>
      <c r="D30" s="12">
        <f t="shared" si="0"/>
        <v>0</v>
      </c>
    </row>
    <row r="31" ht="18" customHeight="1" spans="1:4">
      <c r="A31" s="10" t="s">
        <v>226</v>
      </c>
      <c r="B31" s="15">
        <f>SUM(B32:B34)</f>
        <v>0</v>
      </c>
      <c r="C31" s="15">
        <f>SUM(C32:C34)</f>
        <v>0</v>
      </c>
      <c r="D31" s="14">
        <f t="shared" si="0"/>
        <v>0</v>
      </c>
    </row>
    <row r="32" ht="18" customHeight="1" spans="1:4">
      <c r="A32" s="10"/>
      <c r="B32" s="16"/>
      <c r="C32" s="15">
        <f>SUM(C33:C34)</f>
        <v>0</v>
      </c>
      <c r="D32" s="12">
        <f t="shared" si="0"/>
        <v>0</v>
      </c>
    </row>
    <row r="33" ht="18" customHeight="1" spans="1:4">
      <c r="A33" s="10"/>
      <c r="B33" s="12"/>
      <c r="C33" s="12"/>
      <c r="D33" s="12">
        <f t="shared" si="0"/>
        <v>0</v>
      </c>
    </row>
    <row r="34" ht="18" customHeight="1" spans="1:4">
      <c r="A34" s="10"/>
      <c r="B34" s="12"/>
      <c r="C34" s="12"/>
      <c r="D34" s="12">
        <f t="shared" si="0"/>
        <v>0</v>
      </c>
    </row>
    <row r="35" ht="18" customHeight="1" spans="1:4">
      <c r="A35" s="17" t="s">
        <v>227</v>
      </c>
      <c r="B35" s="14">
        <f>B6+B31</f>
        <v>0</v>
      </c>
      <c r="C35" s="14">
        <f>C6+C31</f>
        <v>0</v>
      </c>
      <c r="D35" s="14">
        <f t="shared" si="0"/>
        <v>0</v>
      </c>
    </row>
    <row r="36" ht="18" customHeight="1" spans="1:4">
      <c r="A36" s="18"/>
      <c r="B36" s="19"/>
      <c r="C36" s="20"/>
      <c r="D36" s="20"/>
    </row>
    <row r="37" ht="18" customHeight="1" spans="1:4">
      <c r="A37" s="21" t="s">
        <v>228</v>
      </c>
      <c r="B37" s="22" t="s">
        <v>229</v>
      </c>
      <c r="C37" s="23" t="s">
        <v>230</v>
      </c>
      <c r="D37" s="23" t="s">
        <v>231</v>
      </c>
    </row>
    <row r="38" ht="18" customHeight="1" spans="1:4">
      <c r="A38" s="24" t="s">
        <v>232</v>
      </c>
      <c r="B38" s="25">
        <v>2000000</v>
      </c>
      <c r="C38" s="12"/>
      <c r="D38" s="12">
        <f>B38+C38</f>
        <v>2000000</v>
      </c>
    </row>
    <row r="39" ht="18" customHeight="1" spans="1:4">
      <c r="A39" s="24"/>
      <c r="B39" s="25"/>
      <c r="C39" s="12"/>
      <c r="D39" s="12">
        <f>B39+C39</f>
        <v>0</v>
      </c>
    </row>
    <row r="40" ht="18" customHeight="1" spans="1:4">
      <c r="A40" s="24"/>
      <c r="B40" s="25"/>
      <c r="C40" s="12"/>
      <c r="D40" s="12">
        <f>B40+C40</f>
        <v>0</v>
      </c>
    </row>
    <row r="41" ht="18" customHeight="1" spans="1:4">
      <c r="A41" s="24"/>
      <c r="B41" s="25"/>
      <c r="C41" s="12"/>
      <c r="D41" s="12"/>
    </row>
    <row r="42" ht="18" customHeight="1" spans="1:4">
      <c r="A42" s="26" t="s">
        <v>233</v>
      </c>
      <c r="B42" s="12">
        <f>SUM(B38:B40)</f>
        <v>2000000</v>
      </c>
      <c r="C42" s="12">
        <f>SUM(C38:C40)</f>
        <v>0</v>
      </c>
      <c r="D42" s="12">
        <f>SUM(D38:D40)</f>
        <v>2000000</v>
      </c>
    </row>
    <row r="43" spans="1:4">
      <c r="A43" s="27"/>
      <c r="B43" s="27"/>
      <c r="C43" s="4"/>
      <c r="D43" s="4"/>
    </row>
    <row r="44" spans="1:4">
      <c r="A44" s="28" t="s">
        <v>234</v>
      </c>
      <c r="B44" s="27"/>
      <c r="C44" s="4"/>
      <c r="D44" s="4"/>
    </row>
    <row r="45" spans="1:4">
      <c r="A45" s="4"/>
      <c r="B45" s="4"/>
      <c r="C45" s="4"/>
      <c r="D45" s="4"/>
    </row>
    <row r="47" spans="1:4">
      <c r="A47" s="4" t="s">
        <v>235</v>
      </c>
      <c r="B47" s="29" t="s">
        <v>236</v>
      </c>
      <c r="C47" s="30"/>
      <c r="D47" s="29" t="s">
        <v>237</v>
      </c>
    </row>
  </sheetData>
  <mergeCells count="1">
    <mergeCell ref="A1:D1"/>
  </mergeCells>
  <hyperlinks>
    <hyperlink ref="B1" location="'主页'!A1" tooltip="返回 主页"/>
  </hyperlinks>
  <pageMargins left="0.708333333333333" right="0.708333333333333" top="0.747916666666667" bottom="0.747916666666667" header="0.314583333333333" footer="0.314583333333333"/>
  <pageSetup paperSize="9" scale="86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主页</vt:lpstr>
      <vt:lpstr>出纳财政平台支付申请明细</vt:lpstr>
      <vt:lpstr>支付申请模板</vt:lpstr>
      <vt:lpstr>经济科目分类</vt:lpstr>
      <vt:lpstr>政府采购</vt:lpstr>
      <vt:lpstr>指标情况表</vt:lpstr>
      <vt:lpstr>计划制定表</vt:lpstr>
      <vt:lpstr>一季度经费计划</vt:lpstr>
      <vt:lpstr>二季度经费计划</vt:lpstr>
      <vt:lpstr>三季度经费计划</vt:lpstr>
      <vt:lpstr>四季度经费计划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哔哔吧比啵哔</cp:lastModifiedBy>
  <dcterms:created xsi:type="dcterms:W3CDTF">2017-12-22T07:09:00Z</dcterms:created>
  <cp:lastPrinted>2018-01-01T04:44:00Z</cp:lastPrinted>
  <dcterms:modified xsi:type="dcterms:W3CDTF">2018-05-22T09:19:12Z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