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P\Desktop\DATA ANALYST\Literature\"/>
    </mc:Choice>
  </mc:AlternateContent>
  <bookViews>
    <workbookView xWindow="0" yWindow="0" windowWidth="20490" windowHeight="7470" firstSheet="1" activeTab="7"/>
  </bookViews>
  <sheets>
    <sheet name="Sheet1" sheetId="2" r:id="rId1"/>
    <sheet name="Sheet2" sheetId="3" r:id="rId2"/>
    <sheet name="Sheet3" sheetId="4" r:id="rId3"/>
    <sheet name="Sheet5" sheetId="6" r:id="rId4"/>
    <sheet name="Sheet6" sheetId="7" r:id="rId5"/>
    <sheet name="Sample_Sales_Data" sheetId="1" r:id="rId6"/>
    <sheet name="Sheet11" sheetId="12" r:id="rId7"/>
    <sheet name="Sheet10" sheetId="11" r:id="rId8"/>
    <sheet name="Sheet8" sheetId="9" r:id="rId9"/>
    <sheet name="Sheet9" sheetId="10" r:id="rId10"/>
    <sheet name="Product Prices" sheetId="8" r:id="rId11"/>
  </sheets>
  <definedNames>
    <definedName name="_xlnm._FilterDatabase" localSheetId="5" hidden="1">Sample_Sales_Data!$A$1:$M$1</definedName>
    <definedName name="_xlnm._FilterDatabase" localSheetId="7" hidden="1">Sheet10!$A$1:$A$51</definedName>
    <definedName name="_xlnm._FilterDatabase" localSheetId="6" hidden="1">Sheet11!$A$1:$B$51</definedName>
    <definedName name="_xlnm._FilterDatabase" localSheetId="8" hidden="1">Sheet8!$A$1:$B$1</definedName>
    <definedName name="_xlnm._FilterDatabase" localSheetId="9" hidden="1">Sheet9!$A$1:$B$51</definedName>
  </definedNames>
  <calcPr calcId="152511"/>
  <pivotCaches>
    <pivotCache cacheId="1" r:id="rId12"/>
    <pivotCache cacheId="2" r:id="rId13"/>
  </pivotCaches>
</workbook>
</file>

<file path=xl/calcChain.xml><?xml version="1.0" encoding="utf-8"?>
<calcChain xmlns="http://schemas.openxmlformats.org/spreadsheetml/2006/main">
  <c r="J2" i="1" l="1"/>
  <c r="I2" i="1"/>
  <c r="K2" i="1" l="1"/>
  <c r="C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H2" i="1"/>
  <c r="B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J35" i="1"/>
  <c r="H34" i="1"/>
  <c r="H51" i="1"/>
  <c r="H3" i="1"/>
  <c r="H10" i="1"/>
  <c r="H11" i="1"/>
  <c r="H17" i="1"/>
  <c r="H38" i="1"/>
  <c r="H5" i="1"/>
  <c r="H43" i="1"/>
  <c r="H37" i="1"/>
  <c r="H22" i="1"/>
  <c r="H15" i="1"/>
  <c r="H40" i="1"/>
  <c r="H33" i="1"/>
  <c r="H14" i="1"/>
  <c r="H29" i="1"/>
  <c r="H27" i="1"/>
  <c r="H13" i="1"/>
  <c r="H44" i="1"/>
  <c r="H32" i="1"/>
  <c r="H31" i="1"/>
  <c r="H4" i="1"/>
  <c r="H8" i="1"/>
  <c r="H7" i="1"/>
  <c r="H30" i="1"/>
  <c r="H45" i="1"/>
  <c r="H18" i="1"/>
  <c r="H25" i="1"/>
  <c r="H24" i="1"/>
  <c r="H9" i="1"/>
  <c r="H28" i="1"/>
  <c r="H41" i="1"/>
  <c r="H47" i="1"/>
  <c r="H36" i="1"/>
  <c r="H48" i="1"/>
  <c r="H21" i="1"/>
  <c r="H20" i="1"/>
  <c r="H16" i="1"/>
  <c r="H46" i="1"/>
  <c r="H19" i="1"/>
  <c r="H50" i="1"/>
  <c r="H42" i="1"/>
  <c r="H26" i="1"/>
  <c r="H23" i="1"/>
  <c r="H49" i="1"/>
  <c r="H12" i="1"/>
  <c r="H6" i="1"/>
  <c r="H39" i="1"/>
  <c r="H35" i="1"/>
  <c r="K34" i="1"/>
  <c r="K51" i="1"/>
  <c r="K3" i="1"/>
  <c r="K10" i="1"/>
  <c r="K11" i="1"/>
  <c r="K17" i="1"/>
  <c r="K38" i="1"/>
  <c r="K5" i="1"/>
  <c r="K43" i="1"/>
  <c r="K37" i="1"/>
  <c r="K22" i="1"/>
  <c r="K15" i="1"/>
  <c r="K40" i="1"/>
  <c r="K33" i="1"/>
  <c r="K14" i="1"/>
  <c r="K29" i="1"/>
  <c r="K27" i="1"/>
  <c r="K13" i="1"/>
  <c r="K44" i="1"/>
  <c r="K32" i="1"/>
  <c r="K31" i="1"/>
  <c r="K4" i="1"/>
  <c r="K8" i="1"/>
  <c r="K7" i="1"/>
  <c r="K30" i="1"/>
  <c r="K45" i="1"/>
  <c r="K18" i="1"/>
  <c r="K25" i="1"/>
  <c r="K24" i="1"/>
  <c r="K9" i="1"/>
  <c r="K28" i="1"/>
  <c r="K41" i="1"/>
  <c r="K47" i="1"/>
  <c r="K36" i="1"/>
  <c r="K48" i="1"/>
  <c r="K21" i="1"/>
  <c r="K20" i="1"/>
  <c r="K16" i="1"/>
  <c r="K46" i="1"/>
  <c r="K19" i="1"/>
  <c r="K50" i="1"/>
  <c r="K42" i="1"/>
  <c r="K26" i="1"/>
  <c r="K23" i="1"/>
  <c r="K49" i="1"/>
  <c r="K12" i="1"/>
  <c r="K6" i="1"/>
  <c r="K39" i="1"/>
  <c r="K35" i="1"/>
  <c r="D2" i="4"/>
  <c r="A2" i="4"/>
  <c r="J34" i="1"/>
  <c r="J51" i="1"/>
  <c r="J3" i="1"/>
  <c r="J10" i="1"/>
  <c r="J11" i="1"/>
  <c r="J17" i="1"/>
  <c r="J38" i="1"/>
  <c r="J5" i="1"/>
  <c r="J43" i="1"/>
  <c r="J37" i="1"/>
  <c r="J22" i="1"/>
  <c r="J15" i="1"/>
  <c r="J40" i="1"/>
  <c r="J33" i="1"/>
  <c r="J14" i="1"/>
  <c r="J29" i="1"/>
  <c r="J27" i="1"/>
  <c r="J13" i="1"/>
  <c r="J44" i="1"/>
  <c r="J32" i="1"/>
  <c r="J31" i="1"/>
  <c r="J4" i="1"/>
  <c r="J8" i="1"/>
  <c r="J7" i="1"/>
  <c r="J30" i="1"/>
  <c r="J45" i="1"/>
  <c r="J18" i="1"/>
  <c r="J25" i="1"/>
  <c r="J24" i="1"/>
  <c r="J9" i="1"/>
  <c r="J28" i="1"/>
  <c r="J41" i="1"/>
  <c r="J47" i="1"/>
  <c r="J36" i="1"/>
  <c r="J48" i="1"/>
  <c r="J21" i="1"/>
  <c r="J20" i="1"/>
  <c r="J16" i="1"/>
  <c r="J46" i="1"/>
  <c r="J19" i="1"/>
  <c r="J50" i="1"/>
  <c r="J42" i="1"/>
  <c r="J26" i="1"/>
  <c r="J23" i="1"/>
  <c r="J49" i="1"/>
  <c r="J12" i="1"/>
  <c r="J6" i="1"/>
  <c r="J39" i="1"/>
</calcChain>
</file>

<file path=xl/sharedStrings.xml><?xml version="1.0" encoding="utf-8"?>
<sst xmlns="http://schemas.openxmlformats.org/spreadsheetml/2006/main" count="463" uniqueCount="88">
  <si>
    <t>Order ID</t>
  </si>
  <si>
    <t>Region</t>
  </si>
  <si>
    <t>Product</t>
  </si>
  <si>
    <t>Sales Rep</t>
  </si>
  <si>
    <t>Units Sold</t>
  </si>
  <si>
    <t>Unit Price</t>
  </si>
  <si>
    <t>Total Sales</t>
  </si>
  <si>
    <t>ORD001</t>
  </si>
  <si>
    <t>North</t>
  </si>
  <si>
    <t>Laptop</t>
  </si>
  <si>
    <t>Fatima</t>
  </si>
  <si>
    <t>ORD002</t>
  </si>
  <si>
    <t>South</t>
  </si>
  <si>
    <t>Mouse</t>
  </si>
  <si>
    <t>ORD003</t>
  </si>
  <si>
    <t>Printer</t>
  </si>
  <si>
    <t>Maria</t>
  </si>
  <si>
    <t>ORD004</t>
  </si>
  <si>
    <t>Sara</t>
  </si>
  <si>
    <t>ORD005</t>
  </si>
  <si>
    <t>ORD006</t>
  </si>
  <si>
    <t>Monitor</t>
  </si>
  <si>
    <t>Omar</t>
  </si>
  <si>
    <t>ORD007</t>
  </si>
  <si>
    <t>ORD008</t>
  </si>
  <si>
    <t>East</t>
  </si>
  <si>
    <t>ORD009</t>
  </si>
  <si>
    <t>Ali</t>
  </si>
  <si>
    <t>ORD010</t>
  </si>
  <si>
    <t>John</t>
  </si>
  <si>
    <t>ORD011</t>
  </si>
  <si>
    <t>West</t>
  </si>
  <si>
    <t>ORD012</t>
  </si>
  <si>
    <t>ORD013</t>
  </si>
  <si>
    <t>ORD014</t>
  </si>
  <si>
    <t>ORD015</t>
  </si>
  <si>
    <t>ORD016</t>
  </si>
  <si>
    <t>Keyboard</t>
  </si>
  <si>
    <t>ORD017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</si>
  <si>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</si>
  <si>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</si>
  <si>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</si>
  <si>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</si>
  <si>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</si>
  <si>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</si>
  <si>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</si>
  <si>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</si>
  <si>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</si>
  <si>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</si>
  <si>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</si>
  <si>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</si>
  <si>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</si>
  <si>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</si>
  <si>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</si>
  <si>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</si>
  <si>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</si>
  <si>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</si>
  <si>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</si>
  <si>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</si>
  <si>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</si>
  <si>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</si>
  <si>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</si>
  <si>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</si>
  <si>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</si>
  <si>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</si>
  <si>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</si>
  <si>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</si>
  <si>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</si>
  <si>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</si>
  <si>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</si>
  <si>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</si>
  <si>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</si>
  <si>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Row Labels</t>
  </si>
  <si>
    <t>(blank)</t>
  </si>
  <si>
    <t>Grand Total</t>
  </si>
  <si>
    <t>Count of Total Sales</t>
  </si>
  <si>
    <t>Pivot Table Showing Sales By Region</t>
  </si>
  <si>
    <t>Pivot Table Showing Total Sales By Product</t>
  </si>
  <si>
    <t>Discount%</t>
  </si>
  <si>
    <t>Average Unit Price</t>
  </si>
  <si>
    <t>Discount Amount</t>
  </si>
  <si>
    <t>Total Unit Sold</t>
  </si>
  <si>
    <t>Highest Sales Values</t>
  </si>
  <si>
    <t>Lowest sales Value</t>
  </si>
  <si>
    <t>Average of Units Sold</t>
  </si>
  <si>
    <t>3. Create a Pivot Table showing average units sold by Sales Rep.</t>
  </si>
  <si>
    <t>Standard Price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</si>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</sst>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11" xfId="0" applyFont="1" applyBorder="1"/>
    <xf numFmtId="0" fontId="16" fillId="0" borderId="12" xfId="0" applyFont="1" applyBorder="1"/>
    <xf numFmtId="0" fontId="16" fillId="0" borderId="14" xfId="0" applyFont="1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Border="1"/>
    <xf numFmtId="0" fontId="16" fillId="0" borderId="16" xfId="0" applyFont="1" applyBorder="1"/>
    <xf numFmtId="0" fontId="0" fillId="0" borderId="17" xfId="0" applyBorder="1"/>
    <xf numFmtId="0" fontId="0" fillId="0" borderId="15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0" borderId="19" xfId="0" applyNumberFormat="1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top style="thin">
          <color theme="5"/>
        </top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P" refreshedDate="45909.620899652778" createdVersion="5" refreshedVersion="5" minRefreshableVersion="3" recordCount="51">
  <cacheSource type="worksheet">
    <worksheetSource ref="A1:G1048576" sheet="Sample_Sales_Data"/>
  </cacheSource>
  <cacheFields count="7">
    <cacheField name="Order ID" numFmtId="0">
      <sharedItems containsBlank="1"/>
    </cacheField>
    <cacheField name="Region" numFmtId="0">
      <sharedItems containsBlank="1" count="5">
        <s v="North"/>
        <s v="South"/>
        <s v="East"/>
        <s v="West"/>
        <m/>
      </sharedItems>
    </cacheField>
    <cacheField name="Product" numFmtId="0">
      <sharedItems containsBlank="1" count="6">
        <s v="Laptop"/>
        <s v="Mouse"/>
        <s v="Printer"/>
        <s v="Monitor"/>
        <s v="Keyboard"/>
        <m/>
      </sharedItems>
    </cacheField>
    <cacheField name="Sales Rep" numFmtId="0">
      <sharedItems containsBlank="1"/>
    </cacheField>
    <cacheField name="Units Sold" numFmtId="0">
      <sharedItems containsString="0" containsBlank="1" containsNumber="1" containsInteger="1" minValue="2" maxValue="19"/>
    </cacheField>
    <cacheField name="Unit Price" numFmtId="0">
      <sharedItems containsString="0" containsBlank="1" containsNumber="1" containsInteger="1" minValue="59" maxValue="483"/>
    </cacheField>
    <cacheField name="Total Sales" numFmtId="0">
      <sharedItems containsString="0" containsBlank="1" containsNumber="1" containsInteger="1" minValue="130" maxValue="7812" count="51">
        <n v="1575"/>
        <n v="1584"/>
        <n v="130"/>
        <n v="6086"/>
        <n v="4752"/>
        <n v="4176"/>
        <n v="3136"/>
        <n v="1122"/>
        <n v="5796"/>
        <n v="846"/>
        <n v="1170"/>
        <n v="2812"/>
        <n v="3560"/>
        <n v="976"/>
        <n v="1596"/>
        <n v="3681"/>
        <n v="1938"/>
        <n v="2444"/>
        <n v="3760"/>
        <n v="747"/>
        <n v="1738"/>
        <n v="1845"/>
        <n v="5850"/>
        <n v="4826"/>
        <n v="5134"/>
        <n v="1855"/>
        <n v="741"/>
        <n v="3026"/>
        <n v="7812"/>
        <n v="2720"/>
        <n v="2754"/>
        <n v="4800"/>
        <n v="1956"/>
        <n v="944"/>
        <n v="632"/>
        <n v="1272"/>
        <n v="575"/>
        <n v="2880"/>
        <n v="2905"/>
        <n v="3288"/>
        <n v="656"/>
        <n v="3006"/>
        <n v="334"/>
        <n v="939"/>
        <n v="2544"/>
        <n v="2784"/>
        <n v="396"/>
        <n v="4046"/>
        <n v="5486"/>
        <n v="102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P" refreshedDate="45909.651948495368" createdVersion="5" refreshedVersion="5" minRefreshableVersion="3" recordCount="51">
  <cacheSource type="worksheet">
    <worksheetSource ref="A1:J1048576" sheet="Sample_Sales_Data"/>
  </cacheSource>
  <cacheFields count="10">
    <cacheField name="Order ID" numFmtId="0">
      <sharedItems containsBlank="1"/>
    </cacheField>
    <cacheField name="Region" numFmtId="0">
      <sharedItems containsBlank="1" count="5">
        <s v="North"/>
        <s v="South"/>
        <s v="East"/>
        <s v="West"/>
        <m/>
      </sharedItems>
    </cacheField>
    <cacheField name="Product" numFmtId="0">
      <sharedItems containsBlank="1"/>
    </cacheField>
    <cacheField name="Sales Rep" numFmtId="0">
      <sharedItems containsBlank="1" count="7">
        <s v="Fatima"/>
        <s v="Maria"/>
        <s v="Sara"/>
        <s v="Omar"/>
        <s v="Ali"/>
        <s v="John"/>
        <m/>
      </sharedItems>
    </cacheField>
    <cacheField name="Units Sold" numFmtId="0">
      <sharedItems containsString="0" containsBlank="1" containsNumber="1" containsInteger="1" minValue="2" maxValue="19"/>
    </cacheField>
    <cacheField name="Unit Price" numFmtId="0">
      <sharedItems containsString="0" containsBlank="1" containsNumber="1" containsInteger="1" minValue="59" maxValue="483"/>
    </cacheField>
    <cacheField name="Total Sales" numFmtId="0">
      <sharedItems containsString="0" containsBlank="1" containsNumber="1" containsInteger="1" minValue="130" maxValue="7812"/>
    </cacheField>
    <cacheField name="Discount%" numFmtId="0">
      <sharedItems containsString="0" containsBlank="1" containsNumber="1" minValue="0.4728132387706856" maxValue="27.118644067796609"/>
    </cacheField>
    <cacheField name="Average Unit Price" numFmtId="0">
      <sharedItems containsString="0" containsBlank="1" containsNumber="1" containsInteger="1" minValue="59" maxValue="483"/>
    </cacheField>
    <cacheField name="Discount Amount" numFmtId="0">
      <sharedItems containsString="0" containsBlank="1" containsNumber="1" minValue="6.5" maxValue="781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ORD001"/>
    <x v="0"/>
    <x v="0"/>
    <s v="Fatima"/>
    <n v="9"/>
    <n v="175"/>
    <x v="0"/>
  </r>
  <r>
    <s v="ORD002"/>
    <x v="1"/>
    <x v="1"/>
    <s v="Fatima"/>
    <n v="4"/>
    <n v="396"/>
    <x v="1"/>
  </r>
  <r>
    <s v="ORD003"/>
    <x v="0"/>
    <x v="2"/>
    <s v="Maria"/>
    <n v="2"/>
    <n v="65"/>
    <x v="2"/>
  </r>
  <r>
    <s v="ORD004"/>
    <x v="0"/>
    <x v="1"/>
    <s v="Sara"/>
    <n v="17"/>
    <n v="358"/>
    <x v="3"/>
  </r>
  <r>
    <s v="ORD005"/>
    <x v="0"/>
    <x v="2"/>
    <s v="Sara"/>
    <n v="18"/>
    <n v="264"/>
    <x v="4"/>
  </r>
  <r>
    <s v="ORD006"/>
    <x v="1"/>
    <x v="3"/>
    <s v="Omar"/>
    <n v="9"/>
    <n v="464"/>
    <x v="5"/>
  </r>
  <r>
    <s v="ORD007"/>
    <x v="0"/>
    <x v="1"/>
    <s v="Fatima"/>
    <n v="14"/>
    <n v="224"/>
    <x v="6"/>
  </r>
  <r>
    <s v="ORD008"/>
    <x v="2"/>
    <x v="1"/>
    <s v="Sara"/>
    <n v="11"/>
    <n v="102"/>
    <x v="7"/>
  </r>
  <r>
    <s v="ORD009"/>
    <x v="0"/>
    <x v="3"/>
    <s v="Ali"/>
    <n v="12"/>
    <n v="483"/>
    <x v="8"/>
  </r>
  <r>
    <s v="ORD010"/>
    <x v="2"/>
    <x v="2"/>
    <s v="John"/>
    <n v="2"/>
    <n v="423"/>
    <x v="9"/>
  </r>
  <r>
    <s v="ORD011"/>
    <x v="3"/>
    <x v="2"/>
    <s v="Ali"/>
    <n v="13"/>
    <n v="90"/>
    <x v="10"/>
  </r>
  <r>
    <s v="ORD012"/>
    <x v="2"/>
    <x v="2"/>
    <s v="John"/>
    <n v="19"/>
    <n v="148"/>
    <x v="11"/>
  </r>
  <r>
    <s v="ORD013"/>
    <x v="0"/>
    <x v="0"/>
    <s v="Fatima"/>
    <n v="8"/>
    <n v="445"/>
    <x v="12"/>
  </r>
  <r>
    <s v="ORD014"/>
    <x v="2"/>
    <x v="0"/>
    <s v="Sara"/>
    <n v="4"/>
    <n v="244"/>
    <x v="13"/>
  </r>
  <r>
    <s v="ORD015"/>
    <x v="2"/>
    <x v="3"/>
    <s v="Fatima"/>
    <n v="12"/>
    <n v="133"/>
    <x v="14"/>
  </r>
  <r>
    <s v="ORD016"/>
    <x v="2"/>
    <x v="4"/>
    <s v="Sara"/>
    <n v="9"/>
    <n v="409"/>
    <x v="15"/>
  </r>
  <r>
    <s v="ORD017"/>
    <x v="0"/>
    <x v="2"/>
    <s v="Fatima"/>
    <n v="6"/>
    <n v="323"/>
    <x v="16"/>
  </r>
  <r>
    <s v="ORD018"/>
    <x v="1"/>
    <x v="1"/>
    <s v="Maria"/>
    <n v="13"/>
    <n v="188"/>
    <x v="17"/>
  </r>
  <r>
    <s v="ORD019"/>
    <x v="1"/>
    <x v="4"/>
    <s v="Ali"/>
    <n v="8"/>
    <n v="470"/>
    <x v="18"/>
  </r>
  <r>
    <s v="ORD020"/>
    <x v="0"/>
    <x v="4"/>
    <s v="Maria"/>
    <n v="9"/>
    <n v="83"/>
    <x v="19"/>
  </r>
  <r>
    <s v="ORD021"/>
    <x v="1"/>
    <x v="2"/>
    <s v="Fatima"/>
    <n v="11"/>
    <n v="158"/>
    <x v="20"/>
  </r>
  <r>
    <s v="ORD022"/>
    <x v="3"/>
    <x v="3"/>
    <s v="Fatima"/>
    <n v="15"/>
    <n v="123"/>
    <x v="21"/>
  </r>
  <r>
    <s v="ORD023"/>
    <x v="2"/>
    <x v="1"/>
    <s v="Sara"/>
    <n v="18"/>
    <n v="325"/>
    <x v="22"/>
  </r>
  <r>
    <s v="ORD024"/>
    <x v="2"/>
    <x v="2"/>
    <s v="Maria"/>
    <n v="19"/>
    <n v="254"/>
    <x v="23"/>
  </r>
  <r>
    <s v="ORD025"/>
    <x v="2"/>
    <x v="1"/>
    <s v="Sara"/>
    <n v="17"/>
    <n v="302"/>
    <x v="24"/>
  </r>
  <r>
    <s v="ORD026"/>
    <x v="0"/>
    <x v="0"/>
    <s v="Ali"/>
    <n v="5"/>
    <n v="371"/>
    <x v="25"/>
  </r>
  <r>
    <s v="ORD027"/>
    <x v="1"/>
    <x v="3"/>
    <s v="Omar"/>
    <n v="3"/>
    <n v="247"/>
    <x v="26"/>
  </r>
  <r>
    <s v="ORD028"/>
    <x v="3"/>
    <x v="2"/>
    <s v="Maria"/>
    <n v="17"/>
    <n v="178"/>
    <x v="27"/>
  </r>
  <r>
    <s v="ORD029"/>
    <x v="0"/>
    <x v="0"/>
    <s v="Fatima"/>
    <n v="18"/>
    <n v="434"/>
    <x v="28"/>
  </r>
  <r>
    <s v="ORD030"/>
    <x v="2"/>
    <x v="4"/>
    <s v="Ali"/>
    <n v="10"/>
    <n v="272"/>
    <x v="29"/>
  </r>
  <r>
    <s v="ORD031"/>
    <x v="1"/>
    <x v="3"/>
    <s v="Ali"/>
    <n v="9"/>
    <n v="306"/>
    <x v="30"/>
  </r>
  <r>
    <s v="ORD032"/>
    <x v="1"/>
    <x v="2"/>
    <s v="Ali"/>
    <n v="10"/>
    <n v="480"/>
    <x v="31"/>
  </r>
  <r>
    <s v="ORD033"/>
    <x v="1"/>
    <x v="1"/>
    <s v="John"/>
    <n v="6"/>
    <n v="326"/>
    <x v="32"/>
  </r>
  <r>
    <s v="ORD034"/>
    <x v="0"/>
    <x v="2"/>
    <s v="John"/>
    <n v="16"/>
    <n v="59"/>
    <x v="33"/>
  </r>
  <r>
    <s v="ORD035"/>
    <x v="0"/>
    <x v="4"/>
    <s v="John"/>
    <n v="8"/>
    <n v="79"/>
    <x v="34"/>
  </r>
  <r>
    <s v="ORD036"/>
    <x v="1"/>
    <x v="2"/>
    <s v="Ali"/>
    <n v="3"/>
    <n v="424"/>
    <x v="35"/>
  </r>
  <r>
    <s v="ORD037"/>
    <x v="3"/>
    <x v="0"/>
    <s v="Omar"/>
    <n v="5"/>
    <n v="115"/>
    <x v="36"/>
  </r>
  <r>
    <s v="ORD038"/>
    <x v="3"/>
    <x v="2"/>
    <s v="Sara"/>
    <n v="9"/>
    <n v="320"/>
    <x v="37"/>
  </r>
  <r>
    <s v="ORD039"/>
    <x v="3"/>
    <x v="1"/>
    <s v="Omar"/>
    <n v="7"/>
    <n v="415"/>
    <x v="38"/>
  </r>
  <r>
    <s v="ORD040"/>
    <x v="2"/>
    <x v="3"/>
    <s v="Fatima"/>
    <n v="12"/>
    <n v="274"/>
    <x v="39"/>
  </r>
  <r>
    <s v="ORD041"/>
    <x v="3"/>
    <x v="0"/>
    <s v="Sara"/>
    <n v="8"/>
    <n v="82"/>
    <x v="40"/>
  </r>
  <r>
    <s v="ORD042"/>
    <x v="2"/>
    <x v="0"/>
    <s v="Omar"/>
    <n v="18"/>
    <n v="167"/>
    <x v="41"/>
  </r>
  <r>
    <s v="ORD043"/>
    <x v="1"/>
    <x v="0"/>
    <s v="Ali"/>
    <n v="2"/>
    <n v="167"/>
    <x v="42"/>
  </r>
  <r>
    <s v="ORD044"/>
    <x v="0"/>
    <x v="0"/>
    <s v="John"/>
    <n v="3"/>
    <n v="313"/>
    <x v="43"/>
  </r>
  <r>
    <s v="ORD045"/>
    <x v="1"/>
    <x v="4"/>
    <s v="Fatima"/>
    <n v="16"/>
    <n v="159"/>
    <x v="44"/>
  </r>
  <r>
    <s v="ORD046"/>
    <x v="1"/>
    <x v="2"/>
    <s v="Omar"/>
    <n v="16"/>
    <n v="174"/>
    <x v="45"/>
  </r>
  <r>
    <s v="ORD047"/>
    <x v="3"/>
    <x v="3"/>
    <s v="Sara"/>
    <n v="4"/>
    <n v="99"/>
    <x v="46"/>
  </r>
  <r>
    <s v="ORD048"/>
    <x v="3"/>
    <x v="4"/>
    <s v="Maria"/>
    <n v="14"/>
    <n v="289"/>
    <x v="47"/>
  </r>
  <r>
    <s v="ORD049"/>
    <x v="0"/>
    <x v="0"/>
    <s v="Ali"/>
    <n v="13"/>
    <n v="422"/>
    <x v="48"/>
  </r>
  <r>
    <s v="ORD050"/>
    <x v="2"/>
    <x v="0"/>
    <s v="Sara"/>
    <n v="7"/>
    <n v="147"/>
    <x v="49"/>
  </r>
  <r>
    <m/>
    <x v="4"/>
    <x v="5"/>
    <m/>
    <m/>
    <m/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ORD001"/>
    <x v="0"/>
    <s v="Laptop"/>
    <x v="0"/>
    <n v="9"/>
    <n v="175"/>
    <n v="1575"/>
    <n v="5.1428571428571423"/>
    <n v="175"/>
    <n v="78.75"/>
  </r>
  <r>
    <s v="ORD002"/>
    <x v="1"/>
    <s v="Mouse"/>
    <x v="0"/>
    <n v="4"/>
    <n v="396"/>
    <n v="1584"/>
    <n v="1.0101010101010102"/>
    <n v="396"/>
    <n v="79.2"/>
  </r>
  <r>
    <s v="ORD003"/>
    <x v="0"/>
    <s v="Printer"/>
    <x v="1"/>
    <n v="2"/>
    <n v="65"/>
    <n v="130"/>
    <n v="3.0769230769230771"/>
    <n v="65"/>
    <n v="6.5"/>
  </r>
  <r>
    <s v="ORD004"/>
    <x v="0"/>
    <s v="Mouse"/>
    <x v="2"/>
    <n v="17"/>
    <n v="358"/>
    <n v="6086"/>
    <n v="4.7486033519553068"/>
    <n v="358"/>
    <n v="608.6"/>
  </r>
  <r>
    <s v="ORD005"/>
    <x v="0"/>
    <s v="Printer"/>
    <x v="2"/>
    <n v="18"/>
    <n v="264"/>
    <n v="4752"/>
    <n v="6.8181818181818175"/>
    <n v="264"/>
    <n v="237.60000000000002"/>
  </r>
  <r>
    <s v="ORD006"/>
    <x v="1"/>
    <s v="Monitor"/>
    <x v="3"/>
    <n v="9"/>
    <n v="464"/>
    <n v="4176"/>
    <n v="1.9396551724137931"/>
    <n v="464"/>
    <n v="208.8"/>
  </r>
  <r>
    <s v="ORD007"/>
    <x v="0"/>
    <s v="Mouse"/>
    <x v="0"/>
    <n v="14"/>
    <n v="224"/>
    <n v="3136"/>
    <n v="6.25"/>
    <n v="224"/>
    <n v="156.80000000000001"/>
  </r>
  <r>
    <s v="ORD008"/>
    <x v="2"/>
    <s v="Mouse"/>
    <x v="2"/>
    <n v="11"/>
    <n v="102"/>
    <n v="1122"/>
    <n v="10.784313725490197"/>
    <n v="102"/>
    <n v="56.1"/>
  </r>
  <r>
    <s v="ORD009"/>
    <x v="0"/>
    <s v="Monitor"/>
    <x v="4"/>
    <n v="12"/>
    <n v="483"/>
    <n v="5796"/>
    <n v="2.4844720496894408"/>
    <n v="483"/>
    <n v="579.6"/>
  </r>
  <r>
    <s v="ORD010"/>
    <x v="2"/>
    <s v="Printer"/>
    <x v="5"/>
    <n v="2"/>
    <n v="423"/>
    <n v="846"/>
    <n v="0.4728132387706856"/>
    <n v="423"/>
    <n v="42.300000000000004"/>
  </r>
  <r>
    <s v="ORD011"/>
    <x v="3"/>
    <s v="Printer"/>
    <x v="4"/>
    <n v="13"/>
    <n v="90"/>
    <n v="1170"/>
    <n v="14.444444444444443"/>
    <n v="90"/>
    <n v="58.5"/>
  </r>
  <r>
    <s v="ORD012"/>
    <x v="2"/>
    <s v="Printer"/>
    <x v="5"/>
    <n v="19"/>
    <n v="148"/>
    <n v="2812"/>
    <n v="12.837837837837837"/>
    <n v="148"/>
    <n v="140.6"/>
  </r>
  <r>
    <s v="ORD013"/>
    <x v="0"/>
    <s v="Laptop"/>
    <x v="0"/>
    <n v="8"/>
    <n v="445"/>
    <n v="3560"/>
    <n v="1.7977528089887642"/>
    <n v="445"/>
    <n v="178"/>
  </r>
  <r>
    <s v="ORD014"/>
    <x v="2"/>
    <s v="Laptop"/>
    <x v="2"/>
    <n v="4"/>
    <n v="244"/>
    <n v="976"/>
    <n v="1.639344262295082"/>
    <n v="244"/>
    <n v="48.800000000000004"/>
  </r>
  <r>
    <s v="ORD015"/>
    <x v="2"/>
    <s v="Monitor"/>
    <x v="0"/>
    <n v="12"/>
    <n v="133"/>
    <n v="1596"/>
    <n v="9.0225563909774422"/>
    <n v="133"/>
    <n v="79.800000000000011"/>
  </r>
  <r>
    <s v="ORD016"/>
    <x v="2"/>
    <s v="Keyboard"/>
    <x v="2"/>
    <n v="9"/>
    <n v="409"/>
    <n v="3681"/>
    <n v="2.2004889975550124"/>
    <n v="409"/>
    <n v="184.05"/>
  </r>
  <r>
    <s v="ORD017"/>
    <x v="0"/>
    <s v="Printer"/>
    <x v="0"/>
    <n v="6"/>
    <n v="323"/>
    <n v="1938"/>
    <n v="1.8575851393188854"/>
    <n v="323"/>
    <n v="96.9"/>
  </r>
  <r>
    <s v="ORD018"/>
    <x v="1"/>
    <s v="Mouse"/>
    <x v="1"/>
    <n v="13"/>
    <n v="188"/>
    <n v="2444"/>
    <n v="6.9148936170212769"/>
    <n v="188"/>
    <n v="122.2"/>
  </r>
  <r>
    <s v="ORD019"/>
    <x v="1"/>
    <s v="Keyboard"/>
    <x v="4"/>
    <n v="8"/>
    <n v="470"/>
    <n v="3760"/>
    <n v="1.7021276595744681"/>
    <n v="470"/>
    <n v="188"/>
  </r>
  <r>
    <s v="ORD020"/>
    <x v="0"/>
    <s v="Keyboard"/>
    <x v="1"/>
    <n v="9"/>
    <n v="83"/>
    <n v="747"/>
    <n v="10.843373493975903"/>
    <n v="83"/>
    <n v="37.35"/>
  </r>
  <r>
    <s v="ORD021"/>
    <x v="1"/>
    <s v="Printer"/>
    <x v="0"/>
    <n v="11"/>
    <n v="158"/>
    <n v="1738"/>
    <n v="6.962025316455696"/>
    <n v="158"/>
    <n v="86.9"/>
  </r>
  <r>
    <s v="ORD022"/>
    <x v="3"/>
    <s v="Monitor"/>
    <x v="0"/>
    <n v="15"/>
    <n v="123"/>
    <n v="1845"/>
    <n v="12.195121951219512"/>
    <n v="123"/>
    <n v="92.25"/>
  </r>
  <r>
    <s v="ORD023"/>
    <x v="2"/>
    <s v="Mouse"/>
    <x v="2"/>
    <n v="18"/>
    <n v="325"/>
    <n v="5850"/>
    <n v="5.5384615384615383"/>
    <n v="325"/>
    <n v="585"/>
  </r>
  <r>
    <s v="ORD024"/>
    <x v="2"/>
    <s v="Printer"/>
    <x v="1"/>
    <n v="19"/>
    <n v="254"/>
    <n v="4826"/>
    <n v="7.4803149606299222"/>
    <n v="254"/>
    <n v="241.3"/>
  </r>
  <r>
    <s v="ORD025"/>
    <x v="2"/>
    <s v="Mouse"/>
    <x v="2"/>
    <n v="17"/>
    <n v="302"/>
    <n v="5134"/>
    <n v="5.629139072847682"/>
    <n v="302"/>
    <n v="513.4"/>
  </r>
  <r>
    <s v="ORD026"/>
    <x v="0"/>
    <s v="Laptop"/>
    <x v="4"/>
    <n v="5"/>
    <n v="371"/>
    <n v="1855"/>
    <n v="1.3477088948787064"/>
    <n v="371"/>
    <n v="92.75"/>
  </r>
  <r>
    <s v="ORD027"/>
    <x v="1"/>
    <s v="Monitor"/>
    <x v="3"/>
    <n v="3"/>
    <n v="247"/>
    <n v="741"/>
    <n v="1.214574898785425"/>
    <n v="247"/>
    <n v="37.050000000000004"/>
  </r>
  <r>
    <s v="ORD028"/>
    <x v="3"/>
    <s v="Printer"/>
    <x v="1"/>
    <n v="17"/>
    <n v="178"/>
    <n v="3026"/>
    <n v="9.5505617977528079"/>
    <n v="178"/>
    <n v="151.30000000000001"/>
  </r>
  <r>
    <s v="ORD029"/>
    <x v="0"/>
    <s v="Laptop"/>
    <x v="0"/>
    <n v="18"/>
    <n v="434"/>
    <n v="7812"/>
    <n v="4.1474654377880187"/>
    <n v="434"/>
    <n v="781.2"/>
  </r>
  <r>
    <s v="ORD030"/>
    <x v="2"/>
    <s v="Keyboard"/>
    <x v="4"/>
    <n v="10"/>
    <n v="272"/>
    <n v="2720"/>
    <n v="3.6764705882352944"/>
    <n v="272"/>
    <n v="136"/>
  </r>
  <r>
    <s v="ORD031"/>
    <x v="1"/>
    <s v="Monitor"/>
    <x v="4"/>
    <n v="9"/>
    <n v="306"/>
    <n v="2754"/>
    <n v="2.9411764705882351"/>
    <n v="306"/>
    <n v="137.70000000000002"/>
  </r>
  <r>
    <s v="ORD032"/>
    <x v="1"/>
    <s v="Printer"/>
    <x v="4"/>
    <n v="10"/>
    <n v="480"/>
    <n v="4800"/>
    <n v="2.083333333333333"/>
    <n v="480"/>
    <n v="240"/>
  </r>
  <r>
    <s v="ORD033"/>
    <x v="1"/>
    <s v="Mouse"/>
    <x v="5"/>
    <n v="6"/>
    <n v="326"/>
    <n v="1956"/>
    <n v="1.8404907975460123"/>
    <n v="326"/>
    <n v="97.800000000000011"/>
  </r>
  <r>
    <s v="ORD034"/>
    <x v="0"/>
    <s v="Printer"/>
    <x v="5"/>
    <n v="16"/>
    <n v="59"/>
    <n v="944"/>
    <n v="27.118644067796609"/>
    <n v="59"/>
    <n v="47.2"/>
  </r>
  <r>
    <s v="ORD035"/>
    <x v="0"/>
    <s v="Keyboard"/>
    <x v="5"/>
    <n v="8"/>
    <n v="79"/>
    <n v="632"/>
    <n v="10.126582278481013"/>
    <n v="79"/>
    <n v="31.6"/>
  </r>
  <r>
    <s v="ORD036"/>
    <x v="1"/>
    <s v="Printer"/>
    <x v="4"/>
    <n v="3"/>
    <n v="424"/>
    <n v="1272"/>
    <n v="0.70754716981132082"/>
    <n v="424"/>
    <n v="63.6"/>
  </r>
  <r>
    <s v="ORD037"/>
    <x v="3"/>
    <s v="Laptop"/>
    <x v="3"/>
    <n v="5"/>
    <n v="115"/>
    <n v="575"/>
    <n v="4.3478260869565215"/>
    <n v="115"/>
    <n v="28.75"/>
  </r>
  <r>
    <s v="ORD038"/>
    <x v="3"/>
    <s v="Printer"/>
    <x v="2"/>
    <n v="9"/>
    <n v="320"/>
    <n v="2880"/>
    <n v="2.8125"/>
    <n v="320"/>
    <n v="144"/>
  </r>
  <r>
    <s v="ORD039"/>
    <x v="3"/>
    <s v="Mouse"/>
    <x v="3"/>
    <n v="7"/>
    <n v="415"/>
    <n v="2905"/>
    <n v="1.6867469879518073"/>
    <n v="415"/>
    <n v="145.25"/>
  </r>
  <r>
    <s v="ORD040"/>
    <x v="2"/>
    <s v="Monitor"/>
    <x v="0"/>
    <n v="12"/>
    <n v="274"/>
    <n v="3288"/>
    <n v="4.3795620437956204"/>
    <n v="274"/>
    <n v="164.4"/>
  </r>
  <r>
    <s v="ORD041"/>
    <x v="3"/>
    <s v="Laptop"/>
    <x v="2"/>
    <n v="8"/>
    <n v="82"/>
    <n v="656"/>
    <n v="9.7560975609756095"/>
    <n v="82"/>
    <n v="32.800000000000004"/>
  </r>
  <r>
    <s v="ORD042"/>
    <x v="2"/>
    <s v="Laptop"/>
    <x v="3"/>
    <n v="18"/>
    <n v="167"/>
    <n v="3006"/>
    <n v="10.778443113772456"/>
    <n v="167"/>
    <n v="150.30000000000001"/>
  </r>
  <r>
    <s v="ORD043"/>
    <x v="1"/>
    <s v="Laptop"/>
    <x v="4"/>
    <n v="2"/>
    <n v="167"/>
    <n v="334"/>
    <n v="1.1976047904191618"/>
    <n v="167"/>
    <n v="16.7"/>
  </r>
  <r>
    <s v="ORD044"/>
    <x v="0"/>
    <s v="Laptop"/>
    <x v="5"/>
    <n v="3"/>
    <n v="313"/>
    <n v="939"/>
    <n v="0.95846645367412142"/>
    <n v="313"/>
    <n v="46.95"/>
  </r>
  <r>
    <s v="ORD045"/>
    <x v="1"/>
    <s v="Keyboard"/>
    <x v="0"/>
    <n v="16"/>
    <n v="159"/>
    <n v="2544"/>
    <n v="10.062893081761008"/>
    <n v="159"/>
    <n v="127.2"/>
  </r>
  <r>
    <s v="ORD046"/>
    <x v="1"/>
    <s v="Printer"/>
    <x v="3"/>
    <n v="16"/>
    <n v="174"/>
    <n v="2784"/>
    <n v="9.1954022988505741"/>
    <n v="174"/>
    <n v="139.20000000000002"/>
  </r>
  <r>
    <s v="ORD047"/>
    <x v="3"/>
    <s v="Monitor"/>
    <x v="2"/>
    <n v="4"/>
    <n v="99"/>
    <n v="396"/>
    <n v="4.0404040404040407"/>
    <n v="99"/>
    <n v="19.8"/>
  </r>
  <r>
    <s v="ORD048"/>
    <x v="3"/>
    <s v="Keyboard"/>
    <x v="1"/>
    <n v="14"/>
    <n v="289"/>
    <n v="4046"/>
    <n v="4.844290657439446"/>
    <n v="289"/>
    <n v="202.3"/>
  </r>
  <r>
    <s v="ORD049"/>
    <x v="0"/>
    <s v="Laptop"/>
    <x v="4"/>
    <n v="13"/>
    <n v="422"/>
    <n v="5486"/>
    <n v="3.080568720379147"/>
    <n v="422"/>
    <n v="548.6"/>
  </r>
  <r>
    <s v="ORD050"/>
    <x v="2"/>
    <s v="Laptop"/>
    <x v="2"/>
    <n v="7"/>
    <n v="147"/>
    <n v="1029"/>
    <n v="4.7619047619047619"/>
    <n v="147"/>
    <n v="51.45"/>
  </r>
  <r>
    <m/>
    <x v="4"/>
    <m/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52">
        <item x="2"/>
        <item x="42"/>
        <item x="46"/>
        <item x="36"/>
        <item x="34"/>
        <item x="40"/>
        <item x="26"/>
        <item x="19"/>
        <item x="9"/>
        <item x="43"/>
        <item x="33"/>
        <item x="13"/>
        <item x="49"/>
        <item x="7"/>
        <item x="10"/>
        <item x="35"/>
        <item x="0"/>
        <item x="1"/>
        <item x="14"/>
        <item x="20"/>
        <item x="21"/>
        <item x="25"/>
        <item x="16"/>
        <item x="32"/>
        <item x="17"/>
        <item x="44"/>
        <item x="29"/>
        <item x="30"/>
        <item x="45"/>
        <item x="11"/>
        <item x="37"/>
        <item x="38"/>
        <item x="41"/>
        <item x="27"/>
        <item x="6"/>
        <item x="39"/>
        <item x="12"/>
        <item x="15"/>
        <item x="18"/>
        <item x="47"/>
        <item x="5"/>
        <item x="4"/>
        <item x="31"/>
        <item x="23"/>
        <item x="24"/>
        <item x="48"/>
        <item x="8"/>
        <item x="22"/>
        <item x="3"/>
        <item x="28"/>
        <item x="5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tal Sal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7">
    <pivotField showAll="0"/>
    <pivotField showAll="0"/>
    <pivotField axis="axisRow" showAll="0">
      <items count="7">
        <item x="4"/>
        <item x="0"/>
        <item x="3"/>
        <item x="1"/>
        <item x="2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otal Sal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10">
    <pivotField showAll="0"/>
    <pivotField showAll="0"/>
    <pivotField showAll="0"/>
    <pivotField axis="axisRow" showAll="0">
      <items count="8">
        <item x="4"/>
        <item x="0"/>
        <item x="5"/>
        <item x="1"/>
        <item x="3"/>
        <item x="2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Units Sold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10">
    <pivotField showAll="0"/>
    <pivotField axis="axisRow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 Sal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51" totalsRowShown="0" headerRowDxfId="16" headerRowBorderDxfId="15" tableBorderDxfId="14" totalsRowBorderDxfId="13">
  <autoFilter ref="A1:M51"/>
  <tableColumns count="13">
    <tableColumn id="1" name="Order ID" dataDxfId="12"/>
    <tableColumn id="2" name="Region" dataDxfId="11"/>
    <tableColumn id="3" name="Product" dataDxfId="10"/>
    <tableColumn id="4" name="Sales Rep" dataDxfId="9"/>
    <tableColumn id="5" name="Units Sold" dataDxfId="8"/>
    <tableColumn id="6" name="Unit Price" dataDxfId="7"/>
    <tableColumn id="7" name="Total Sales" dataDxfId="6"/>
    <tableColumn id="8" name="Average Unit Price" dataDxfId="5">
      <calculatedColumnFormula>AVERAGE(F2:F51)</calculatedColumnFormula>
    </tableColumn>
    <tableColumn id="9" name="Discount%" dataDxfId="4">
      <calculatedColumnFormula>IF(G2&gt;5000,10%,5%)</calculatedColumnFormula>
    </tableColumn>
    <tableColumn id="10" name="Discount Amount" dataDxfId="3">
      <calculatedColumnFormula>IF(G2&gt;5000, G2*10%,G2*5%)</calculatedColumnFormula>
    </tableColumn>
    <tableColumn id="11" name="Standard Price" dataDxfId="2">
      <calculatedColumnFormula>VLOOKUP(C2,'Product Prices'!A:C,2,FALSE)</calculatedColumnFormula>
    </tableColumn>
    <tableColumn id="12" name="Total Unit Sold" dataDxfId="1">
      <calculatedColumnFormula>SUM(E2:E51)</calculatedColumnFormula>
    </tableColumn>
    <tableColumn id="13" name="Column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</cols>
  <sheetData>
    <row r="1" spans="1:2" x14ac:dyDescent="0.25">
      <c r="A1" t="s">
        <v>76</v>
      </c>
    </row>
    <row r="3" spans="1:2" x14ac:dyDescent="0.25">
      <c r="A3" s="1" t="s">
        <v>72</v>
      </c>
      <c r="B3" t="s">
        <v>75</v>
      </c>
    </row>
    <row r="4" spans="1:2" x14ac:dyDescent="0.25">
      <c r="A4" s="2" t="s">
        <v>25</v>
      </c>
      <c r="B4" s="3">
        <v>13</v>
      </c>
    </row>
    <row r="5" spans="1:2" x14ac:dyDescent="0.25">
      <c r="A5" s="2" t="s">
        <v>8</v>
      </c>
      <c r="B5" s="3">
        <v>15</v>
      </c>
    </row>
    <row r="6" spans="1:2" x14ac:dyDescent="0.25">
      <c r="A6" s="2" t="s">
        <v>12</v>
      </c>
      <c r="B6" s="3">
        <v>13</v>
      </c>
    </row>
    <row r="7" spans="1:2" x14ac:dyDescent="0.25">
      <c r="A7" s="2" t="s">
        <v>31</v>
      </c>
      <c r="B7" s="3">
        <v>9</v>
      </c>
    </row>
    <row r="8" spans="1:2" x14ac:dyDescent="0.25">
      <c r="A8" s="2" t="s">
        <v>73</v>
      </c>
      <c r="B8" s="3"/>
    </row>
    <row r="9" spans="1:2" x14ac:dyDescent="0.25">
      <c r="A9" s="2" t="s">
        <v>74</v>
      </c>
      <c r="B9" s="3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1"/>
  <sheetViews>
    <sheetView workbookViewId="0">
      <selection sqref="A1:B1048576"/>
    </sheetView>
  </sheetViews>
  <sheetFormatPr defaultRowHeight="15" x14ac:dyDescent="0.25"/>
  <cols>
    <col min="1" max="1" width="9.42578125" bestFit="1" customWidth="1"/>
    <col min="2" max="2" width="12.7109375" bestFit="1" customWidth="1"/>
  </cols>
  <sheetData>
    <row r="1" spans="1:2" x14ac:dyDescent="0.25">
      <c r="A1" s="4" t="s">
        <v>1</v>
      </c>
      <c r="B1" s="4" t="s">
        <v>6</v>
      </c>
    </row>
    <row r="2" spans="1:2" hidden="1" x14ac:dyDescent="0.25">
      <c r="A2" t="s">
        <v>25</v>
      </c>
      <c r="B2">
        <v>7812</v>
      </c>
    </row>
    <row r="3" spans="1:2" hidden="1" x14ac:dyDescent="0.25">
      <c r="A3" t="s">
        <v>25</v>
      </c>
      <c r="B3">
        <v>6086</v>
      </c>
    </row>
    <row r="4" spans="1:2" hidden="1" x14ac:dyDescent="0.25">
      <c r="A4" t="s">
        <v>25</v>
      </c>
      <c r="B4">
        <v>5850</v>
      </c>
    </row>
    <row r="5" spans="1:2" hidden="1" x14ac:dyDescent="0.25">
      <c r="A5" t="s">
        <v>25</v>
      </c>
      <c r="B5">
        <v>5796</v>
      </c>
    </row>
    <row r="6" spans="1:2" hidden="1" x14ac:dyDescent="0.25">
      <c r="A6" t="s">
        <v>25</v>
      </c>
      <c r="B6">
        <v>5486</v>
      </c>
    </row>
    <row r="7" spans="1:2" hidden="1" x14ac:dyDescent="0.25">
      <c r="A7" t="s">
        <v>25</v>
      </c>
      <c r="B7">
        <v>5134</v>
      </c>
    </row>
    <row r="8" spans="1:2" hidden="1" x14ac:dyDescent="0.25">
      <c r="A8" t="s">
        <v>25</v>
      </c>
      <c r="B8">
        <v>4826</v>
      </c>
    </row>
    <row r="9" spans="1:2" hidden="1" x14ac:dyDescent="0.25">
      <c r="A9" t="s">
        <v>25</v>
      </c>
      <c r="B9">
        <v>4800</v>
      </c>
    </row>
    <row r="10" spans="1:2" hidden="1" x14ac:dyDescent="0.25">
      <c r="A10" t="s">
        <v>25</v>
      </c>
      <c r="B10">
        <v>4752</v>
      </c>
    </row>
    <row r="11" spans="1:2" hidden="1" x14ac:dyDescent="0.25">
      <c r="A11" t="s">
        <v>25</v>
      </c>
      <c r="B11">
        <v>4176</v>
      </c>
    </row>
    <row r="12" spans="1:2" hidden="1" x14ac:dyDescent="0.25">
      <c r="A12" t="s">
        <v>25</v>
      </c>
      <c r="B12">
        <v>4046</v>
      </c>
    </row>
    <row r="13" spans="1:2" hidden="1" x14ac:dyDescent="0.25">
      <c r="A13" t="s">
        <v>25</v>
      </c>
      <c r="B13">
        <v>3760</v>
      </c>
    </row>
    <row r="14" spans="1:2" hidden="1" x14ac:dyDescent="0.25">
      <c r="A14" t="s">
        <v>25</v>
      </c>
      <c r="B14">
        <v>3681</v>
      </c>
    </row>
    <row r="15" spans="1:2" x14ac:dyDescent="0.25">
      <c r="A15" t="s">
        <v>8</v>
      </c>
      <c r="B15">
        <v>3560</v>
      </c>
    </row>
    <row r="16" spans="1:2" x14ac:dyDescent="0.25">
      <c r="A16" t="s">
        <v>8</v>
      </c>
      <c r="B16">
        <v>3288</v>
      </c>
    </row>
    <row r="17" spans="1:2" x14ac:dyDescent="0.25">
      <c r="A17" t="s">
        <v>8</v>
      </c>
      <c r="B17">
        <v>3136</v>
      </c>
    </row>
    <row r="18" spans="1:2" x14ac:dyDescent="0.25">
      <c r="A18" t="s">
        <v>8</v>
      </c>
      <c r="B18">
        <v>3026</v>
      </c>
    </row>
    <row r="19" spans="1:2" x14ac:dyDescent="0.25">
      <c r="A19" t="s">
        <v>8</v>
      </c>
      <c r="B19">
        <v>3006</v>
      </c>
    </row>
    <row r="20" spans="1:2" x14ac:dyDescent="0.25">
      <c r="A20" t="s">
        <v>8</v>
      </c>
      <c r="B20">
        <v>2905</v>
      </c>
    </row>
    <row r="21" spans="1:2" x14ac:dyDescent="0.25">
      <c r="A21" t="s">
        <v>8</v>
      </c>
      <c r="B21">
        <v>2880</v>
      </c>
    </row>
    <row r="22" spans="1:2" x14ac:dyDescent="0.25">
      <c r="A22" t="s">
        <v>8</v>
      </c>
      <c r="B22">
        <v>2812</v>
      </c>
    </row>
    <row r="23" spans="1:2" x14ac:dyDescent="0.25">
      <c r="A23" t="s">
        <v>8</v>
      </c>
      <c r="B23">
        <v>2784</v>
      </c>
    </row>
    <row r="24" spans="1:2" x14ac:dyDescent="0.25">
      <c r="A24" t="s">
        <v>8</v>
      </c>
      <c r="B24">
        <v>2754</v>
      </c>
    </row>
    <row r="25" spans="1:2" x14ac:dyDescent="0.25">
      <c r="A25" t="s">
        <v>8</v>
      </c>
      <c r="B25">
        <v>2720</v>
      </c>
    </row>
    <row r="26" spans="1:2" x14ac:dyDescent="0.25">
      <c r="A26" t="s">
        <v>8</v>
      </c>
      <c r="B26">
        <v>2544</v>
      </c>
    </row>
    <row r="27" spans="1:2" x14ac:dyDescent="0.25">
      <c r="A27" t="s">
        <v>8</v>
      </c>
      <c r="B27">
        <v>2444</v>
      </c>
    </row>
    <row r="28" spans="1:2" x14ac:dyDescent="0.25">
      <c r="A28" t="s">
        <v>8</v>
      </c>
      <c r="B28">
        <v>1956</v>
      </c>
    </row>
    <row r="29" spans="1:2" x14ac:dyDescent="0.25">
      <c r="A29" t="s">
        <v>8</v>
      </c>
      <c r="B29">
        <v>1938</v>
      </c>
    </row>
    <row r="30" spans="1:2" hidden="1" x14ac:dyDescent="0.25">
      <c r="A30" t="s">
        <v>12</v>
      </c>
      <c r="B30">
        <v>1855</v>
      </c>
    </row>
    <row r="31" spans="1:2" hidden="1" x14ac:dyDescent="0.25">
      <c r="A31" t="s">
        <v>12</v>
      </c>
      <c r="B31">
        <v>1845</v>
      </c>
    </row>
    <row r="32" spans="1:2" hidden="1" x14ac:dyDescent="0.25">
      <c r="A32" t="s">
        <v>12</v>
      </c>
      <c r="B32">
        <v>1738</v>
      </c>
    </row>
    <row r="33" spans="1:2" hidden="1" x14ac:dyDescent="0.25">
      <c r="A33" t="s">
        <v>12</v>
      </c>
      <c r="B33">
        <v>1596</v>
      </c>
    </row>
    <row r="34" spans="1:2" hidden="1" x14ac:dyDescent="0.25">
      <c r="A34" t="s">
        <v>12</v>
      </c>
      <c r="B34">
        <v>1584</v>
      </c>
    </row>
    <row r="35" spans="1:2" hidden="1" x14ac:dyDescent="0.25">
      <c r="A35" t="s">
        <v>12</v>
      </c>
      <c r="B35">
        <v>1575</v>
      </c>
    </row>
    <row r="36" spans="1:2" hidden="1" x14ac:dyDescent="0.25">
      <c r="A36" t="s">
        <v>12</v>
      </c>
      <c r="B36">
        <v>1272</v>
      </c>
    </row>
    <row r="37" spans="1:2" hidden="1" x14ac:dyDescent="0.25">
      <c r="A37" t="s">
        <v>12</v>
      </c>
      <c r="B37">
        <v>1170</v>
      </c>
    </row>
    <row r="38" spans="1:2" hidden="1" x14ac:dyDescent="0.25">
      <c r="A38" t="s">
        <v>12</v>
      </c>
      <c r="B38">
        <v>1122</v>
      </c>
    </row>
    <row r="39" spans="1:2" hidden="1" x14ac:dyDescent="0.25">
      <c r="A39" t="s">
        <v>12</v>
      </c>
      <c r="B39">
        <v>1029</v>
      </c>
    </row>
    <row r="40" spans="1:2" hidden="1" x14ac:dyDescent="0.25">
      <c r="A40" t="s">
        <v>12</v>
      </c>
      <c r="B40">
        <v>976</v>
      </c>
    </row>
    <row r="41" spans="1:2" hidden="1" x14ac:dyDescent="0.25">
      <c r="A41" t="s">
        <v>12</v>
      </c>
      <c r="B41">
        <v>944</v>
      </c>
    </row>
    <row r="42" spans="1:2" hidden="1" x14ac:dyDescent="0.25">
      <c r="A42" t="s">
        <v>12</v>
      </c>
      <c r="B42">
        <v>939</v>
      </c>
    </row>
    <row r="43" spans="1:2" hidden="1" x14ac:dyDescent="0.25">
      <c r="A43" t="s">
        <v>31</v>
      </c>
      <c r="B43">
        <v>846</v>
      </c>
    </row>
    <row r="44" spans="1:2" hidden="1" x14ac:dyDescent="0.25">
      <c r="A44" t="s">
        <v>31</v>
      </c>
      <c r="B44">
        <v>747</v>
      </c>
    </row>
    <row r="45" spans="1:2" hidden="1" x14ac:dyDescent="0.25">
      <c r="A45" t="s">
        <v>31</v>
      </c>
      <c r="B45">
        <v>741</v>
      </c>
    </row>
    <row r="46" spans="1:2" hidden="1" x14ac:dyDescent="0.25">
      <c r="A46" t="s">
        <v>31</v>
      </c>
      <c r="B46">
        <v>656</v>
      </c>
    </row>
    <row r="47" spans="1:2" hidden="1" x14ac:dyDescent="0.25">
      <c r="A47" t="s">
        <v>31</v>
      </c>
      <c r="B47">
        <v>632</v>
      </c>
    </row>
    <row r="48" spans="1:2" hidden="1" x14ac:dyDescent="0.25">
      <c r="A48" t="s">
        <v>31</v>
      </c>
      <c r="B48">
        <v>575</v>
      </c>
    </row>
    <row r="49" spans="1:2" hidden="1" x14ac:dyDescent="0.25">
      <c r="A49" t="s">
        <v>31</v>
      </c>
      <c r="B49">
        <v>396</v>
      </c>
    </row>
    <row r="50" spans="1:2" hidden="1" x14ac:dyDescent="0.25">
      <c r="A50" t="s">
        <v>31</v>
      </c>
      <c r="B50">
        <v>334</v>
      </c>
    </row>
    <row r="51" spans="1:2" hidden="1" x14ac:dyDescent="0.25">
      <c r="A51" t="s">
        <v>31</v>
      </c>
      <c r="B51">
        <v>130</v>
      </c>
    </row>
  </sheetData>
  <autoFilter ref="A1:B51">
    <filterColumn colId="0">
      <filters>
        <filter val="North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52" sqref="B52"/>
    </sheetView>
  </sheetViews>
  <sheetFormatPr defaultRowHeight="15" x14ac:dyDescent="0.25"/>
  <cols>
    <col min="1" max="1" width="10.140625" bestFit="1" customWidth="1"/>
  </cols>
  <sheetData>
    <row r="1" spans="1:2" x14ac:dyDescent="0.25">
      <c r="A1" s="4" t="s">
        <v>2</v>
      </c>
      <c r="B1" t="s">
        <v>86</v>
      </c>
    </row>
    <row r="2" spans="1:2" x14ac:dyDescent="0.25">
      <c r="A2" t="s">
        <v>9</v>
      </c>
      <c r="B2">
        <v>188</v>
      </c>
    </row>
    <row r="3" spans="1:2" x14ac:dyDescent="0.25">
      <c r="A3" t="s">
        <v>13</v>
      </c>
      <c r="B3">
        <v>199</v>
      </c>
    </row>
    <row r="4" spans="1:2" x14ac:dyDescent="0.25">
      <c r="A4" t="s">
        <v>15</v>
      </c>
      <c r="B4">
        <v>222</v>
      </c>
    </row>
    <row r="5" spans="1:2" x14ac:dyDescent="0.25">
      <c r="A5" t="s">
        <v>13</v>
      </c>
      <c r="B5">
        <v>333</v>
      </c>
    </row>
    <row r="6" spans="1:2" x14ac:dyDescent="0.25">
      <c r="A6" t="s">
        <v>15</v>
      </c>
      <c r="B6">
        <v>444</v>
      </c>
    </row>
    <row r="7" spans="1:2" x14ac:dyDescent="0.25">
      <c r="A7" t="s">
        <v>21</v>
      </c>
      <c r="B7">
        <v>555</v>
      </c>
    </row>
    <row r="8" spans="1:2" x14ac:dyDescent="0.25">
      <c r="A8" t="s">
        <v>13</v>
      </c>
      <c r="B8">
        <v>123</v>
      </c>
    </row>
    <row r="9" spans="1:2" x14ac:dyDescent="0.25">
      <c r="A9" t="s">
        <v>13</v>
      </c>
      <c r="B9">
        <v>324</v>
      </c>
    </row>
    <row r="10" spans="1:2" x14ac:dyDescent="0.25">
      <c r="A10" t="s">
        <v>21</v>
      </c>
      <c r="B10">
        <v>545</v>
      </c>
    </row>
    <row r="11" spans="1:2" x14ac:dyDescent="0.25">
      <c r="A11" t="s">
        <v>15</v>
      </c>
      <c r="B11">
        <v>343</v>
      </c>
    </row>
    <row r="12" spans="1:2" x14ac:dyDescent="0.25">
      <c r="A12" t="s">
        <v>15</v>
      </c>
      <c r="B12">
        <v>234</v>
      </c>
    </row>
    <row r="13" spans="1:2" x14ac:dyDescent="0.25">
      <c r="A13" t="s">
        <v>15</v>
      </c>
      <c r="B13">
        <v>343</v>
      </c>
    </row>
    <row r="14" spans="1:2" x14ac:dyDescent="0.25">
      <c r="A14" t="s">
        <v>9</v>
      </c>
      <c r="B14">
        <v>433</v>
      </c>
    </row>
    <row r="15" spans="1:2" x14ac:dyDescent="0.25">
      <c r="A15" t="s">
        <v>9</v>
      </c>
      <c r="B15">
        <v>343</v>
      </c>
    </row>
    <row r="16" spans="1:2" x14ac:dyDescent="0.25">
      <c r="A16" t="s">
        <v>21</v>
      </c>
      <c r="B16">
        <v>323</v>
      </c>
    </row>
    <row r="17" spans="1:2" x14ac:dyDescent="0.25">
      <c r="A17" t="s">
        <v>37</v>
      </c>
      <c r="B17">
        <v>876</v>
      </c>
    </row>
    <row r="18" spans="1:2" x14ac:dyDescent="0.25">
      <c r="A18" t="s">
        <v>15</v>
      </c>
      <c r="B18">
        <v>545</v>
      </c>
    </row>
    <row r="19" spans="1:2" x14ac:dyDescent="0.25">
      <c r="A19" t="s">
        <v>13</v>
      </c>
      <c r="B19">
        <v>878</v>
      </c>
    </row>
    <row r="20" spans="1:2" x14ac:dyDescent="0.25">
      <c r="A20" t="s">
        <v>37</v>
      </c>
      <c r="B20">
        <v>676</v>
      </c>
    </row>
    <row r="21" spans="1:2" x14ac:dyDescent="0.25">
      <c r="A21" t="s">
        <v>37</v>
      </c>
      <c r="B21">
        <v>545</v>
      </c>
    </row>
    <row r="22" spans="1:2" x14ac:dyDescent="0.25">
      <c r="A22" t="s">
        <v>15</v>
      </c>
      <c r="B22">
        <v>454</v>
      </c>
    </row>
    <row r="23" spans="1:2" x14ac:dyDescent="0.25">
      <c r="A23" t="s">
        <v>21</v>
      </c>
      <c r="B23">
        <v>656</v>
      </c>
    </row>
    <row r="24" spans="1:2" x14ac:dyDescent="0.25">
      <c r="A24" t="s">
        <v>13</v>
      </c>
      <c r="B24">
        <v>656</v>
      </c>
    </row>
    <row r="25" spans="1:2" x14ac:dyDescent="0.25">
      <c r="A25" t="s">
        <v>15</v>
      </c>
      <c r="B25">
        <v>766</v>
      </c>
    </row>
    <row r="26" spans="1:2" x14ac:dyDescent="0.25">
      <c r="A26" t="s">
        <v>13</v>
      </c>
      <c r="B26">
        <v>344</v>
      </c>
    </row>
    <row r="27" spans="1:2" x14ac:dyDescent="0.25">
      <c r="A27" t="s">
        <v>9</v>
      </c>
      <c r="B27">
        <v>767</v>
      </c>
    </row>
    <row r="28" spans="1:2" x14ac:dyDescent="0.25">
      <c r="A28" t="s">
        <v>21</v>
      </c>
      <c r="B28">
        <v>544</v>
      </c>
    </row>
    <row r="29" spans="1:2" x14ac:dyDescent="0.25">
      <c r="A29" t="s">
        <v>15</v>
      </c>
      <c r="B29">
        <v>543</v>
      </c>
    </row>
    <row r="30" spans="1:2" x14ac:dyDescent="0.25">
      <c r="A30" t="s">
        <v>9</v>
      </c>
      <c r="B30">
        <v>656</v>
      </c>
    </row>
    <row r="31" spans="1:2" x14ac:dyDescent="0.25">
      <c r="A31" t="s">
        <v>37</v>
      </c>
      <c r="B31">
        <v>656</v>
      </c>
    </row>
    <row r="32" spans="1:2" x14ac:dyDescent="0.25">
      <c r="A32" t="s">
        <v>21</v>
      </c>
      <c r="B32">
        <v>775</v>
      </c>
    </row>
    <row r="33" spans="1:2" x14ac:dyDescent="0.25">
      <c r="A33" t="s">
        <v>15</v>
      </c>
      <c r="B33">
        <v>345</v>
      </c>
    </row>
    <row r="34" spans="1:2" x14ac:dyDescent="0.25">
      <c r="A34" t="s">
        <v>13</v>
      </c>
      <c r="B34">
        <v>565</v>
      </c>
    </row>
    <row r="35" spans="1:2" x14ac:dyDescent="0.25">
      <c r="A35" t="s">
        <v>15</v>
      </c>
      <c r="B35">
        <v>653</v>
      </c>
    </row>
    <row r="36" spans="1:2" x14ac:dyDescent="0.25">
      <c r="A36" t="s">
        <v>37</v>
      </c>
      <c r="B36">
        <v>563</v>
      </c>
    </row>
    <row r="37" spans="1:2" x14ac:dyDescent="0.25">
      <c r="A37" t="s">
        <v>15</v>
      </c>
      <c r="B37">
        <v>124</v>
      </c>
    </row>
    <row r="38" spans="1:2" x14ac:dyDescent="0.25">
      <c r="A38" t="s">
        <v>9</v>
      </c>
      <c r="B38">
        <v>452</v>
      </c>
    </row>
    <row r="39" spans="1:2" x14ac:dyDescent="0.25">
      <c r="A39" t="s">
        <v>15</v>
      </c>
      <c r="B39">
        <v>213</v>
      </c>
    </row>
    <row r="40" spans="1:2" x14ac:dyDescent="0.25">
      <c r="A40" t="s">
        <v>13</v>
      </c>
      <c r="B40">
        <v>345</v>
      </c>
    </row>
    <row r="41" spans="1:2" x14ac:dyDescent="0.25">
      <c r="A41" t="s">
        <v>21</v>
      </c>
      <c r="B41">
        <v>455</v>
      </c>
    </row>
    <row r="42" spans="1:2" x14ac:dyDescent="0.25">
      <c r="A42" t="s">
        <v>9</v>
      </c>
      <c r="B42">
        <v>324</v>
      </c>
    </row>
    <row r="43" spans="1:2" x14ac:dyDescent="0.25">
      <c r="A43" t="s">
        <v>9</v>
      </c>
      <c r="B43">
        <v>456</v>
      </c>
    </row>
    <row r="44" spans="1:2" x14ac:dyDescent="0.25">
      <c r="A44" t="s">
        <v>9</v>
      </c>
      <c r="B44">
        <v>645</v>
      </c>
    </row>
    <row r="45" spans="1:2" x14ac:dyDescent="0.25">
      <c r="A45" t="s">
        <v>9</v>
      </c>
      <c r="B45">
        <v>667</v>
      </c>
    </row>
    <row r="46" spans="1:2" x14ac:dyDescent="0.25">
      <c r="A46" t="s">
        <v>37</v>
      </c>
      <c r="B46">
        <v>657</v>
      </c>
    </row>
    <row r="47" spans="1:2" x14ac:dyDescent="0.25">
      <c r="A47" t="s">
        <v>15</v>
      </c>
      <c r="B47">
        <v>653</v>
      </c>
    </row>
    <row r="48" spans="1:2" x14ac:dyDescent="0.25">
      <c r="A48" t="s">
        <v>21</v>
      </c>
      <c r="B48">
        <v>565</v>
      </c>
    </row>
    <row r="49" spans="1:2" x14ac:dyDescent="0.25">
      <c r="A49" t="s">
        <v>37</v>
      </c>
      <c r="B49">
        <v>565</v>
      </c>
    </row>
    <row r="50" spans="1:2" x14ac:dyDescent="0.25">
      <c r="A50" t="s">
        <v>9</v>
      </c>
      <c r="B50">
        <v>563</v>
      </c>
    </row>
    <row r="51" spans="1:2" x14ac:dyDescent="0.25">
      <c r="A51" t="s">
        <v>9</v>
      </c>
      <c r="B51"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2" sqref="E22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1" spans="1:2" x14ac:dyDescent="0.25">
      <c r="A1" t="s">
        <v>77</v>
      </c>
    </row>
    <row r="3" spans="1:2" x14ac:dyDescent="0.25">
      <c r="A3" s="1" t="s">
        <v>72</v>
      </c>
      <c r="B3" t="s">
        <v>75</v>
      </c>
    </row>
    <row r="4" spans="1:2" x14ac:dyDescent="0.25">
      <c r="A4" s="2" t="s">
        <v>37</v>
      </c>
      <c r="B4" s="3">
        <v>7</v>
      </c>
    </row>
    <row r="5" spans="1:2" x14ac:dyDescent="0.25">
      <c r="A5" s="2" t="s">
        <v>9</v>
      </c>
      <c r="B5" s="3">
        <v>12</v>
      </c>
    </row>
    <row r="6" spans="1:2" x14ac:dyDescent="0.25">
      <c r="A6" s="2" t="s">
        <v>21</v>
      </c>
      <c r="B6" s="3">
        <v>8</v>
      </c>
    </row>
    <row r="7" spans="1:2" x14ac:dyDescent="0.25">
      <c r="A7" s="2" t="s">
        <v>13</v>
      </c>
      <c r="B7" s="3">
        <v>9</v>
      </c>
    </row>
    <row r="8" spans="1:2" x14ac:dyDescent="0.25">
      <c r="A8" s="2" t="s">
        <v>15</v>
      </c>
      <c r="B8" s="3">
        <v>14</v>
      </c>
    </row>
    <row r="9" spans="1:2" x14ac:dyDescent="0.25">
      <c r="A9" s="2" t="s">
        <v>73</v>
      </c>
      <c r="B9" s="3"/>
    </row>
    <row r="10" spans="1:2" x14ac:dyDescent="0.25">
      <c r="A10" s="2" t="s">
        <v>74</v>
      </c>
      <c r="B10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defaultRowHeight="15" x14ac:dyDescent="0.25"/>
  <cols>
    <col min="1" max="1" width="14.140625" bestFit="1" customWidth="1"/>
    <col min="2" max="2" width="17.7109375" bestFit="1" customWidth="1"/>
    <col min="3" max="3" width="19.42578125" bestFit="1" customWidth="1"/>
    <col min="4" max="4" width="18" bestFit="1" customWidth="1"/>
  </cols>
  <sheetData>
    <row r="1" spans="1:4" x14ac:dyDescent="0.25">
      <c r="A1" s="4" t="s">
        <v>81</v>
      </c>
      <c r="B1" s="4" t="s">
        <v>79</v>
      </c>
      <c r="C1" s="4" t="s">
        <v>82</v>
      </c>
      <c r="D1" s="4" t="s">
        <v>83</v>
      </c>
    </row>
    <row r="2" spans="1:4" x14ac:dyDescent="0.25">
      <c r="A2">
        <f>SUM(Sample_Sales_Data!E2:E51)</f>
        <v>518</v>
      </c>
      <c r="B2">
        <f>AVERAGE(Sample_Sales_Data!F2:F51)</f>
        <v>259.36</v>
      </c>
      <c r="C2">
        <f>MAX(Sample_Sales_Data!G2:G51)</f>
        <v>7812</v>
      </c>
      <c r="D2">
        <f>MIN(Sample_Sales_Data!G2:G51)</f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2" x14ac:dyDescent="0.25">
      <c r="A1" t="s">
        <v>85</v>
      </c>
    </row>
    <row r="3" spans="1:2" x14ac:dyDescent="0.25">
      <c r="A3" s="1" t="s">
        <v>72</v>
      </c>
      <c r="B3" t="s">
        <v>84</v>
      </c>
    </row>
    <row r="4" spans="1:2" x14ac:dyDescent="0.25">
      <c r="A4" s="2" t="s">
        <v>27</v>
      </c>
      <c r="B4" s="3">
        <v>8.5</v>
      </c>
    </row>
    <row r="5" spans="1:2" x14ac:dyDescent="0.25">
      <c r="A5" s="2" t="s">
        <v>10</v>
      </c>
      <c r="B5" s="3">
        <v>11.363636363636363</v>
      </c>
    </row>
    <row r="6" spans="1:2" x14ac:dyDescent="0.25">
      <c r="A6" s="2" t="s">
        <v>29</v>
      </c>
      <c r="B6" s="3">
        <v>9</v>
      </c>
    </row>
    <row r="7" spans="1:2" x14ac:dyDescent="0.25">
      <c r="A7" s="2" t="s">
        <v>16</v>
      </c>
      <c r="B7" s="3">
        <v>12.333333333333334</v>
      </c>
    </row>
    <row r="8" spans="1:2" x14ac:dyDescent="0.25">
      <c r="A8" s="2" t="s">
        <v>22</v>
      </c>
      <c r="B8" s="3">
        <v>9.6666666666666661</v>
      </c>
    </row>
    <row r="9" spans="1:2" x14ac:dyDescent="0.25">
      <c r="A9" s="2" t="s">
        <v>18</v>
      </c>
      <c r="B9" s="3">
        <v>11.090909090909092</v>
      </c>
    </row>
    <row r="10" spans="1:2" x14ac:dyDescent="0.25">
      <c r="A10" s="2" t="s">
        <v>73</v>
      </c>
      <c r="B10" s="3"/>
    </row>
    <row r="11" spans="1:2" x14ac:dyDescent="0.25">
      <c r="A11" s="2" t="s">
        <v>74</v>
      </c>
      <c r="B11" s="3">
        <v>10.36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1" t="s">
        <v>72</v>
      </c>
      <c r="B3" t="s">
        <v>75</v>
      </c>
    </row>
    <row r="4" spans="1:2" x14ac:dyDescent="0.25">
      <c r="A4" s="2" t="s">
        <v>25</v>
      </c>
      <c r="B4" s="3">
        <v>13</v>
      </c>
    </row>
    <row r="5" spans="1:2" x14ac:dyDescent="0.25">
      <c r="A5" s="2" t="s">
        <v>8</v>
      </c>
      <c r="B5" s="3">
        <v>15</v>
      </c>
    </row>
    <row r="6" spans="1:2" x14ac:dyDescent="0.25">
      <c r="A6" s="2" t="s">
        <v>12</v>
      </c>
      <c r="B6" s="3">
        <v>13</v>
      </c>
    </row>
    <row r="7" spans="1:2" x14ac:dyDescent="0.25">
      <c r="A7" s="2" t="s">
        <v>31</v>
      </c>
      <c r="B7" s="3">
        <v>9</v>
      </c>
    </row>
    <row r="8" spans="1:2" x14ac:dyDescent="0.25">
      <c r="A8" s="2" t="s">
        <v>74</v>
      </c>
      <c r="B8" s="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J4" sqref="J4"/>
    </sheetView>
  </sheetViews>
  <sheetFormatPr defaultRowHeight="15" x14ac:dyDescent="0.25"/>
  <cols>
    <col min="1" max="1" width="10.5703125" style="12" customWidth="1"/>
    <col min="2" max="2" width="9.42578125" style="10" bestFit="1" customWidth="1"/>
    <col min="3" max="3" width="10.140625" style="10" bestFit="1" customWidth="1"/>
    <col min="4" max="4" width="11.7109375" style="10" bestFit="1" customWidth="1"/>
    <col min="5" max="5" width="12.28515625" style="10" bestFit="1" customWidth="1"/>
    <col min="6" max="6" width="12" style="10" bestFit="1" customWidth="1"/>
    <col min="7" max="7" width="12.7109375" style="10" bestFit="1" customWidth="1"/>
    <col min="8" max="8" width="20" style="10" bestFit="1" customWidth="1"/>
    <col min="9" max="9" width="13.140625" style="10" bestFit="1" customWidth="1"/>
    <col min="10" max="10" width="18.7109375" style="10" bestFit="1" customWidth="1"/>
    <col min="11" max="11" width="16.140625" style="10" bestFit="1" customWidth="1"/>
    <col min="12" max="12" width="16.42578125" style="10" bestFit="1" customWidth="1"/>
    <col min="13" max="13" width="11" style="10" customWidth="1"/>
    <col min="14" max="16384" width="9.140625" style="10"/>
  </cols>
  <sheetData>
    <row r="1" spans="1:13" s="11" customFormat="1" x14ac:dyDescent="0.25">
      <c r="A1" s="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79</v>
      </c>
      <c r="I1" s="5" t="s">
        <v>78</v>
      </c>
      <c r="J1" s="5" t="s">
        <v>80</v>
      </c>
      <c r="K1" s="5" t="s">
        <v>86</v>
      </c>
      <c r="L1" s="5" t="s">
        <v>81</v>
      </c>
      <c r="M1" s="6" t="s">
        <v>87</v>
      </c>
    </row>
    <row r="2" spans="1:13" x14ac:dyDescent="0.25">
      <c r="A2" s="13" t="s">
        <v>50</v>
      </c>
      <c r="B2" s="8" t="s">
        <v>8</v>
      </c>
      <c r="C2" s="8" t="s">
        <v>9</v>
      </c>
      <c r="D2" s="8" t="s">
        <v>10</v>
      </c>
      <c r="E2" s="8">
        <v>18</v>
      </c>
      <c r="F2" s="8">
        <v>434</v>
      </c>
      <c r="G2" s="8">
        <v>7812</v>
      </c>
      <c r="H2" s="8">
        <f t="shared" ref="H2:H33" si="0">AVERAGE(F2:F51)</f>
        <v>259.36</v>
      </c>
      <c r="I2" s="8">
        <f>IF(G2&gt;5000,10%,5%)</f>
        <v>0.1</v>
      </c>
      <c r="J2" s="9">
        <f>IF(G2&gt;5000, G2*10%,G2*5%)</f>
        <v>781.2</v>
      </c>
      <c r="K2" s="8">
        <f>VLOOKUP(C2,'Product Prices'!A:C,2,FALSE)</f>
        <v>188</v>
      </c>
      <c r="L2" s="8">
        <f>SUM(E2:E51)</f>
        <v>518</v>
      </c>
      <c r="M2" s="14"/>
    </row>
    <row r="3" spans="1:13" x14ac:dyDescent="0.25">
      <c r="A3" s="13" t="s">
        <v>17</v>
      </c>
      <c r="B3" s="8" t="s">
        <v>8</v>
      </c>
      <c r="C3" s="8" t="s">
        <v>13</v>
      </c>
      <c r="D3" s="8" t="s">
        <v>18</v>
      </c>
      <c r="E3" s="8">
        <v>17</v>
      </c>
      <c r="F3" s="8">
        <v>358</v>
      </c>
      <c r="G3" s="8">
        <v>6086</v>
      </c>
      <c r="H3" s="8">
        <f t="shared" si="0"/>
        <v>255.79591836734693</v>
      </c>
      <c r="I3" s="8">
        <f t="shared" ref="I2:I33" si="1">IF(G3&gt;5000,10%,5%)</f>
        <v>0.1</v>
      </c>
      <c r="J3" s="9">
        <f t="shared" ref="J2:J33" si="2">IF(G3&gt;5000, G3*10%,G3*5%)</f>
        <v>608.6</v>
      </c>
      <c r="K3" s="8">
        <f>VLOOKUP(C3,'Product Prices'!A:C,2,FALSE)</f>
        <v>199</v>
      </c>
      <c r="L3" s="8">
        <f t="shared" ref="L3:L51" si="3">SUM(E3:E52)</f>
        <v>500</v>
      </c>
      <c r="M3" s="14"/>
    </row>
    <row r="4" spans="1:13" x14ac:dyDescent="0.25">
      <c r="A4" s="13" t="s">
        <v>44</v>
      </c>
      <c r="B4" s="8" t="s">
        <v>25</v>
      </c>
      <c r="C4" s="8" t="s">
        <v>13</v>
      </c>
      <c r="D4" s="8" t="s">
        <v>18</v>
      </c>
      <c r="E4" s="8">
        <v>18</v>
      </c>
      <c r="F4" s="8">
        <v>325</v>
      </c>
      <c r="G4" s="8">
        <v>5850</v>
      </c>
      <c r="H4" s="8">
        <f t="shared" si="0"/>
        <v>253.66666666666666</v>
      </c>
      <c r="I4" s="8">
        <f t="shared" si="1"/>
        <v>0.1</v>
      </c>
      <c r="J4" s="9">
        <f t="shared" si="2"/>
        <v>585</v>
      </c>
      <c r="K4" s="8">
        <f>VLOOKUP(C4,'Product Prices'!A:C,2,FALSE)</f>
        <v>199</v>
      </c>
      <c r="L4" s="8">
        <f t="shared" si="3"/>
        <v>483</v>
      </c>
      <c r="M4" s="14"/>
    </row>
    <row r="5" spans="1:13" x14ac:dyDescent="0.25">
      <c r="A5" s="13" t="s">
        <v>26</v>
      </c>
      <c r="B5" s="8" t="s">
        <v>8</v>
      </c>
      <c r="C5" s="8" t="s">
        <v>21</v>
      </c>
      <c r="D5" s="8" t="s">
        <v>27</v>
      </c>
      <c r="E5" s="8">
        <v>12</v>
      </c>
      <c r="F5" s="8">
        <v>483</v>
      </c>
      <c r="G5" s="8">
        <v>5796</v>
      </c>
      <c r="H5" s="8">
        <f t="shared" si="0"/>
        <v>252.14893617021278</v>
      </c>
      <c r="I5" s="8">
        <f t="shared" si="1"/>
        <v>0.1</v>
      </c>
      <c r="J5" s="9">
        <f t="shared" si="2"/>
        <v>579.6</v>
      </c>
      <c r="K5" s="8">
        <f>VLOOKUP(C5,'Product Prices'!A:C,2,FALSE)</f>
        <v>555</v>
      </c>
      <c r="L5" s="8">
        <f t="shared" si="3"/>
        <v>465</v>
      </c>
      <c r="M5" s="14"/>
    </row>
    <row r="6" spans="1:13" x14ac:dyDescent="0.25">
      <c r="A6" s="13" t="s">
        <v>70</v>
      </c>
      <c r="B6" s="8" t="s">
        <v>8</v>
      </c>
      <c r="C6" s="8" t="s">
        <v>9</v>
      </c>
      <c r="D6" s="8" t="s">
        <v>27</v>
      </c>
      <c r="E6" s="8">
        <v>13</v>
      </c>
      <c r="F6" s="8">
        <v>422</v>
      </c>
      <c r="G6" s="8">
        <v>5486</v>
      </c>
      <c r="H6" s="8">
        <f t="shared" si="0"/>
        <v>247.13043478260869</v>
      </c>
      <c r="I6" s="8">
        <f t="shared" si="1"/>
        <v>0.1</v>
      </c>
      <c r="J6" s="9">
        <f t="shared" si="2"/>
        <v>548.6</v>
      </c>
      <c r="K6" s="8">
        <f>VLOOKUP(C6,'Product Prices'!A:C,2,FALSE)</f>
        <v>188</v>
      </c>
      <c r="L6" s="8">
        <f t="shared" si="3"/>
        <v>453</v>
      </c>
      <c r="M6" s="14"/>
    </row>
    <row r="7" spans="1:13" x14ac:dyDescent="0.25">
      <c r="A7" s="13" t="s">
        <v>46</v>
      </c>
      <c r="B7" s="8" t="s">
        <v>25</v>
      </c>
      <c r="C7" s="8" t="s">
        <v>13</v>
      </c>
      <c r="D7" s="8" t="s">
        <v>18</v>
      </c>
      <c r="E7" s="8">
        <v>17</v>
      </c>
      <c r="F7" s="8">
        <v>302</v>
      </c>
      <c r="G7" s="8">
        <v>5134</v>
      </c>
      <c r="H7" s="8">
        <f t="shared" si="0"/>
        <v>243.24444444444444</v>
      </c>
      <c r="I7" s="8">
        <f t="shared" si="1"/>
        <v>0.1</v>
      </c>
      <c r="J7" s="9">
        <f t="shared" si="2"/>
        <v>513.4</v>
      </c>
      <c r="K7" s="8">
        <f>VLOOKUP(C7,'Product Prices'!A:C,2,FALSE)</f>
        <v>199</v>
      </c>
      <c r="L7" s="8">
        <f t="shared" si="3"/>
        <v>440</v>
      </c>
      <c r="M7" s="14"/>
    </row>
    <row r="8" spans="1:13" x14ac:dyDescent="0.25">
      <c r="A8" s="13" t="s">
        <v>45</v>
      </c>
      <c r="B8" s="8" t="s">
        <v>25</v>
      </c>
      <c r="C8" s="8" t="s">
        <v>15</v>
      </c>
      <c r="D8" s="8" t="s">
        <v>16</v>
      </c>
      <c r="E8" s="8">
        <v>19</v>
      </c>
      <c r="F8" s="8">
        <v>254</v>
      </c>
      <c r="G8" s="8">
        <v>4826</v>
      </c>
      <c r="H8" s="8">
        <f t="shared" si="0"/>
        <v>241.90909090909091</v>
      </c>
      <c r="I8" s="8">
        <f t="shared" si="1"/>
        <v>0.05</v>
      </c>
      <c r="J8" s="9">
        <f t="shared" si="2"/>
        <v>241.3</v>
      </c>
      <c r="K8" s="8">
        <f>VLOOKUP(C8,'Product Prices'!A:C,2,FALSE)</f>
        <v>222</v>
      </c>
      <c r="L8" s="8">
        <f t="shared" si="3"/>
        <v>423</v>
      </c>
      <c r="M8" s="14"/>
    </row>
    <row r="9" spans="1:13" x14ac:dyDescent="0.25">
      <c r="A9" s="13" t="s">
        <v>53</v>
      </c>
      <c r="B9" s="8" t="s">
        <v>12</v>
      </c>
      <c r="C9" s="8" t="s">
        <v>15</v>
      </c>
      <c r="D9" s="8" t="s">
        <v>27</v>
      </c>
      <c r="E9" s="8">
        <v>10</v>
      </c>
      <c r="F9" s="8">
        <v>480</v>
      </c>
      <c r="G9" s="8">
        <v>4800</v>
      </c>
      <c r="H9" s="8">
        <f t="shared" si="0"/>
        <v>241.62790697674419</v>
      </c>
      <c r="I9" s="8">
        <f t="shared" si="1"/>
        <v>0.05</v>
      </c>
      <c r="J9" s="9">
        <f t="shared" si="2"/>
        <v>240</v>
      </c>
      <c r="K9" s="8">
        <f>VLOOKUP(C9,'Product Prices'!A:C,2,FALSE)</f>
        <v>222</v>
      </c>
      <c r="L9" s="8">
        <f t="shared" si="3"/>
        <v>404</v>
      </c>
      <c r="M9" s="14"/>
    </row>
    <row r="10" spans="1:13" x14ac:dyDescent="0.25">
      <c r="A10" s="13" t="s">
        <v>19</v>
      </c>
      <c r="B10" s="8" t="s">
        <v>8</v>
      </c>
      <c r="C10" s="8" t="s">
        <v>15</v>
      </c>
      <c r="D10" s="8" t="s">
        <v>18</v>
      </c>
      <c r="E10" s="8">
        <v>18</v>
      </c>
      <c r="F10" s="8">
        <v>264</v>
      </c>
      <c r="G10" s="8">
        <v>4752</v>
      </c>
      <c r="H10" s="8">
        <f t="shared" si="0"/>
        <v>235.95238095238096</v>
      </c>
      <c r="I10" s="8">
        <f t="shared" si="1"/>
        <v>0.05</v>
      </c>
      <c r="J10" s="9">
        <f t="shared" si="2"/>
        <v>237.60000000000002</v>
      </c>
      <c r="K10" s="8">
        <f>VLOOKUP(C10,'Product Prices'!A:C,2,FALSE)</f>
        <v>222</v>
      </c>
      <c r="L10" s="8">
        <f t="shared" si="3"/>
        <v>394</v>
      </c>
      <c r="M10" s="14"/>
    </row>
    <row r="11" spans="1:13" x14ac:dyDescent="0.25">
      <c r="A11" s="13" t="s">
        <v>20</v>
      </c>
      <c r="B11" s="8" t="s">
        <v>12</v>
      </c>
      <c r="C11" s="8" t="s">
        <v>21</v>
      </c>
      <c r="D11" s="8" t="s">
        <v>22</v>
      </c>
      <c r="E11" s="8">
        <v>9</v>
      </c>
      <c r="F11" s="8">
        <v>464</v>
      </c>
      <c r="G11" s="8">
        <v>4176</v>
      </c>
      <c r="H11" s="8">
        <f t="shared" si="0"/>
        <v>235.26829268292684</v>
      </c>
      <c r="I11" s="8">
        <f t="shared" si="1"/>
        <v>0.05</v>
      </c>
      <c r="J11" s="9">
        <f t="shared" si="2"/>
        <v>208.8</v>
      </c>
      <c r="K11" s="8">
        <f>VLOOKUP(C11,'Product Prices'!A:C,2,FALSE)</f>
        <v>555</v>
      </c>
      <c r="L11" s="8">
        <f t="shared" si="3"/>
        <v>376</v>
      </c>
      <c r="M11" s="14"/>
    </row>
    <row r="12" spans="1:13" x14ac:dyDescent="0.25">
      <c r="A12" s="13" t="s">
        <v>69</v>
      </c>
      <c r="B12" s="8" t="s">
        <v>31</v>
      </c>
      <c r="C12" s="8" t="s">
        <v>37</v>
      </c>
      <c r="D12" s="8" t="s">
        <v>16</v>
      </c>
      <c r="E12" s="8">
        <v>14</v>
      </c>
      <c r="F12" s="8">
        <v>289</v>
      </c>
      <c r="G12" s="8">
        <v>4046</v>
      </c>
      <c r="H12" s="8">
        <f t="shared" si="0"/>
        <v>229.55</v>
      </c>
      <c r="I12" s="8">
        <f t="shared" si="1"/>
        <v>0.05</v>
      </c>
      <c r="J12" s="9">
        <f t="shared" si="2"/>
        <v>202.3</v>
      </c>
      <c r="K12" s="8">
        <f>VLOOKUP(C12,'Product Prices'!A:C,2,FALSE)</f>
        <v>876</v>
      </c>
      <c r="L12" s="8">
        <f t="shared" si="3"/>
        <v>367</v>
      </c>
      <c r="M12" s="14"/>
    </row>
    <row r="13" spans="1:13" x14ac:dyDescent="0.25">
      <c r="A13" s="13" t="s">
        <v>40</v>
      </c>
      <c r="B13" s="8" t="s">
        <v>12</v>
      </c>
      <c r="C13" s="8" t="s">
        <v>37</v>
      </c>
      <c r="D13" s="8" t="s">
        <v>27</v>
      </c>
      <c r="E13" s="8">
        <v>8</v>
      </c>
      <c r="F13" s="8">
        <v>470</v>
      </c>
      <c r="G13" s="8">
        <v>3760</v>
      </c>
      <c r="H13" s="8">
        <f t="shared" si="0"/>
        <v>228.02564102564102</v>
      </c>
      <c r="I13" s="8">
        <f t="shared" si="1"/>
        <v>0.05</v>
      </c>
      <c r="J13" s="9">
        <f t="shared" si="2"/>
        <v>188</v>
      </c>
      <c r="K13" s="8">
        <f>VLOOKUP(C13,'Product Prices'!A:C,2,FALSE)</f>
        <v>876</v>
      </c>
      <c r="L13" s="8">
        <f t="shared" si="3"/>
        <v>353</v>
      </c>
      <c r="M13" s="14"/>
    </row>
    <row r="14" spans="1:13" x14ac:dyDescent="0.25">
      <c r="A14" s="13" t="s">
        <v>36</v>
      </c>
      <c r="B14" s="8" t="s">
        <v>25</v>
      </c>
      <c r="C14" s="8" t="s">
        <v>37</v>
      </c>
      <c r="D14" s="8" t="s">
        <v>18</v>
      </c>
      <c r="E14" s="8">
        <v>9</v>
      </c>
      <c r="F14" s="8">
        <v>409</v>
      </c>
      <c r="G14" s="8">
        <v>3681</v>
      </c>
      <c r="H14" s="8">
        <f t="shared" si="0"/>
        <v>221.65789473684211</v>
      </c>
      <c r="I14" s="8">
        <f t="shared" si="1"/>
        <v>0.05</v>
      </c>
      <c r="J14" s="9">
        <f t="shared" si="2"/>
        <v>184.05</v>
      </c>
      <c r="K14" s="8">
        <f>VLOOKUP(C14,'Product Prices'!A:C,2,FALSE)</f>
        <v>876</v>
      </c>
      <c r="L14" s="8">
        <f t="shared" si="3"/>
        <v>345</v>
      </c>
      <c r="M14" s="14"/>
    </row>
    <row r="15" spans="1:13" x14ac:dyDescent="0.25">
      <c r="A15" s="13" t="s">
        <v>33</v>
      </c>
      <c r="B15" s="8" t="s">
        <v>8</v>
      </c>
      <c r="C15" s="8" t="s">
        <v>9</v>
      </c>
      <c r="D15" s="8" t="s">
        <v>10</v>
      </c>
      <c r="E15" s="8">
        <v>8</v>
      </c>
      <c r="F15" s="8">
        <v>445</v>
      </c>
      <c r="G15" s="8">
        <v>3560</v>
      </c>
      <c r="H15" s="8">
        <f t="shared" si="0"/>
        <v>216.59459459459458</v>
      </c>
      <c r="I15" s="8">
        <f t="shared" si="1"/>
        <v>0.05</v>
      </c>
      <c r="J15" s="9">
        <f t="shared" si="2"/>
        <v>178</v>
      </c>
      <c r="K15" s="8">
        <f>VLOOKUP(C15,'Product Prices'!A:C,2,FALSE)</f>
        <v>188</v>
      </c>
      <c r="L15" s="8">
        <f t="shared" si="3"/>
        <v>336</v>
      </c>
      <c r="M15" s="14"/>
    </row>
    <row r="16" spans="1:13" x14ac:dyDescent="0.25">
      <c r="A16" s="13" t="s">
        <v>61</v>
      </c>
      <c r="B16" s="8" t="s">
        <v>25</v>
      </c>
      <c r="C16" s="8" t="s">
        <v>21</v>
      </c>
      <c r="D16" s="8" t="s">
        <v>10</v>
      </c>
      <c r="E16" s="8">
        <v>12</v>
      </c>
      <c r="F16" s="8">
        <v>274</v>
      </c>
      <c r="G16" s="8">
        <v>3288</v>
      </c>
      <c r="H16" s="8">
        <f t="shared" si="0"/>
        <v>210.25</v>
      </c>
      <c r="I16" s="8">
        <f t="shared" si="1"/>
        <v>0.05</v>
      </c>
      <c r="J16" s="9">
        <f t="shared" si="2"/>
        <v>164.4</v>
      </c>
      <c r="K16" s="8">
        <f>VLOOKUP(C16,'Product Prices'!A:C,2,FALSE)</f>
        <v>555</v>
      </c>
      <c r="L16" s="8">
        <f t="shared" si="3"/>
        <v>328</v>
      </c>
      <c r="M16" s="14"/>
    </row>
    <row r="17" spans="1:13" x14ac:dyDescent="0.25">
      <c r="A17" s="13" t="s">
        <v>23</v>
      </c>
      <c r="B17" s="8" t="s">
        <v>8</v>
      </c>
      <c r="C17" s="8" t="s">
        <v>13</v>
      </c>
      <c r="D17" s="8" t="s">
        <v>10</v>
      </c>
      <c r="E17" s="8">
        <v>14</v>
      </c>
      <c r="F17" s="8">
        <v>224</v>
      </c>
      <c r="G17" s="8">
        <v>3136</v>
      </c>
      <c r="H17" s="8">
        <f t="shared" si="0"/>
        <v>208.42857142857142</v>
      </c>
      <c r="I17" s="8">
        <f t="shared" si="1"/>
        <v>0.05</v>
      </c>
      <c r="J17" s="9">
        <f t="shared" si="2"/>
        <v>156.80000000000001</v>
      </c>
      <c r="K17" s="8">
        <f>VLOOKUP(C17,'Product Prices'!A:C,2,FALSE)</f>
        <v>199</v>
      </c>
      <c r="L17" s="8">
        <f t="shared" si="3"/>
        <v>316</v>
      </c>
      <c r="M17" s="14"/>
    </row>
    <row r="18" spans="1:13" x14ac:dyDescent="0.25">
      <c r="A18" s="13" t="s">
        <v>49</v>
      </c>
      <c r="B18" s="8" t="s">
        <v>31</v>
      </c>
      <c r="C18" s="8" t="s">
        <v>15</v>
      </c>
      <c r="D18" s="8" t="s">
        <v>16</v>
      </c>
      <c r="E18" s="8">
        <v>17</v>
      </c>
      <c r="F18" s="8">
        <v>178</v>
      </c>
      <c r="G18" s="8">
        <v>3026</v>
      </c>
      <c r="H18" s="8">
        <f t="shared" si="0"/>
        <v>207.97058823529412</v>
      </c>
      <c r="I18" s="8">
        <f t="shared" si="1"/>
        <v>0.05</v>
      </c>
      <c r="J18" s="9">
        <f t="shared" si="2"/>
        <v>151.30000000000001</v>
      </c>
      <c r="K18" s="8">
        <f>VLOOKUP(C18,'Product Prices'!A:C,2,FALSE)</f>
        <v>222</v>
      </c>
      <c r="L18" s="8">
        <f t="shared" si="3"/>
        <v>302</v>
      </c>
      <c r="M18" s="14"/>
    </row>
    <row r="19" spans="1:13" x14ac:dyDescent="0.25">
      <c r="A19" s="13" t="s">
        <v>63</v>
      </c>
      <c r="B19" s="8" t="s">
        <v>25</v>
      </c>
      <c r="C19" s="8" t="s">
        <v>9</v>
      </c>
      <c r="D19" s="8" t="s">
        <v>22</v>
      </c>
      <c r="E19" s="8">
        <v>18</v>
      </c>
      <c r="F19" s="8">
        <v>167</v>
      </c>
      <c r="G19" s="8">
        <v>3006</v>
      </c>
      <c r="H19" s="8">
        <f t="shared" si="0"/>
        <v>208.87878787878788</v>
      </c>
      <c r="I19" s="8">
        <f t="shared" si="1"/>
        <v>0.05</v>
      </c>
      <c r="J19" s="9">
        <f t="shared" si="2"/>
        <v>150.30000000000001</v>
      </c>
      <c r="K19" s="8">
        <f>VLOOKUP(C19,'Product Prices'!A:C,2,FALSE)</f>
        <v>188</v>
      </c>
      <c r="L19" s="8">
        <f t="shared" si="3"/>
        <v>285</v>
      </c>
      <c r="M19" s="14"/>
    </row>
    <row r="20" spans="1:13" x14ac:dyDescent="0.25">
      <c r="A20" s="13" t="s">
        <v>60</v>
      </c>
      <c r="B20" s="8" t="s">
        <v>31</v>
      </c>
      <c r="C20" s="8" t="s">
        <v>13</v>
      </c>
      <c r="D20" s="8" t="s">
        <v>22</v>
      </c>
      <c r="E20" s="8">
        <v>7</v>
      </c>
      <c r="F20" s="8">
        <v>415</v>
      </c>
      <c r="G20" s="8">
        <v>2905</v>
      </c>
      <c r="H20" s="8">
        <f t="shared" si="0"/>
        <v>210.1875</v>
      </c>
      <c r="I20" s="8">
        <f t="shared" si="1"/>
        <v>0.05</v>
      </c>
      <c r="J20" s="9">
        <f t="shared" si="2"/>
        <v>145.25</v>
      </c>
      <c r="K20" s="8">
        <f>VLOOKUP(C20,'Product Prices'!A:C,2,FALSE)</f>
        <v>199</v>
      </c>
      <c r="L20" s="8">
        <f t="shared" si="3"/>
        <v>267</v>
      </c>
      <c r="M20" s="14"/>
    </row>
    <row r="21" spans="1:13" x14ac:dyDescent="0.25">
      <c r="A21" s="13" t="s">
        <v>59</v>
      </c>
      <c r="B21" s="8" t="s">
        <v>31</v>
      </c>
      <c r="C21" s="8" t="s">
        <v>15</v>
      </c>
      <c r="D21" s="8" t="s">
        <v>18</v>
      </c>
      <c r="E21" s="8">
        <v>9</v>
      </c>
      <c r="F21" s="8">
        <v>320</v>
      </c>
      <c r="G21" s="8">
        <v>2880</v>
      </c>
      <c r="H21" s="8">
        <f t="shared" si="0"/>
        <v>203.58064516129033</v>
      </c>
      <c r="I21" s="8">
        <f t="shared" si="1"/>
        <v>0.05</v>
      </c>
      <c r="J21" s="9">
        <f t="shared" si="2"/>
        <v>144</v>
      </c>
      <c r="K21" s="8">
        <f>VLOOKUP(C21,'Product Prices'!A:C,2,FALSE)</f>
        <v>222</v>
      </c>
      <c r="L21" s="8">
        <f t="shared" si="3"/>
        <v>260</v>
      </c>
      <c r="M21" s="14"/>
    </row>
    <row r="22" spans="1:13" x14ac:dyDescent="0.25">
      <c r="A22" s="13" t="s">
        <v>32</v>
      </c>
      <c r="B22" s="8" t="s">
        <v>25</v>
      </c>
      <c r="C22" s="8" t="s">
        <v>15</v>
      </c>
      <c r="D22" s="8" t="s">
        <v>29</v>
      </c>
      <c r="E22" s="8">
        <v>19</v>
      </c>
      <c r="F22" s="8">
        <v>148</v>
      </c>
      <c r="G22" s="8">
        <v>2812</v>
      </c>
      <c r="H22" s="8">
        <f t="shared" si="0"/>
        <v>199.7</v>
      </c>
      <c r="I22" s="8">
        <f t="shared" si="1"/>
        <v>0.05</v>
      </c>
      <c r="J22" s="9">
        <f t="shared" si="2"/>
        <v>140.6</v>
      </c>
      <c r="K22" s="8">
        <f>VLOOKUP(C22,'Product Prices'!A:C,2,FALSE)</f>
        <v>222</v>
      </c>
      <c r="L22" s="8">
        <f t="shared" si="3"/>
        <v>251</v>
      </c>
      <c r="M22" s="14"/>
    </row>
    <row r="23" spans="1:13" x14ac:dyDescent="0.25">
      <c r="A23" s="13" t="s">
        <v>67</v>
      </c>
      <c r="B23" s="8" t="s">
        <v>12</v>
      </c>
      <c r="C23" s="8" t="s">
        <v>15</v>
      </c>
      <c r="D23" s="8" t="s">
        <v>22</v>
      </c>
      <c r="E23" s="8">
        <v>16</v>
      </c>
      <c r="F23" s="8">
        <v>174</v>
      </c>
      <c r="G23" s="8">
        <v>2784</v>
      </c>
      <c r="H23" s="8">
        <f t="shared" si="0"/>
        <v>201.48275862068965</v>
      </c>
      <c r="I23" s="8">
        <f t="shared" si="1"/>
        <v>0.05</v>
      </c>
      <c r="J23" s="9">
        <f t="shared" si="2"/>
        <v>139.20000000000002</v>
      </c>
      <c r="K23" s="8">
        <f>VLOOKUP(C23,'Product Prices'!A:C,2,FALSE)</f>
        <v>222</v>
      </c>
      <c r="L23" s="8">
        <f t="shared" si="3"/>
        <v>232</v>
      </c>
      <c r="M23" s="14"/>
    </row>
    <row r="24" spans="1:13" x14ac:dyDescent="0.25">
      <c r="A24" s="13" t="s">
        <v>52</v>
      </c>
      <c r="B24" s="8" t="s">
        <v>12</v>
      </c>
      <c r="C24" s="8" t="s">
        <v>21</v>
      </c>
      <c r="D24" s="8" t="s">
        <v>27</v>
      </c>
      <c r="E24" s="8">
        <v>9</v>
      </c>
      <c r="F24" s="8">
        <v>306</v>
      </c>
      <c r="G24" s="8">
        <v>2754</v>
      </c>
      <c r="H24" s="8">
        <f t="shared" si="0"/>
        <v>202.46428571428572</v>
      </c>
      <c r="I24" s="8">
        <f t="shared" si="1"/>
        <v>0.05</v>
      </c>
      <c r="J24" s="9">
        <f t="shared" si="2"/>
        <v>137.70000000000002</v>
      </c>
      <c r="K24" s="8">
        <f>VLOOKUP(C24,'Product Prices'!A:C,2,FALSE)</f>
        <v>555</v>
      </c>
      <c r="L24" s="8">
        <f t="shared" si="3"/>
        <v>216</v>
      </c>
      <c r="M24" s="14"/>
    </row>
    <row r="25" spans="1:13" x14ac:dyDescent="0.25">
      <c r="A25" s="13" t="s">
        <v>51</v>
      </c>
      <c r="B25" s="8" t="s">
        <v>25</v>
      </c>
      <c r="C25" s="8" t="s">
        <v>37</v>
      </c>
      <c r="D25" s="8" t="s">
        <v>27</v>
      </c>
      <c r="E25" s="8">
        <v>10</v>
      </c>
      <c r="F25" s="8">
        <v>272</v>
      </c>
      <c r="G25" s="8">
        <v>2720</v>
      </c>
      <c r="H25" s="8">
        <f t="shared" si="0"/>
        <v>198.62962962962962</v>
      </c>
      <c r="I25" s="8">
        <f t="shared" si="1"/>
        <v>0.05</v>
      </c>
      <c r="J25" s="9">
        <f t="shared" si="2"/>
        <v>136</v>
      </c>
      <c r="K25" s="8">
        <f>VLOOKUP(C25,'Product Prices'!A:C,2,FALSE)</f>
        <v>876</v>
      </c>
      <c r="L25" s="8">
        <f t="shared" si="3"/>
        <v>207</v>
      </c>
      <c r="M25" s="14"/>
    </row>
    <row r="26" spans="1:13" x14ac:dyDescent="0.25">
      <c r="A26" s="13" t="s">
        <v>66</v>
      </c>
      <c r="B26" s="8" t="s">
        <v>12</v>
      </c>
      <c r="C26" s="8" t="s">
        <v>37</v>
      </c>
      <c r="D26" s="8" t="s">
        <v>10</v>
      </c>
      <c r="E26" s="8">
        <v>16</v>
      </c>
      <c r="F26" s="8">
        <v>159</v>
      </c>
      <c r="G26" s="8">
        <v>2544</v>
      </c>
      <c r="H26" s="8">
        <f t="shared" si="0"/>
        <v>195.80769230769232</v>
      </c>
      <c r="I26" s="8">
        <f t="shared" si="1"/>
        <v>0.05</v>
      </c>
      <c r="J26" s="9">
        <f t="shared" si="2"/>
        <v>127.2</v>
      </c>
      <c r="K26" s="8">
        <f>VLOOKUP(C26,'Product Prices'!A:C,2,FALSE)</f>
        <v>876</v>
      </c>
      <c r="L26" s="8">
        <f t="shared" si="3"/>
        <v>197</v>
      </c>
      <c r="M26" s="14"/>
    </row>
    <row r="27" spans="1:13" x14ac:dyDescent="0.25">
      <c r="A27" s="13" t="s">
        <v>39</v>
      </c>
      <c r="B27" s="8" t="s">
        <v>12</v>
      </c>
      <c r="C27" s="8" t="s">
        <v>13</v>
      </c>
      <c r="D27" s="8" t="s">
        <v>16</v>
      </c>
      <c r="E27" s="8">
        <v>13</v>
      </c>
      <c r="F27" s="8">
        <v>188</v>
      </c>
      <c r="G27" s="8">
        <v>2444</v>
      </c>
      <c r="H27" s="8">
        <f t="shared" si="0"/>
        <v>197.28</v>
      </c>
      <c r="I27" s="8">
        <f t="shared" si="1"/>
        <v>0.05</v>
      </c>
      <c r="J27" s="9">
        <f t="shared" si="2"/>
        <v>122.2</v>
      </c>
      <c r="K27" s="8">
        <f>VLOOKUP(C27,'Product Prices'!A:C,2,FALSE)</f>
        <v>199</v>
      </c>
      <c r="L27" s="8">
        <f t="shared" si="3"/>
        <v>181</v>
      </c>
      <c r="M27" s="14"/>
    </row>
    <row r="28" spans="1:13" x14ac:dyDescent="0.25">
      <c r="A28" s="13" t="s">
        <v>54</v>
      </c>
      <c r="B28" s="8" t="s">
        <v>12</v>
      </c>
      <c r="C28" s="8" t="s">
        <v>13</v>
      </c>
      <c r="D28" s="8" t="s">
        <v>29</v>
      </c>
      <c r="E28" s="8">
        <v>6</v>
      </c>
      <c r="F28" s="8">
        <v>326</v>
      </c>
      <c r="G28" s="8">
        <v>1956</v>
      </c>
      <c r="H28" s="8">
        <f t="shared" si="0"/>
        <v>197.66666666666666</v>
      </c>
      <c r="I28" s="8">
        <f t="shared" si="1"/>
        <v>0.05</v>
      </c>
      <c r="J28" s="9">
        <f t="shared" si="2"/>
        <v>97.800000000000011</v>
      </c>
      <c r="K28" s="8">
        <f>VLOOKUP(C28,'Product Prices'!A:C,2,FALSE)</f>
        <v>199</v>
      </c>
      <c r="L28" s="8">
        <f t="shared" si="3"/>
        <v>168</v>
      </c>
      <c r="M28" s="14"/>
    </row>
    <row r="29" spans="1:13" x14ac:dyDescent="0.25">
      <c r="A29" s="13" t="s">
        <v>38</v>
      </c>
      <c r="B29" s="8" t="s">
        <v>8</v>
      </c>
      <c r="C29" s="8" t="s">
        <v>15</v>
      </c>
      <c r="D29" s="8" t="s">
        <v>10</v>
      </c>
      <c r="E29" s="8">
        <v>6</v>
      </c>
      <c r="F29" s="8">
        <v>323</v>
      </c>
      <c r="G29" s="8">
        <v>1938</v>
      </c>
      <c r="H29" s="8">
        <f t="shared" si="0"/>
        <v>192.08695652173913</v>
      </c>
      <c r="I29" s="8">
        <f t="shared" si="1"/>
        <v>0.05</v>
      </c>
      <c r="J29" s="9">
        <f t="shared" si="2"/>
        <v>96.9</v>
      </c>
      <c r="K29" s="8">
        <f>VLOOKUP(C29,'Product Prices'!A:C,2,FALSE)</f>
        <v>222</v>
      </c>
      <c r="L29" s="8">
        <f t="shared" si="3"/>
        <v>162</v>
      </c>
      <c r="M29" s="14"/>
    </row>
    <row r="30" spans="1:13" x14ac:dyDescent="0.25">
      <c r="A30" s="13" t="s">
        <v>47</v>
      </c>
      <c r="B30" s="8" t="s">
        <v>8</v>
      </c>
      <c r="C30" s="8" t="s">
        <v>9</v>
      </c>
      <c r="D30" s="8" t="s">
        <v>27</v>
      </c>
      <c r="E30" s="8">
        <v>5</v>
      </c>
      <c r="F30" s="8">
        <v>371</v>
      </c>
      <c r="G30" s="8">
        <v>1855</v>
      </c>
      <c r="H30" s="8">
        <f t="shared" si="0"/>
        <v>186.13636363636363</v>
      </c>
      <c r="I30" s="8">
        <f t="shared" si="1"/>
        <v>0.05</v>
      </c>
      <c r="J30" s="9">
        <f t="shared" si="2"/>
        <v>92.75</v>
      </c>
      <c r="K30" s="8">
        <f>VLOOKUP(C30,'Product Prices'!A:C,2,FALSE)</f>
        <v>188</v>
      </c>
      <c r="L30" s="8">
        <f t="shared" si="3"/>
        <v>156</v>
      </c>
      <c r="M30" s="14"/>
    </row>
    <row r="31" spans="1:13" x14ac:dyDescent="0.25">
      <c r="A31" s="13" t="s">
        <v>43</v>
      </c>
      <c r="B31" s="8" t="s">
        <v>31</v>
      </c>
      <c r="C31" s="8" t="s">
        <v>21</v>
      </c>
      <c r="D31" s="8" t="s">
        <v>10</v>
      </c>
      <c r="E31" s="8">
        <v>15</v>
      </c>
      <c r="F31" s="8">
        <v>123</v>
      </c>
      <c r="G31" s="8">
        <v>1845</v>
      </c>
      <c r="H31" s="8">
        <f t="shared" si="0"/>
        <v>177.33333333333334</v>
      </c>
      <c r="I31" s="8">
        <f t="shared" si="1"/>
        <v>0.05</v>
      </c>
      <c r="J31" s="9">
        <f t="shared" si="2"/>
        <v>92.25</v>
      </c>
      <c r="K31" s="8">
        <f>VLOOKUP(C31,'Product Prices'!A:C,2,FALSE)</f>
        <v>555</v>
      </c>
      <c r="L31" s="8">
        <f t="shared" si="3"/>
        <v>151</v>
      </c>
      <c r="M31" s="14"/>
    </row>
    <row r="32" spans="1:13" x14ac:dyDescent="0.25">
      <c r="A32" s="13" t="s">
        <v>42</v>
      </c>
      <c r="B32" s="8" t="s">
        <v>12</v>
      </c>
      <c r="C32" s="8" t="s">
        <v>15</v>
      </c>
      <c r="D32" s="8" t="s">
        <v>10</v>
      </c>
      <c r="E32" s="8">
        <v>11</v>
      </c>
      <c r="F32" s="8">
        <v>158</v>
      </c>
      <c r="G32" s="8">
        <v>1738</v>
      </c>
      <c r="H32" s="8">
        <f t="shared" si="0"/>
        <v>180.05</v>
      </c>
      <c r="I32" s="8">
        <f t="shared" si="1"/>
        <v>0.05</v>
      </c>
      <c r="J32" s="9">
        <f t="shared" si="2"/>
        <v>86.9</v>
      </c>
      <c r="K32" s="8">
        <f>VLOOKUP(C32,'Product Prices'!A:C,2,FALSE)</f>
        <v>222</v>
      </c>
      <c r="L32" s="8">
        <f t="shared" si="3"/>
        <v>136</v>
      </c>
      <c r="M32" s="14"/>
    </row>
    <row r="33" spans="1:13" x14ac:dyDescent="0.25">
      <c r="A33" s="13" t="s">
        <v>35</v>
      </c>
      <c r="B33" s="8" t="s">
        <v>25</v>
      </c>
      <c r="C33" s="8" t="s">
        <v>21</v>
      </c>
      <c r="D33" s="8" t="s">
        <v>10</v>
      </c>
      <c r="E33" s="8">
        <v>12</v>
      </c>
      <c r="F33" s="8">
        <v>133</v>
      </c>
      <c r="G33" s="8">
        <v>1596</v>
      </c>
      <c r="H33" s="8">
        <f t="shared" si="0"/>
        <v>181.21052631578948</v>
      </c>
      <c r="I33" s="8">
        <f t="shared" si="1"/>
        <v>0.05</v>
      </c>
      <c r="J33" s="9">
        <f t="shared" si="2"/>
        <v>79.800000000000011</v>
      </c>
      <c r="K33" s="8">
        <f>VLOOKUP(C33,'Product Prices'!A:C,2,FALSE)</f>
        <v>555</v>
      </c>
      <c r="L33" s="8">
        <f t="shared" si="3"/>
        <v>125</v>
      </c>
      <c r="M33" s="14"/>
    </row>
    <row r="34" spans="1:13" x14ac:dyDescent="0.25">
      <c r="A34" s="13" t="s">
        <v>11</v>
      </c>
      <c r="B34" s="8" t="s">
        <v>12</v>
      </c>
      <c r="C34" s="8" t="s">
        <v>13</v>
      </c>
      <c r="D34" s="8" t="s">
        <v>10</v>
      </c>
      <c r="E34" s="8">
        <v>4</v>
      </c>
      <c r="F34" s="8">
        <v>396</v>
      </c>
      <c r="G34" s="8">
        <v>1584</v>
      </c>
      <c r="H34" s="8">
        <f t="shared" ref="H34:H51" si="4">AVERAGE(F34:F83)</f>
        <v>183.88888888888889</v>
      </c>
      <c r="I34" s="8">
        <f t="shared" ref="I34:I51" si="5">IF(G34&gt;5000,10%,5%)</f>
        <v>0.05</v>
      </c>
      <c r="J34" s="9">
        <f t="shared" ref="J34:J51" si="6">IF(G34&gt;5000, G34*10%,G34*5%)</f>
        <v>79.2</v>
      </c>
      <c r="K34" s="8">
        <f>VLOOKUP(C34,'Product Prices'!A:C,2,FALSE)</f>
        <v>199</v>
      </c>
      <c r="L34" s="8">
        <f t="shared" si="3"/>
        <v>113</v>
      </c>
      <c r="M34" s="14"/>
    </row>
    <row r="35" spans="1:13" x14ac:dyDescent="0.25">
      <c r="A35" s="13" t="s">
        <v>7</v>
      </c>
      <c r="B35" s="8" t="s">
        <v>8</v>
      </c>
      <c r="C35" s="8" t="s">
        <v>9</v>
      </c>
      <c r="D35" s="8" t="s">
        <v>10</v>
      </c>
      <c r="E35" s="8">
        <v>9</v>
      </c>
      <c r="F35" s="8">
        <v>175</v>
      </c>
      <c r="G35" s="8">
        <v>1575</v>
      </c>
      <c r="H35" s="8">
        <f t="shared" si="4"/>
        <v>171.41176470588235</v>
      </c>
      <c r="I35" s="8">
        <f t="shared" si="5"/>
        <v>0.05</v>
      </c>
      <c r="J35" s="9">
        <f t="shared" si="6"/>
        <v>78.75</v>
      </c>
      <c r="K35" s="8">
        <f>VLOOKUP(C35,'Product Prices'!A:C,2,FALSE)</f>
        <v>188</v>
      </c>
      <c r="L35" s="8">
        <f t="shared" si="3"/>
        <v>109</v>
      </c>
      <c r="M35" s="14"/>
    </row>
    <row r="36" spans="1:13" x14ac:dyDescent="0.25">
      <c r="A36" s="13" t="s">
        <v>57</v>
      </c>
      <c r="B36" s="8" t="s">
        <v>12</v>
      </c>
      <c r="C36" s="8" t="s">
        <v>15</v>
      </c>
      <c r="D36" s="8" t="s">
        <v>27</v>
      </c>
      <c r="E36" s="8">
        <v>3</v>
      </c>
      <c r="F36" s="8">
        <v>424</v>
      </c>
      <c r="G36" s="8">
        <v>1272</v>
      </c>
      <c r="H36" s="8">
        <f t="shared" si="4"/>
        <v>171.1875</v>
      </c>
      <c r="I36" s="8">
        <f t="shared" si="5"/>
        <v>0.05</v>
      </c>
      <c r="J36" s="9">
        <f t="shared" si="6"/>
        <v>63.6</v>
      </c>
      <c r="K36" s="8">
        <f>VLOOKUP(C36,'Product Prices'!A:C,2,FALSE)</f>
        <v>222</v>
      </c>
      <c r="L36" s="8">
        <f t="shared" si="3"/>
        <v>100</v>
      </c>
      <c r="M36" s="14"/>
    </row>
    <row r="37" spans="1:13" x14ac:dyDescent="0.25">
      <c r="A37" s="13" t="s">
        <v>30</v>
      </c>
      <c r="B37" s="8" t="s">
        <v>31</v>
      </c>
      <c r="C37" s="8" t="s">
        <v>15</v>
      </c>
      <c r="D37" s="8" t="s">
        <v>27</v>
      </c>
      <c r="E37" s="8">
        <v>13</v>
      </c>
      <c r="F37" s="8">
        <v>90</v>
      </c>
      <c r="G37" s="8">
        <v>1170</v>
      </c>
      <c r="H37" s="8">
        <f t="shared" si="4"/>
        <v>154.33333333333334</v>
      </c>
      <c r="I37" s="8">
        <f t="shared" si="5"/>
        <v>0.05</v>
      </c>
      <c r="J37" s="9">
        <f t="shared" si="6"/>
        <v>58.5</v>
      </c>
      <c r="K37" s="8">
        <f>VLOOKUP(C37,'Product Prices'!A:C,2,FALSE)</f>
        <v>222</v>
      </c>
      <c r="L37" s="8">
        <f t="shared" si="3"/>
        <v>97</v>
      </c>
      <c r="M37" s="14"/>
    </row>
    <row r="38" spans="1:13" x14ac:dyDescent="0.25">
      <c r="A38" s="13" t="s">
        <v>24</v>
      </c>
      <c r="B38" s="8" t="s">
        <v>25</v>
      </c>
      <c r="C38" s="8" t="s">
        <v>13</v>
      </c>
      <c r="D38" s="8" t="s">
        <v>18</v>
      </c>
      <c r="E38" s="8">
        <v>11</v>
      </c>
      <c r="F38" s="8">
        <v>102</v>
      </c>
      <c r="G38" s="8">
        <v>1122</v>
      </c>
      <c r="H38" s="8">
        <f t="shared" si="4"/>
        <v>158.92857142857142</v>
      </c>
      <c r="I38" s="8">
        <f t="shared" si="5"/>
        <v>0.05</v>
      </c>
      <c r="J38" s="9">
        <f t="shared" si="6"/>
        <v>56.1</v>
      </c>
      <c r="K38" s="8">
        <f>VLOOKUP(C38,'Product Prices'!A:C,2,FALSE)</f>
        <v>199</v>
      </c>
      <c r="L38" s="8">
        <f t="shared" si="3"/>
        <v>84</v>
      </c>
      <c r="M38" s="14"/>
    </row>
    <row r="39" spans="1:13" x14ac:dyDescent="0.25">
      <c r="A39" s="13" t="s">
        <v>71</v>
      </c>
      <c r="B39" s="8" t="s">
        <v>25</v>
      </c>
      <c r="C39" s="8" t="s">
        <v>9</v>
      </c>
      <c r="D39" s="8" t="s">
        <v>18</v>
      </c>
      <c r="E39" s="8">
        <v>7</v>
      </c>
      <c r="F39" s="8">
        <v>147</v>
      </c>
      <c r="G39" s="8">
        <v>1029</v>
      </c>
      <c r="H39" s="8">
        <f t="shared" si="4"/>
        <v>163.30769230769232</v>
      </c>
      <c r="I39" s="8">
        <f t="shared" si="5"/>
        <v>0.05</v>
      </c>
      <c r="J39" s="9">
        <f t="shared" si="6"/>
        <v>51.45</v>
      </c>
      <c r="K39" s="8">
        <f>VLOOKUP(C39,'Product Prices'!A:C,2,FALSE)</f>
        <v>188</v>
      </c>
      <c r="L39" s="8">
        <f t="shared" si="3"/>
        <v>73</v>
      </c>
      <c r="M39" s="14"/>
    </row>
    <row r="40" spans="1:13" x14ac:dyDescent="0.25">
      <c r="A40" s="13" t="s">
        <v>34</v>
      </c>
      <c r="B40" s="8" t="s">
        <v>25</v>
      </c>
      <c r="C40" s="8" t="s">
        <v>9</v>
      </c>
      <c r="D40" s="8" t="s">
        <v>18</v>
      </c>
      <c r="E40" s="8">
        <v>4</v>
      </c>
      <c r="F40" s="8">
        <v>244</v>
      </c>
      <c r="G40" s="8">
        <v>976</v>
      </c>
      <c r="H40" s="8">
        <f t="shared" si="4"/>
        <v>164.66666666666666</v>
      </c>
      <c r="I40" s="8">
        <f t="shared" si="5"/>
        <v>0.05</v>
      </c>
      <c r="J40" s="9">
        <f t="shared" si="6"/>
        <v>48.800000000000004</v>
      </c>
      <c r="K40" s="8">
        <f>VLOOKUP(C40,'Product Prices'!A:C,2,FALSE)</f>
        <v>188</v>
      </c>
      <c r="L40" s="8">
        <f t="shared" si="3"/>
        <v>66</v>
      </c>
      <c r="M40" s="14"/>
    </row>
    <row r="41" spans="1:13" x14ac:dyDescent="0.25">
      <c r="A41" s="13" t="s">
        <v>55</v>
      </c>
      <c r="B41" s="8" t="s">
        <v>8</v>
      </c>
      <c r="C41" s="8" t="s">
        <v>15</v>
      </c>
      <c r="D41" s="8" t="s">
        <v>29</v>
      </c>
      <c r="E41" s="8">
        <v>16</v>
      </c>
      <c r="F41" s="8">
        <v>59</v>
      </c>
      <c r="G41" s="8">
        <v>944</v>
      </c>
      <c r="H41" s="8">
        <f t="shared" si="4"/>
        <v>157.45454545454547</v>
      </c>
      <c r="I41" s="8">
        <f t="shared" si="5"/>
        <v>0.05</v>
      </c>
      <c r="J41" s="9">
        <f t="shared" si="6"/>
        <v>47.2</v>
      </c>
      <c r="K41" s="8">
        <f>VLOOKUP(C41,'Product Prices'!A:C,2,FALSE)</f>
        <v>222</v>
      </c>
      <c r="L41" s="8">
        <f t="shared" si="3"/>
        <v>62</v>
      </c>
      <c r="M41" s="14"/>
    </row>
    <row r="42" spans="1:13" x14ac:dyDescent="0.25">
      <c r="A42" s="13" t="s">
        <v>65</v>
      </c>
      <c r="B42" s="8" t="s">
        <v>8</v>
      </c>
      <c r="C42" s="8" t="s">
        <v>9</v>
      </c>
      <c r="D42" s="8" t="s">
        <v>29</v>
      </c>
      <c r="E42" s="8">
        <v>3</v>
      </c>
      <c r="F42" s="8">
        <v>313</v>
      </c>
      <c r="G42" s="8">
        <v>939</v>
      </c>
      <c r="H42" s="8">
        <f t="shared" si="4"/>
        <v>167.3</v>
      </c>
      <c r="I42" s="8">
        <f t="shared" si="5"/>
        <v>0.05</v>
      </c>
      <c r="J42" s="9">
        <f t="shared" si="6"/>
        <v>46.95</v>
      </c>
      <c r="K42" s="8">
        <f>VLOOKUP(C42,'Product Prices'!A:C,2,FALSE)</f>
        <v>188</v>
      </c>
      <c r="L42" s="8">
        <f t="shared" si="3"/>
        <v>46</v>
      </c>
      <c r="M42" s="14"/>
    </row>
    <row r="43" spans="1:13" x14ac:dyDescent="0.25">
      <c r="A43" s="13" t="s">
        <v>28</v>
      </c>
      <c r="B43" s="8" t="s">
        <v>25</v>
      </c>
      <c r="C43" s="8" t="s">
        <v>15</v>
      </c>
      <c r="D43" s="8" t="s">
        <v>29</v>
      </c>
      <c r="E43" s="8">
        <v>2</v>
      </c>
      <c r="F43" s="8">
        <v>423</v>
      </c>
      <c r="G43" s="8">
        <v>846</v>
      </c>
      <c r="H43" s="8">
        <f t="shared" si="4"/>
        <v>151.11111111111111</v>
      </c>
      <c r="I43" s="8">
        <f t="shared" si="5"/>
        <v>0.05</v>
      </c>
      <c r="J43" s="9">
        <f t="shared" si="6"/>
        <v>42.300000000000004</v>
      </c>
      <c r="K43" s="8">
        <f>VLOOKUP(C43,'Product Prices'!A:C,2,FALSE)</f>
        <v>222</v>
      </c>
      <c r="L43" s="8">
        <f t="shared" si="3"/>
        <v>43</v>
      </c>
      <c r="M43" s="14"/>
    </row>
    <row r="44" spans="1:13" x14ac:dyDescent="0.25">
      <c r="A44" s="13" t="s">
        <v>41</v>
      </c>
      <c r="B44" s="8" t="s">
        <v>8</v>
      </c>
      <c r="C44" s="8" t="s">
        <v>37</v>
      </c>
      <c r="D44" s="8" t="s">
        <v>16</v>
      </c>
      <c r="E44" s="8">
        <v>9</v>
      </c>
      <c r="F44" s="8">
        <v>83</v>
      </c>
      <c r="G44" s="8">
        <v>747</v>
      </c>
      <c r="H44" s="8">
        <f t="shared" si="4"/>
        <v>117.125</v>
      </c>
      <c r="I44" s="8">
        <f t="shared" si="5"/>
        <v>0.05</v>
      </c>
      <c r="J44" s="9">
        <f t="shared" si="6"/>
        <v>37.35</v>
      </c>
      <c r="K44" s="8">
        <f>VLOOKUP(C44,'Product Prices'!A:C,2,FALSE)</f>
        <v>876</v>
      </c>
      <c r="L44" s="8">
        <f t="shared" si="3"/>
        <v>41</v>
      </c>
      <c r="M44" s="14"/>
    </row>
    <row r="45" spans="1:13" x14ac:dyDescent="0.25">
      <c r="A45" s="13" t="s">
        <v>48</v>
      </c>
      <c r="B45" s="8" t="s">
        <v>12</v>
      </c>
      <c r="C45" s="8" t="s">
        <v>21</v>
      </c>
      <c r="D45" s="8" t="s">
        <v>22</v>
      </c>
      <c r="E45" s="8">
        <v>3</v>
      </c>
      <c r="F45" s="8">
        <v>247</v>
      </c>
      <c r="G45" s="8">
        <v>741</v>
      </c>
      <c r="H45" s="8">
        <f t="shared" si="4"/>
        <v>122</v>
      </c>
      <c r="I45" s="8">
        <f t="shared" si="5"/>
        <v>0.05</v>
      </c>
      <c r="J45" s="9">
        <f t="shared" si="6"/>
        <v>37.050000000000004</v>
      </c>
      <c r="K45" s="8">
        <f>VLOOKUP(C45,'Product Prices'!A:C,2,FALSE)</f>
        <v>555</v>
      </c>
      <c r="L45" s="8">
        <f t="shared" si="3"/>
        <v>32</v>
      </c>
      <c r="M45" s="14"/>
    </row>
    <row r="46" spans="1:13" x14ac:dyDescent="0.25">
      <c r="A46" s="13" t="s">
        <v>62</v>
      </c>
      <c r="B46" s="8" t="s">
        <v>31</v>
      </c>
      <c r="C46" s="8" t="s">
        <v>9</v>
      </c>
      <c r="D46" s="8" t="s">
        <v>18</v>
      </c>
      <c r="E46" s="8">
        <v>8</v>
      </c>
      <c r="F46" s="8">
        <v>82</v>
      </c>
      <c r="G46" s="8">
        <v>656</v>
      </c>
      <c r="H46" s="8">
        <f t="shared" si="4"/>
        <v>101.16666666666667</v>
      </c>
      <c r="I46" s="8">
        <f t="shared" si="5"/>
        <v>0.05</v>
      </c>
      <c r="J46" s="9">
        <f t="shared" si="6"/>
        <v>32.800000000000004</v>
      </c>
      <c r="K46" s="8">
        <f>VLOOKUP(C46,'Product Prices'!A:C,2,FALSE)</f>
        <v>188</v>
      </c>
      <c r="L46" s="8">
        <f t="shared" si="3"/>
        <v>29</v>
      </c>
      <c r="M46" s="14"/>
    </row>
    <row r="47" spans="1:13" x14ac:dyDescent="0.25">
      <c r="A47" s="13" t="s">
        <v>56</v>
      </c>
      <c r="B47" s="8" t="s">
        <v>8</v>
      </c>
      <c r="C47" s="8" t="s">
        <v>37</v>
      </c>
      <c r="D47" s="8" t="s">
        <v>29</v>
      </c>
      <c r="E47" s="8">
        <v>8</v>
      </c>
      <c r="F47" s="8">
        <v>79</v>
      </c>
      <c r="G47" s="8">
        <v>632</v>
      </c>
      <c r="H47" s="8">
        <f t="shared" si="4"/>
        <v>105</v>
      </c>
      <c r="I47" s="8">
        <f t="shared" si="5"/>
        <v>0.05</v>
      </c>
      <c r="J47" s="9">
        <f t="shared" si="6"/>
        <v>31.6</v>
      </c>
      <c r="K47" s="8">
        <f>VLOOKUP(C47,'Product Prices'!A:C,2,FALSE)</f>
        <v>876</v>
      </c>
      <c r="L47" s="8">
        <f t="shared" si="3"/>
        <v>21</v>
      </c>
      <c r="M47" s="14"/>
    </row>
    <row r="48" spans="1:13" x14ac:dyDescent="0.25">
      <c r="A48" s="13" t="s">
        <v>58</v>
      </c>
      <c r="B48" s="8" t="s">
        <v>31</v>
      </c>
      <c r="C48" s="8" t="s">
        <v>9</v>
      </c>
      <c r="D48" s="8" t="s">
        <v>22</v>
      </c>
      <c r="E48" s="8">
        <v>5</v>
      </c>
      <c r="F48" s="8">
        <v>115</v>
      </c>
      <c r="G48" s="8">
        <v>575</v>
      </c>
      <c r="H48" s="8">
        <f t="shared" si="4"/>
        <v>111.5</v>
      </c>
      <c r="I48" s="8">
        <f t="shared" si="5"/>
        <v>0.05</v>
      </c>
      <c r="J48" s="9">
        <f t="shared" si="6"/>
        <v>28.75</v>
      </c>
      <c r="K48" s="8">
        <f>VLOOKUP(C48,'Product Prices'!A:C,2,FALSE)</f>
        <v>188</v>
      </c>
      <c r="L48" s="8">
        <f t="shared" si="3"/>
        <v>13</v>
      </c>
      <c r="M48" s="14"/>
    </row>
    <row r="49" spans="1:13" x14ac:dyDescent="0.25">
      <c r="A49" s="13" t="s">
        <v>68</v>
      </c>
      <c r="B49" s="8" t="s">
        <v>31</v>
      </c>
      <c r="C49" s="8" t="s">
        <v>21</v>
      </c>
      <c r="D49" s="8" t="s">
        <v>18</v>
      </c>
      <c r="E49" s="8">
        <v>4</v>
      </c>
      <c r="F49" s="8">
        <v>99</v>
      </c>
      <c r="G49" s="8">
        <v>396</v>
      </c>
      <c r="H49" s="8">
        <f t="shared" si="4"/>
        <v>110.33333333333333</v>
      </c>
      <c r="I49" s="8">
        <f t="shared" si="5"/>
        <v>0.05</v>
      </c>
      <c r="J49" s="9">
        <f t="shared" si="6"/>
        <v>19.8</v>
      </c>
      <c r="K49" s="8">
        <f>VLOOKUP(C49,'Product Prices'!A:C,2,FALSE)</f>
        <v>555</v>
      </c>
      <c r="L49" s="8">
        <f t="shared" si="3"/>
        <v>8</v>
      </c>
      <c r="M49" s="14"/>
    </row>
    <row r="50" spans="1:13" x14ac:dyDescent="0.25">
      <c r="A50" s="13" t="s">
        <v>64</v>
      </c>
      <c r="B50" s="8" t="s">
        <v>12</v>
      </c>
      <c r="C50" s="8" t="s">
        <v>9</v>
      </c>
      <c r="D50" s="8" t="s">
        <v>27</v>
      </c>
      <c r="E50" s="8">
        <v>2</v>
      </c>
      <c r="F50" s="8">
        <v>167</v>
      </c>
      <c r="G50" s="8">
        <v>334</v>
      </c>
      <c r="H50" s="8">
        <f t="shared" si="4"/>
        <v>116</v>
      </c>
      <c r="I50" s="8">
        <f t="shared" si="5"/>
        <v>0.05</v>
      </c>
      <c r="J50" s="9">
        <f t="shared" si="6"/>
        <v>16.7</v>
      </c>
      <c r="K50" s="8">
        <f>VLOOKUP(C50,'Product Prices'!A:C,2,FALSE)</f>
        <v>188</v>
      </c>
      <c r="L50" s="8">
        <f t="shared" si="3"/>
        <v>4</v>
      </c>
      <c r="M50" s="14"/>
    </row>
    <row r="51" spans="1:13" x14ac:dyDescent="0.25">
      <c r="A51" s="15" t="s">
        <v>14</v>
      </c>
      <c r="B51" s="16" t="s">
        <v>8</v>
      </c>
      <c r="C51" s="16" t="s">
        <v>15</v>
      </c>
      <c r="D51" s="16" t="s">
        <v>16</v>
      </c>
      <c r="E51" s="16">
        <v>2</v>
      </c>
      <c r="F51" s="16">
        <v>65</v>
      </c>
      <c r="G51" s="16">
        <v>130</v>
      </c>
      <c r="H51" s="16">
        <f t="shared" si="4"/>
        <v>65</v>
      </c>
      <c r="I51" s="16">
        <f t="shared" si="5"/>
        <v>0.05</v>
      </c>
      <c r="J51" s="17">
        <f t="shared" si="6"/>
        <v>6.5</v>
      </c>
      <c r="K51" s="16">
        <f>VLOOKUP(C51,'Product Prices'!A:C,2,FALSE)</f>
        <v>222</v>
      </c>
      <c r="L51" s="16">
        <f t="shared" si="3"/>
        <v>2</v>
      </c>
      <c r="M51" s="18"/>
    </row>
  </sheetData>
  <sortState ref="A2:J51">
    <sortCondition descending="1" ref="G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1"/>
  <sheetViews>
    <sheetView workbookViewId="0">
      <selection sqref="A1:XFD1"/>
    </sheetView>
  </sheetViews>
  <sheetFormatPr defaultRowHeight="15" x14ac:dyDescent="0.25"/>
  <cols>
    <col min="1" max="1" width="10.140625" bestFit="1" customWidth="1"/>
    <col min="2" max="2" width="12.7109375" bestFit="1" customWidth="1"/>
  </cols>
  <sheetData>
    <row r="1" spans="1:2" x14ac:dyDescent="0.25">
      <c r="A1" s="4" t="s">
        <v>2</v>
      </c>
      <c r="B1" s="4" t="s">
        <v>6</v>
      </c>
    </row>
    <row r="2" spans="1:2" x14ac:dyDescent="0.25">
      <c r="A2" t="s">
        <v>9</v>
      </c>
      <c r="B2">
        <v>7812</v>
      </c>
    </row>
    <row r="3" spans="1:2" hidden="1" x14ac:dyDescent="0.25">
      <c r="A3" t="s">
        <v>13</v>
      </c>
      <c r="B3">
        <v>6086</v>
      </c>
    </row>
    <row r="4" spans="1:2" hidden="1" x14ac:dyDescent="0.25">
      <c r="A4" t="s">
        <v>13</v>
      </c>
      <c r="B4">
        <v>5850</v>
      </c>
    </row>
    <row r="5" spans="1:2" hidden="1" x14ac:dyDescent="0.25">
      <c r="A5" t="s">
        <v>21</v>
      </c>
      <c r="B5">
        <v>5796</v>
      </c>
    </row>
    <row r="6" spans="1:2" x14ac:dyDescent="0.25">
      <c r="A6" t="s">
        <v>9</v>
      </c>
      <c r="B6">
        <v>5486</v>
      </c>
    </row>
    <row r="7" spans="1:2" hidden="1" x14ac:dyDescent="0.25">
      <c r="A7" t="s">
        <v>13</v>
      </c>
      <c r="B7">
        <v>5134</v>
      </c>
    </row>
    <row r="8" spans="1:2" x14ac:dyDescent="0.25">
      <c r="A8" t="s">
        <v>15</v>
      </c>
      <c r="B8">
        <v>4826</v>
      </c>
    </row>
    <row r="9" spans="1:2" x14ac:dyDescent="0.25">
      <c r="A9" t="s">
        <v>15</v>
      </c>
      <c r="B9">
        <v>4800</v>
      </c>
    </row>
    <row r="10" spans="1:2" x14ac:dyDescent="0.25">
      <c r="A10" t="s">
        <v>15</v>
      </c>
      <c r="B10">
        <v>4752</v>
      </c>
    </row>
    <row r="11" spans="1:2" hidden="1" x14ac:dyDescent="0.25">
      <c r="A11" t="s">
        <v>21</v>
      </c>
      <c r="B11">
        <v>4176</v>
      </c>
    </row>
    <row r="12" spans="1:2" hidden="1" x14ac:dyDescent="0.25">
      <c r="A12" t="s">
        <v>37</v>
      </c>
      <c r="B12">
        <v>4046</v>
      </c>
    </row>
    <row r="13" spans="1:2" hidden="1" x14ac:dyDescent="0.25">
      <c r="A13" t="s">
        <v>37</v>
      </c>
      <c r="B13">
        <v>3760</v>
      </c>
    </row>
    <row r="14" spans="1:2" hidden="1" x14ac:dyDescent="0.25">
      <c r="A14" t="s">
        <v>37</v>
      </c>
      <c r="B14">
        <v>3681</v>
      </c>
    </row>
    <row r="15" spans="1:2" x14ac:dyDescent="0.25">
      <c r="A15" t="s">
        <v>9</v>
      </c>
      <c r="B15">
        <v>3560</v>
      </c>
    </row>
    <row r="16" spans="1:2" hidden="1" x14ac:dyDescent="0.25">
      <c r="A16" t="s">
        <v>21</v>
      </c>
      <c r="B16">
        <v>3288</v>
      </c>
    </row>
    <row r="17" spans="1:2" hidden="1" x14ac:dyDescent="0.25">
      <c r="A17" t="s">
        <v>13</v>
      </c>
      <c r="B17">
        <v>3136</v>
      </c>
    </row>
    <row r="18" spans="1:2" x14ac:dyDescent="0.25">
      <c r="A18" t="s">
        <v>15</v>
      </c>
      <c r="B18">
        <v>3026</v>
      </c>
    </row>
    <row r="19" spans="1:2" x14ac:dyDescent="0.25">
      <c r="A19" t="s">
        <v>9</v>
      </c>
      <c r="B19">
        <v>3006</v>
      </c>
    </row>
    <row r="20" spans="1:2" hidden="1" x14ac:dyDescent="0.25">
      <c r="A20" t="s">
        <v>13</v>
      </c>
      <c r="B20">
        <v>2905</v>
      </c>
    </row>
    <row r="21" spans="1:2" x14ac:dyDescent="0.25">
      <c r="A21" t="s">
        <v>15</v>
      </c>
      <c r="B21">
        <v>2880</v>
      </c>
    </row>
    <row r="22" spans="1:2" x14ac:dyDescent="0.25">
      <c r="A22" t="s">
        <v>15</v>
      </c>
      <c r="B22">
        <v>2812</v>
      </c>
    </row>
    <row r="23" spans="1:2" x14ac:dyDescent="0.25">
      <c r="A23" t="s">
        <v>15</v>
      </c>
      <c r="B23">
        <v>2784</v>
      </c>
    </row>
    <row r="24" spans="1:2" hidden="1" x14ac:dyDescent="0.25">
      <c r="A24" t="s">
        <v>21</v>
      </c>
      <c r="B24">
        <v>2754</v>
      </c>
    </row>
    <row r="25" spans="1:2" hidden="1" x14ac:dyDescent="0.25">
      <c r="A25" t="s">
        <v>37</v>
      </c>
      <c r="B25">
        <v>2720</v>
      </c>
    </row>
    <row r="26" spans="1:2" hidden="1" x14ac:dyDescent="0.25">
      <c r="A26" t="s">
        <v>37</v>
      </c>
      <c r="B26">
        <v>2544</v>
      </c>
    </row>
    <row r="27" spans="1:2" hidden="1" x14ac:dyDescent="0.25">
      <c r="A27" t="s">
        <v>13</v>
      </c>
      <c r="B27">
        <v>2444</v>
      </c>
    </row>
    <row r="28" spans="1:2" hidden="1" x14ac:dyDescent="0.25">
      <c r="A28" t="s">
        <v>13</v>
      </c>
      <c r="B28">
        <v>1956</v>
      </c>
    </row>
    <row r="29" spans="1:2" x14ac:dyDescent="0.25">
      <c r="A29" t="s">
        <v>15</v>
      </c>
      <c r="B29">
        <v>1938</v>
      </c>
    </row>
    <row r="30" spans="1:2" x14ac:dyDescent="0.25">
      <c r="A30" t="s">
        <v>9</v>
      </c>
      <c r="B30">
        <v>1855</v>
      </c>
    </row>
    <row r="31" spans="1:2" hidden="1" x14ac:dyDescent="0.25">
      <c r="A31" t="s">
        <v>21</v>
      </c>
      <c r="B31">
        <v>1845</v>
      </c>
    </row>
    <row r="32" spans="1:2" x14ac:dyDescent="0.25">
      <c r="A32" t="s">
        <v>15</v>
      </c>
      <c r="B32">
        <v>1738</v>
      </c>
    </row>
    <row r="33" spans="1:2" hidden="1" x14ac:dyDescent="0.25">
      <c r="A33" t="s">
        <v>21</v>
      </c>
      <c r="B33">
        <v>1596</v>
      </c>
    </row>
    <row r="34" spans="1:2" hidden="1" x14ac:dyDescent="0.25">
      <c r="A34" t="s">
        <v>13</v>
      </c>
      <c r="B34">
        <v>1584</v>
      </c>
    </row>
    <row r="35" spans="1:2" x14ac:dyDescent="0.25">
      <c r="A35" t="s">
        <v>9</v>
      </c>
      <c r="B35">
        <v>1575</v>
      </c>
    </row>
    <row r="36" spans="1:2" x14ac:dyDescent="0.25">
      <c r="A36" t="s">
        <v>15</v>
      </c>
      <c r="B36">
        <v>1272</v>
      </c>
    </row>
    <row r="37" spans="1:2" x14ac:dyDescent="0.25">
      <c r="A37" t="s">
        <v>15</v>
      </c>
      <c r="B37">
        <v>1170</v>
      </c>
    </row>
    <row r="38" spans="1:2" hidden="1" x14ac:dyDescent="0.25">
      <c r="A38" t="s">
        <v>13</v>
      </c>
      <c r="B38">
        <v>1122</v>
      </c>
    </row>
    <row r="39" spans="1:2" x14ac:dyDescent="0.25">
      <c r="A39" t="s">
        <v>9</v>
      </c>
      <c r="B39">
        <v>1029</v>
      </c>
    </row>
    <row r="40" spans="1:2" x14ac:dyDescent="0.25">
      <c r="A40" t="s">
        <v>9</v>
      </c>
      <c r="B40">
        <v>976</v>
      </c>
    </row>
    <row r="41" spans="1:2" x14ac:dyDescent="0.25">
      <c r="A41" t="s">
        <v>15</v>
      </c>
      <c r="B41">
        <v>944</v>
      </c>
    </row>
    <row r="42" spans="1:2" x14ac:dyDescent="0.25">
      <c r="A42" t="s">
        <v>9</v>
      </c>
      <c r="B42">
        <v>939</v>
      </c>
    </row>
    <row r="43" spans="1:2" x14ac:dyDescent="0.25">
      <c r="A43" t="s">
        <v>15</v>
      </c>
      <c r="B43">
        <v>846</v>
      </c>
    </row>
    <row r="44" spans="1:2" hidden="1" x14ac:dyDescent="0.25">
      <c r="A44" t="s">
        <v>37</v>
      </c>
      <c r="B44">
        <v>747</v>
      </c>
    </row>
    <row r="45" spans="1:2" hidden="1" x14ac:dyDescent="0.25">
      <c r="A45" t="s">
        <v>21</v>
      </c>
      <c r="B45">
        <v>741</v>
      </c>
    </row>
    <row r="46" spans="1:2" x14ac:dyDescent="0.25">
      <c r="A46" t="s">
        <v>9</v>
      </c>
      <c r="B46">
        <v>656</v>
      </c>
    </row>
    <row r="47" spans="1:2" hidden="1" x14ac:dyDescent="0.25">
      <c r="A47" t="s">
        <v>37</v>
      </c>
      <c r="B47">
        <v>632</v>
      </c>
    </row>
    <row r="48" spans="1:2" x14ac:dyDescent="0.25">
      <c r="A48" t="s">
        <v>9</v>
      </c>
      <c r="B48">
        <v>575</v>
      </c>
    </row>
    <row r="49" spans="1:2" hidden="1" x14ac:dyDescent="0.25">
      <c r="A49" t="s">
        <v>21</v>
      </c>
      <c r="B49">
        <v>396</v>
      </c>
    </row>
    <row r="50" spans="1:2" x14ac:dyDescent="0.25">
      <c r="A50" t="s">
        <v>9</v>
      </c>
      <c r="B50">
        <v>334</v>
      </c>
    </row>
    <row r="51" spans="1:2" x14ac:dyDescent="0.25">
      <c r="A51" t="s">
        <v>15</v>
      </c>
      <c r="B51">
        <v>130</v>
      </c>
    </row>
  </sheetData>
  <autoFilter ref="A1:B51">
    <filterColumn colId="0">
      <filters>
        <filter val="Laptop"/>
        <filter val="Printer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51"/>
  <sheetViews>
    <sheetView tabSelected="1" workbookViewId="0">
      <selection activeCell="B3" sqref="B3"/>
    </sheetView>
  </sheetViews>
  <sheetFormatPr defaultRowHeight="15" x14ac:dyDescent="0.25"/>
  <cols>
    <col min="1" max="1" width="12.7109375" bestFit="1" customWidth="1"/>
    <col min="2" max="2" width="9.140625" customWidth="1"/>
  </cols>
  <sheetData>
    <row r="1" spans="1:1" x14ac:dyDescent="0.25">
      <c r="A1" s="4" t="s">
        <v>6</v>
      </c>
    </row>
    <row r="2" spans="1:1" x14ac:dyDescent="0.25">
      <c r="A2">
        <v>3006</v>
      </c>
    </row>
    <row r="3" spans="1:1" x14ac:dyDescent="0.25">
      <c r="A3">
        <v>3026</v>
      </c>
    </row>
    <row r="4" spans="1:1" x14ac:dyDescent="0.25">
      <c r="A4">
        <v>3136</v>
      </c>
    </row>
    <row r="5" spans="1:1" x14ac:dyDescent="0.25">
      <c r="A5">
        <v>3288</v>
      </c>
    </row>
    <row r="6" spans="1:1" x14ac:dyDescent="0.25">
      <c r="A6">
        <v>3560</v>
      </c>
    </row>
    <row r="7" spans="1:1" x14ac:dyDescent="0.25">
      <c r="A7">
        <v>3681</v>
      </c>
    </row>
    <row r="8" spans="1:1" x14ac:dyDescent="0.25">
      <c r="A8">
        <v>3760</v>
      </c>
    </row>
    <row r="9" spans="1:1" x14ac:dyDescent="0.25">
      <c r="A9">
        <v>4046</v>
      </c>
    </row>
    <row r="10" spans="1:1" x14ac:dyDescent="0.25">
      <c r="A10">
        <v>4176</v>
      </c>
    </row>
    <row r="11" spans="1:1" x14ac:dyDescent="0.25">
      <c r="A11">
        <v>4752</v>
      </c>
    </row>
    <row r="12" spans="1:1" x14ac:dyDescent="0.25">
      <c r="A12">
        <v>4800</v>
      </c>
    </row>
    <row r="13" spans="1:1" x14ac:dyDescent="0.25">
      <c r="A13">
        <v>4826</v>
      </c>
    </row>
    <row r="14" spans="1:1" x14ac:dyDescent="0.25">
      <c r="A14">
        <v>5134</v>
      </c>
    </row>
    <row r="15" spans="1:1" x14ac:dyDescent="0.25">
      <c r="A15">
        <v>5486</v>
      </c>
    </row>
    <row r="16" spans="1:1" x14ac:dyDescent="0.25">
      <c r="A16">
        <v>5796</v>
      </c>
    </row>
    <row r="17" spans="1:1" x14ac:dyDescent="0.25">
      <c r="A17">
        <v>5850</v>
      </c>
    </row>
    <row r="18" spans="1:1" x14ac:dyDescent="0.25">
      <c r="A18">
        <v>6086</v>
      </c>
    </row>
    <row r="19" spans="1:1" x14ac:dyDescent="0.25">
      <c r="A19">
        <v>7812</v>
      </c>
    </row>
    <row r="20" spans="1:1" hidden="1" x14ac:dyDescent="0.25">
      <c r="A20">
        <v>2905</v>
      </c>
    </row>
    <row r="21" spans="1:1" hidden="1" x14ac:dyDescent="0.25">
      <c r="A21">
        <v>2880</v>
      </c>
    </row>
    <row r="22" spans="1:1" hidden="1" x14ac:dyDescent="0.25">
      <c r="A22">
        <v>2812</v>
      </c>
    </row>
    <row r="23" spans="1:1" hidden="1" x14ac:dyDescent="0.25">
      <c r="A23">
        <v>2784</v>
      </c>
    </row>
    <row r="24" spans="1:1" hidden="1" x14ac:dyDescent="0.25">
      <c r="A24">
        <v>2754</v>
      </c>
    </row>
    <row r="25" spans="1:1" hidden="1" x14ac:dyDescent="0.25">
      <c r="A25">
        <v>2720</v>
      </c>
    </row>
    <row r="26" spans="1:1" hidden="1" x14ac:dyDescent="0.25">
      <c r="A26">
        <v>2544</v>
      </c>
    </row>
    <row r="27" spans="1:1" hidden="1" x14ac:dyDescent="0.25">
      <c r="A27">
        <v>2444</v>
      </c>
    </row>
    <row r="28" spans="1:1" hidden="1" x14ac:dyDescent="0.25">
      <c r="A28">
        <v>1956</v>
      </c>
    </row>
    <row r="29" spans="1:1" hidden="1" x14ac:dyDescent="0.25">
      <c r="A29">
        <v>1938</v>
      </c>
    </row>
    <row r="30" spans="1:1" hidden="1" x14ac:dyDescent="0.25">
      <c r="A30">
        <v>1855</v>
      </c>
    </row>
    <row r="31" spans="1:1" hidden="1" x14ac:dyDescent="0.25">
      <c r="A31">
        <v>1845</v>
      </c>
    </row>
    <row r="32" spans="1:1" hidden="1" x14ac:dyDescent="0.25">
      <c r="A32">
        <v>1738</v>
      </c>
    </row>
    <row r="33" spans="1:1" hidden="1" x14ac:dyDescent="0.25">
      <c r="A33">
        <v>1596</v>
      </c>
    </row>
    <row r="34" spans="1:1" hidden="1" x14ac:dyDescent="0.25">
      <c r="A34">
        <v>1584</v>
      </c>
    </row>
    <row r="35" spans="1:1" hidden="1" x14ac:dyDescent="0.25">
      <c r="A35">
        <v>1575</v>
      </c>
    </row>
    <row r="36" spans="1:1" hidden="1" x14ac:dyDescent="0.25">
      <c r="A36">
        <v>1272</v>
      </c>
    </row>
    <row r="37" spans="1:1" hidden="1" x14ac:dyDescent="0.25">
      <c r="A37">
        <v>1170</v>
      </c>
    </row>
    <row r="38" spans="1:1" hidden="1" x14ac:dyDescent="0.25">
      <c r="A38">
        <v>1122</v>
      </c>
    </row>
    <row r="39" spans="1:1" hidden="1" x14ac:dyDescent="0.25">
      <c r="A39">
        <v>1029</v>
      </c>
    </row>
    <row r="40" spans="1:1" hidden="1" x14ac:dyDescent="0.25">
      <c r="A40">
        <v>976</v>
      </c>
    </row>
    <row r="41" spans="1:1" hidden="1" x14ac:dyDescent="0.25">
      <c r="A41">
        <v>944</v>
      </c>
    </row>
    <row r="42" spans="1:1" hidden="1" x14ac:dyDescent="0.25">
      <c r="A42">
        <v>939</v>
      </c>
    </row>
    <row r="43" spans="1:1" hidden="1" x14ac:dyDescent="0.25">
      <c r="A43">
        <v>846</v>
      </c>
    </row>
    <row r="44" spans="1:1" hidden="1" x14ac:dyDescent="0.25">
      <c r="A44">
        <v>747</v>
      </c>
    </row>
    <row r="45" spans="1:1" hidden="1" x14ac:dyDescent="0.25">
      <c r="A45">
        <v>741</v>
      </c>
    </row>
    <row r="46" spans="1:1" hidden="1" x14ac:dyDescent="0.25">
      <c r="A46">
        <v>656</v>
      </c>
    </row>
    <row r="47" spans="1:1" hidden="1" x14ac:dyDescent="0.25">
      <c r="A47">
        <v>632</v>
      </c>
    </row>
    <row r="48" spans="1:1" hidden="1" x14ac:dyDescent="0.25">
      <c r="A48">
        <v>575</v>
      </c>
    </row>
    <row r="49" spans="1:1" hidden="1" x14ac:dyDescent="0.25">
      <c r="A49">
        <v>396</v>
      </c>
    </row>
    <row r="50" spans="1:1" hidden="1" x14ac:dyDescent="0.25">
      <c r="A50">
        <v>334</v>
      </c>
    </row>
    <row r="51" spans="1:1" hidden="1" x14ac:dyDescent="0.25">
      <c r="A51">
        <v>130</v>
      </c>
    </row>
  </sheetData>
  <autoFilter ref="A1:A51">
    <filterColumn colId="0">
      <filters>
        <filter val="3006"/>
        <filter val="3026"/>
        <filter val="3136"/>
        <filter val="3288"/>
        <filter val="3560"/>
        <filter val="3681"/>
        <filter val="3760"/>
        <filter val="4046"/>
        <filter val="4176"/>
        <filter val="4752"/>
        <filter val="4800"/>
        <filter val="4826"/>
        <filter val="5134"/>
        <filter val="5486"/>
        <filter val="5796"/>
        <filter val="5850"/>
        <filter val="6086"/>
        <filter val="7812"/>
      </filters>
    </filterColumn>
  </autoFilter>
  <sortState ref="A2:A19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1048576"/>
    </sheetView>
  </sheetViews>
  <sheetFormatPr defaultRowHeight="15" x14ac:dyDescent="0.25"/>
  <cols>
    <col min="1" max="1" width="9.42578125" bestFit="1" customWidth="1"/>
    <col min="2" max="2" width="12.7109375" bestFit="1" customWidth="1"/>
  </cols>
  <sheetData>
    <row r="1" spans="1:2" x14ac:dyDescent="0.25">
      <c r="A1" s="4" t="s">
        <v>1</v>
      </c>
      <c r="B1" s="4" t="s">
        <v>6</v>
      </c>
    </row>
    <row r="2" spans="1:2" x14ac:dyDescent="0.25">
      <c r="A2" t="s">
        <v>25</v>
      </c>
      <c r="B2">
        <v>7812</v>
      </c>
    </row>
    <row r="3" spans="1:2" x14ac:dyDescent="0.25">
      <c r="A3" t="s">
        <v>25</v>
      </c>
      <c r="B3">
        <v>6086</v>
      </c>
    </row>
    <row r="4" spans="1:2" x14ac:dyDescent="0.25">
      <c r="A4" t="s">
        <v>25</v>
      </c>
      <c r="B4">
        <v>5850</v>
      </c>
    </row>
    <row r="5" spans="1:2" x14ac:dyDescent="0.25">
      <c r="A5" t="s">
        <v>25</v>
      </c>
      <c r="B5">
        <v>5796</v>
      </c>
    </row>
    <row r="6" spans="1:2" x14ac:dyDescent="0.25">
      <c r="A6" t="s">
        <v>25</v>
      </c>
      <c r="B6">
        <v>5486</v>
      </c>
    </row>
    <row r="7" spans="1:2" x14ac:dyDescent="0.25">
      <c r="A7" t="s">
        <v>25</v>
      </c>
      <c r="B7">
        <v>5134</v>
      </c>
    </row>
    <row r="8" spans="1:2" x14ac:dyDescent="0.25">
      <c r="A8" t="s">
        <v>25</v>
      </c>
      <c r="B8">
        <v>4826</v>
      </c>
    </row>
    <row r="9" spans="1:2" x14ac:dyDescent="0.25">
      <c r="A9" t="s">
        <v>25</v>
      </c>
      <c r="B9">
        <v>4800</v>
      </c>
    </row>
    <row r="10" spans="1:2" x14ac:dyDescent="0.25">
      <c r="A10" t="s">
        <v>25</v>
      </c>
      <c r="B10">
        <v>4752</v>
      </c>
    </row>
    <row r="11" spans="1:2" x14ac:dyDescent="0.25">
      <c r="A11" t="s">
        <v>25</v>
      </c>
      <c r="B11">
        <v>4176</v>
      </c>
    </row>
    <row r="12" spans="1:2" x14ac:dyDescent="0.25">
      <c r="A12" t="s">
        <v>25</v>
      </c>
      <c r="B12">
        <v>4046</v>
      </c>
    </row>
    <row r="13" spans="1:2" x14ac:dyDescent="0.25">
      <c r="A13" t="s">
        <v>25</v>
      </c>
      <c r="B13">
        <v>3760</v>
      </c>
    </row>
    <row r="14" spans="1:2" x14ac:dyDescent="0.25">
      <c r="A14" t="s">
        <v>25</v>
      </c>
      <c r="B14">
        <v>3681</v>
      </c>
    </row>
    <row r="15" spans="1:2" x14ac:dyDescent="0.25">
      <c r="A15" t="s">
        <v>8</v>
      </c>
      <c r="B15">
        <v>3560</v>
      </c>
    </row>
    <row r="16" spans="1:2" x14ac:dyDescent="0.25">
      <c r="A16" t="s">
        <v>8</v>
      </c>
      <c r="B16">
        <v>3288</v>
      </c>
    </row>
    <row r="17" spans="1:2" x14ac:dyDescent="0.25">
      <c r="A17" t="s">
        <v>8</v>
      </c>
      <c r="B17">
        <v>3136</v>
      </c>
    </row>
    <row r="18" spans="1:2" x14ac:dyDescent="0.25">
      <c r="A18" t="s">
        <v>8</v>
      </c>
      <c r="B18">
        <v>3026</v>
      </c>
    </row>
    <row r="19" spans="1:2" x14ac:dyDescent="0.25">
      <c r="A19" t="s">
        <v>8</v>
      </c>
      <c r="B19">
        <v>3006</v>
      </c>
    </row>
    <row r="20" spans="1:2" x14ac:dyDescent="0.25">
      <c r="A20" t="s">
        <v>8</v>
      </c>
      <c r="B20">
        <v>2905</v>
      </c>
    </row>
    <row r="21" spans="1:2" x14ac:dyDescent="0.25">
      <c r="A21" t="s">
        <v>8</v>
      </c>
      <c r="B21">
        <v>2880</v>
      </c>
    </row>
    <row r="22" spans="1:2" x14ac:dyDescent="0.25">
      <c r="A22" t="s">
        <v>8</v>
      </c>
      <c r="B22">
        <v>2812</v>
      </c>
    </row>
    <row r="23" spans="1:2" x14ac:dyDescent="0.25">
      <c r="A23" t="s">
        <v>8</v>
      </c>
      <c r="B23">
        <v>2784</v>
      </c>
    </row>
    <row r="24" spans="1:2" x14ac:dyDescent="0.25">
      <c r="A24" t="s">
        <v>8</v>
      </c>
      <c r="B24">
        <v>2754</v>
      </c>
    </row>
    <row r="25" spans="1:2" x14ac:dyDescent="0.25">
      <c r="A25" t="s">
        <v>8</v>
      </c>
      <c r="B25">
        <v>2720</v>
      </c>
    </row>
    <row r="26" spans="1:2" x14ac:dyDescent="0.25">
      <c r="A26" t="s">
        <v>8</v>
      </c>
      <c r="B26">
        <v>2544</v>
      </c>
    </row>
    <row r="27" spans="1:2" x14ac:dyDescent="0.25">
      <c r="A27" t="s">
        <v>8</v>
      </c>
      <c r="B27">
        <v>2444</v>
      </c>
    </row>
    <row r="28" spans="1:2" x14ac:dyDescent="0.25">
      <c r="A28" t="s">
        <v>8</v>
      </c>
      <c r="B28">
        <v>1956</v>
      </c>
    </row>
    <row r="29" spans="1:2" x14ac:dyDescent="0.25">
      <c r="A29" t="s">
        <v>8</v>
      </c>
      <c r="B29">
        <v>1938</v>
      </c>
    </row>
    <row r="30" spans="1:2" x14ac:dyDescent="0.25">
      <c r="A30" t="s">
        <v>12</v>
      </c>
      <c r="B30">
        <v>1855</v>
      </c>
    </row>
    <row r="31" spans="1:2" x14ac:dyDescent="0.25">
      <c r="A31" t="s">
        <v>12</v>
      </c>
      <c r="B31">
        <v>1845</v>
      </c>
    </row>
    <row r="32" spans="1:2" x14ac:dyDescent="0.25">
      <c r="A32" t="s">
        <v>12</v>
      </c>
      <c r="B32">
        <v>1738</v>
      </c>
    </row>
    <row r="33" spans="1:2" x14ac:dyDescent="0.25">
      <c r="A33" t="s">
        <v>12</v>
      </c>
      <c r="B33">
        <v>1596</v>
      </c>
    </row>
    <row r="34" spans="1:2" x14ac:dyDescent="0.25">
      <c r="A34" t="s">
        <v>12</v>
      </c>
      <c r="B34">
        <v>1584</v>
      </c>
    </row>
    <row r="35" spans="1:2" x14ac:dyDescent="0.25">
      <c r="A35" t="s">
        <v>12</v>
      </c>
      <c r="B35">
        <v>1575</v>
      </c>
    </row>
    <row r="36" spans="1:2" x14ac:dyDescent="0.25">
      <c r="A36" t="s">
        <v>12</v>
      </c>
      <c r="B36">
        <v>1272</v>
      </c>
    </row>
    <row r="37" spans="1:2" x14ac:dyDescent="0.25">
      <c r="A37" t="s">
        <v>12</v>
      </c>
      <c r="B37">
        <v>1170</v>
      </c>
    </row>
    <row r="38" spans="1:2" x14ac:dyDescent="0.25">
      <c r="A38" t="s">
        <v>12</v>
      </c>
      <c r="B38">
        <v>1122</v>
      </c>
    </row>
    <row r="39" spans="1:2" x14ac:dyDescent="0.25">
      <c r="A39" t="s">
        <v>12</v>
      </c>
      <c r="B39">
        <v>1029</v>
      </c>
    </row>
    <row r="40" spans="1:2" x14ac:dyDescent="0.25">
      <c r="A40" t="s">
        <v>12</v>
      </c>
      <c r="B40">
        <v>976</v>
      </c>
    </row>
    <row r="41" spans="1:2" x14ac:dyDescent="0.25">
      <c r="A41" t="s">
        <v>12</v>
      </c>
      <c r="B41">
        <v>944</v>
      </c>
    </row>
    <row r="42" spans="1:2" x14ac:dyDescent="0.25">
      <c r="A42" t="s">
        <v>12</v>
      </c>
      <c r="B42">
        <v>939</v>
      </c>
    </row>
    <row r="43" spans="1:2" x14ac:dyDescent="0.25">
      <c r="A43" t="s">
        <v>31</v>
      </c>
      <c r="B43">
        <v>846</v>
      </c>
    </row>
    <row r="44" spans="1:2" x14ac:dyDescent="0.25">
      <c r="A44" t="s">
        <v>31</v>
      </c>
      <c r="B44">
        <v>747</v>
      </c>
    </row>
    <row r="45" spans="1:2" x14ac:dyDescent="0.25">
      <c r="A45" t="s">
        <v>31</v>
      </c>
      <c r="B45">
        <v>741</v>
      </c>
    </row>
    <row r="46" spans="1:2" x14ac:dyDescent="0.25">
      <c r="A46" t="s">
        <v>31</v>
      </c>
      <c r="B46">
        <v>656</v>
      </c>
    </row>
    <row r="47" spans="1:2" x14ac:dyDescent="0.25">
      <c r="A47" t="s">
        <v>31</v>
      </c>
      <c r="B47">
        <v>632</v>
      </c>
    </row>
    <row r="48" spans="1:2" x14ac:dyDescent="0.25">
      <c r="A48" t="s">
        <v>31</v>
      </c>
      <c r="B48">
        <v>575</v>
      </c>
    </row>
    <row r="49" spans="1:2" x14ac:dyDescent="0.25">
      <c r="A49" t="s">
        <v>31</v>
      </c>
      <c r="B49">
        <v>396</v>
      </c>
    </row>
    <row r="50" spans="1:2" x14ac:dyDescent="0.25">
      <c r="A50" t="s">
        <v>31</v>
      </c>
      <c r="B50">
        <v>334</v>
      </c>
    </row>
    <row r="51" spans="1:2" x14ac:dyDescent="0.25">
      <c r="A51" t="s">
        <v>31</v>
      </c>
      <c r="B51">
        <v>130</v>
      </c>
    </row>
  </sheetData>
  <autoFilter ref="A1:B1"/>
  <sortState ref="A2:B51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Sheet5</vt:lpstr>
      <vt:lpstr>Sheet6</vt:lpstr>
      <vt:lpstr>Sample_Sales_Data</vt:lpstr>
      <vt:lpstr>Sheet11</vt:lpstr>
      <vt:lpstr>Sheet10</vt:lpstr>
      <vt:lpstr>Sheet8</vt:lpstr>
      <vt:lpstr>Sheet9</vt:lpstr>
      <vt:lpstr>Product Prices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2025-09-09T11:35:12Z</dcterms:created>
  <dcterms:modified xsi:type="dcterms:W3CDTF">2025-09-09T11:49:30Z</dcterms:modified>
</cp:coreProperties>
</file>