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ntennial college\sem 1\comp 120 soft fundamental ALAN\LAB 07\"/>
    </mc:Choice>
  </mc:AlternateContent>
  <xr:revisionPtr revIDLastSave="0" documentId="13_ncr:1_{9FCB07BE-800F-48F0-BD61-01EA4BF49F75}" xr6:coauthVersionLast="28" xr6:coauthVersionMax="28" xr10:uidLastSave="{00000000-0000-0000-0000-000000000000}"/>
  <bookViews>
    <workbookView xWindow="720" yWindow="390" windowWidth="14115" windowHeight="8220" xr2:uid="{00000000-000D-0000-FFFF-FFFF00000000}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E15" i="1" l="1"/>
  <c r="F15" i="1"/>
  <c r="D15" i="1"/>
  <c r="J19" i="1"/>
  <c r="J18" i="1"/>
  <c r="E16" i="1"/>
  <c r="F16" i="1"/>
  <c r="D16" i="1"/>
  <c r="B23" i="1"/>
  <c r="J7" i="1" s="1"/>
  <c r="B12" i="2"/>
  <c r="B11" i="2"/>
  <c r="H14" i="1"/>
  <c r="H9" i="1"/>
  <c r="H11" i="1"/>
  <c r="H12" i="1"/>
  <c r="H13" i="1"/>
  <c r="H6" i="1"/>
  <c r="H8" i="1"/>
  <c r="H10" i="1"/>
  <c r="H7" i="1"/>
  <c r="G14" i="1"/>
  <c r="G9" i="1"/>
  <c r="G11" i="1"/>
  <c r="G12" i="1"/>
  <c r="G13" i="1"/>
  <c r="G6" i="1"/>
  <c r="G8" i="1"/>
  <c r="G10" i="1"/>
  <c r="G7" i="1"/>
  <c r="G15" i="1" l="1"/>
  <c r="H15" i="1"/>
  <c r="J20" i="1"/>
  <c r="G16" i="1"/>
  <c r="J6" i="1"/>
  <c r="J9" i="1"/>
  <c r="J10" i="1"/>
  <c r="J12" i="1"/>
  <c r="J8" i="1"/>
  <c r="J11" i="1"/>
  <c r="J13" i="1"/>
  <c r="J14" i="1"/>
</calcChain>
</file>

<file path=xl/sharedStrings.xml><?xml version="1.0" encoding="utf-8"?>
<sst xmlns="http://schemas.openxmlformats.org/spreadsheetml/2006/main" count="51" uniqueCount="43">
  <si>
    <t>Customer</t>
  </si>
  <si>
    <t>Customer Number</t>
  </si>
  <si>
    <t>Town</t>
  </si>
  <si>
    <t>Previous  Balance</t>
  </si>
  <si>
    <t>Credits</t>
  </si>
  <si>
    <t xml:space="preserve">Balance Due </t>
  </si>
  <si>
    <t>Order Date</t>
  </si>
  <si>
    <t>Payment Due Date</t>
  </si>
  <si>
    <t>Delivery Fee:</t>
  </si>
  <si>
    <t xml:space="preserve">Today's Date: </t>
  </si>
  <si>
    <t>Good Times Coffee Shop</t>
  </si>
  <si>
    <t>Beewood Hospital</t>
  </si>
  <si>
    <t>Beewood</t>
  </si>
  <si>
    <t>Channel City</t>
  </si>
  <si>
    <t>Gulverton</t>
  </si>
  <si>
    <t xml:space="preserve">Gulverton Insurance, Inc. </t>
  </si>
  <si>
    <t>Steeples Tea Shoppe</t>
  </si>
  <si>
    <t>Rosey Hills Senior Center</t>
  </si>
  <si>
    <t>Francine's Art Gallery</t>
  </si>
  <si>
    <t>Scott -Windsor Architects</t>
  </si>
  <si>
    <t>Anchor-Rodgers Realtors</t>
  </si>
  <si>
    <t>Black &amp; Jones Photography</t>
  </si>
  <si>
    <t>June Orders and Balances--Week 1</t>
  </si>
  <si>
    <t>Cassie's Cookies and Cakes</t>
  </si>
  <si>
    <t>June Order Amount</t>
  </si>
  <si>
    <t xml:space="preserve">June Special </t>
  </si>
  <si>
    <t>Item</t>
  </si>
  <si>
    <t>Price</t>
  </si>
  <si>
    <t>Carrot Cake</t>
  </si>
  <si>
    <t>Raspberry Torte</t>
  </si>
  <si>
    <t>Apple Cookies</t>
  </si>
  <si>
    <t>Cinnamon Delights</t>
  </si>
  <si>
    <t>Chocolate Cheesecake</t>
  </si>
  <si>
    <t>Almond Twists</t>
  </si>
  <si>
    <t xml:space="preserve">Total: </t>
  </si>
  <si>
    <t>Number of Items</t>
  </si>
  <si>
    <t>June Delivery Costs</t>
  </si>
  <si>
    <t>Largest order:</t>
  </si>
  <si>
    <t>Smallest Order</t>
  </si>
  <si>
    <t>Average Delivery Cost:</t>
  </si>
  <si>
    <t>Average:</t>
  </si>
  <si>
    <t>Total</t>
  </si>
  <si>
    <t>Parth Chandgadhiya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</si>
</sst>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4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/>
    <xf numFmtId="0" fontId="0" fillId="0" borderId="0" xfId="0" applyAlignment="1">
      <alignment wrapText="1"/>
    </xf>
    <xf numFmtId="0" fontId="4" fillId="0" borderId="0" xfId="0" applyNumberFormat="1" applyFont="1" applyBorder="1" applyAlignment="1"/>
    <xf numFmtId="165" fontId="4" fillId="0" borderId="0" xfId="1" applyNumberFormat="1" applyFont="1" applyBorder="1" applyAlignment="1"/>
    <xf numFmtId="166" fontId="4" fillId="0" borderId="0" xfId="0" applyNumberFormat="1" applyFont="1" applyFill="1" applyBorder="1" applyAlignment="1" applyProtection="1">
      <alignment horizontal="center"/>
    </xf>
    <xf numFmtId="0" fontId="0" fillId="0" borderId="0" xfId="0" applyBorder="1"/>
    <xf numFmtId="0" fontId="5" fillId="0" borderId="0" xfId="0" applyNumberFormat="1" applyFont="1" applyFill="1" applyBorder="1" applyAlignment="1" applyProtection="1"/>
    <xf numFmtId="9" fontId="0" fillId="0" borderId="0" xfId="0" applyNumberFormat="1" applyBorder="1"/>
    <xf numFmtId="0" fontId="0" fillId="0" borderId="0" xfId="0" applyBorder="1" applyAlignment="1">
      <alignment wrapText="1"/>
    </xf>
    <xf numFmtId="0" fontId="4" fillId="0" borderId="0" xfId="0" applyNumberFormat="1" applyFont="1" applyBorder="1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0" fontId="2" fillId="0" borderId="0" xfId="2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Border="1"/>
    <xf numFmtId="164" fontId="0" fillId="0" borderId="4" xfId="0" applyNumberFormat="1" applyBorder="1"/>
    <xf numFmtId="0" fontId="6" fillId="2" borderId="3" xfId="0" applyFont="1" applyFill="1" applyBorder="1"/>
    <xf numFmtId="164" fontId="6" fillId="2" borderId="4" xfId="0" applyNumberFormat="1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165" fontId="4" fillId="4" borderId="2" xfId="1" applyNumberFormat="1" applyFont="1" applyFill="1" applyBorder="1" applyAlignment="1"/>
    <xf numFmtId="165" fontId="4" fillId="4" borderId="4" xfId="1" applyNumberFormat="1" applyFont="1" applyFill="1" applyBorder="1" applyAlignment="1"/>
    <xf numFmtId="165" fontId="4" fillId="4" borderId="6" xfId="1" applyNumberFormat="1" applyFont="1" applyFill="1" applyBorder="1" applyAlignment="1"/>
    <xf numFmtId="0" fontId="6" fillId="4" borderId="7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2" fillId="0" borderId="0" xfId="2" applyNumberForma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44" fontId="0" fillId="0" borderId="0" xfId="0" applyNumberFormat="1"/>
    <xf numFmtId="0" fontId="5" fillId="5" borderId="13" xfId="0" applyNumberFormat="1" applyFont="1" applyFill="1" applyBorder="1" applyAlignment="1" applyProtection="1"/>
    <xf numFmtId="165" fontId="0" fillId="5" borderId="13" xfId="0" applyNumberFormat="1" applyFont="1" applyFill="1" applyBorder="1"/>
    <xf numFmtId="0" fontId="4" fillId="0" borderId="0" xfId="0" applyFont="1" applyAlignment="1"/>
    <xf numFmtId="0" fontId="4" fillId="0" borderId="0" xfId="0" applyFont="1" applyAlignment="1">
      <alignment horizontal="center"/>
    </xf>
    <xf numFmtId="165" fontId="4" fillId="0" borderId="0" xfId="0" applyNumberFormat="1" applyFont="1" applyAlignment="1"/>
  </cellXfs>
  <cellStyles count="3">
    <cellStyle name="Currency" xfId="1" builtinId="4"/>
    <cellStyle name="Normal" xfId="0" builtinId="0"/>
    <cellStyle name="Title" xfId="2" builtinId="1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9" formatCode="yyyy/mm/dd"/>
    </dxf>
    <dxf>
      <numFmt numFmtId="19" formatCode="yyyy/mm/dd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7E0720-B5A7-442B-BB97-6C3E904D651D}" name="Table7" displayName="Table7" ref="A5:J15" totalsRowCount="1" headerRowDxfId="9">
  <autoFilter ref="A5:J14" xr:uid="{332083E8-1918-4BD1-BBD9-FE88D0B7FDC1}">
    <filterColumn colId="2">
      <filters>
        <filter val="Channel City"/>
        <filter val="Gulverton"/>
      </filters>
    </filterColumn>
    <filterColumn colId="6">
      <customFilters>
        <customFilter operator="greaterThanOrEqual" val="300"/>
      </customFilters>
    </filterColumn>
  </autoFilter>
  <sortState ref="A8:J14">
    <sortCondition ref="C5:C14"/>
  </sortState>
  <tableColumns count="10">
    <tableColumn id="1" xr3:uid="{CA010977-7993-49D9-AFDE-30BDEAE33D7C}" name="Customer" totalsRowLabel="Total" dataDxfId="19" totalsRowDxfId="7"/>
    <tableColumn id="2" xr3:uid="{03F0309E-6B45-4990-B965-0064457B7071}" name="Customer Number" dataDxfId="18" totalsRowDxfId="6"/>
    <tableColumn id="3" xr3:uid="{151A199E-D084-4590-B19E-64546807C907}" name="Town" dataDxfId="17" totalsRowDxfId="5"/>
    <tableColumn id="4" xr3:uid="{8E5897E5-63EA-4824-9D38-BBF63DF1E2AB}" name="June Order Amount" totalsRowFunction="sum" dataDxfId="16" totalsRowDxfId="4" dataCellStyle="Currency"/>
    <tableColumn id="5" xr3:uid="{45653FC7-094A-4B0C-99E4-365DB523385D}" name="Previous  Balance" totalsRowFunction="sum" dataDxfId="15" totalsRowDxfId="3" dataCellStyle="Currency"/>
    <tableColumn id="6" xr3:uid="{FB8FF9FD-FF80-4E2E-9F26-D6E7F960C9CE}" name="Credits" totalsRowFunction="sum" dataDxfId="14" totalsRowDxfId="2" dataCellStyle="Currency"/>
    <tableColumn id="7" xr3:uid="{E1F7F48C-D845-4009-8A8E-A43CA03770C4}" name="Balance Due " totalsRowFunction="sum" dataDxfId="13" totalsRowDxfId="1" dataCellStyle="Currency">
      <calculatedColumnFormula>SUM(D6:E6)-F6</calculatedColumnFormula>
    </tableColumn>
    <tableColumn id="8" xr3:uid="{39283C7B-8AC0-48C0-9B8D-31C263ACE0BC}" name="June Delivery Costs" totalsRowFunction="sum" dataDxfId="12" totalsRowDxfId="0">
      <calculatedColumnFormula>D6*$B$18</calculatedColumnFormula>
    </tableColumn>
    <tableColumn id="9" xr3:uid="{7507A1D5-95EA-4DC1-8F2A-6FA21FC90E89}" name="Order Date" dataDxfId="11"/>
    <tableColumn id="10" xr3:uid="{48B0F701-1658-4AFA-AD0F-30FCF6FD013C}" name="Payment Due Date" dataDxfId="10">
      <calculatedColumnFormula>$B$23+30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Normal="100" workbookViewId="0">
      <selection activeCell="D20" sqref="D20"/>
    </sheetView>
  </sheetViews>
  <sheetFormatPr defaultRowHeight="15" x14ac:dyDescent="0.25"/>
  <cols>
    <col min="1" max="1" width="25" bestFit="1" customWidth="1"/>
    <col min="2" max="2" width="19.42578125" customWidth="1"/>
    <col min="3" max="3" width="12.28515625" customWidth="1"/>
    <col min="4" max="4" width="20.42578125" customWidth="1"/>
    <col min="5" max="5" width="18.5703125" customWidth="1"/>
    <col min="6" max="6" width="11" customWidth="1"/>
    <col min="7" max="7" width="14.42578125" customWidth="1"/>
    <col min="8" max="8" width="20.28515625" customWidth="1"/>
    <col min="9" max="9" width="13.140625" customWidth="1"/>
    <col min="10" max="10" width="19.5703125" customWidth="1"/>
  </cols>
  <sheetData>
    <row r="1" spans="1:12" ht="22.5" x14ac:dyDescent="0.3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ht="18.75" x14ac:dyDescent="0.3">
      <c r="A2" s="34" t="s">
        <v>22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2" ht="18.75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2" x14ac:dyDescent="0.25">
      <c r="B4" s="2"/>
      <c r="C4" s="3"/>
      <c r="D4" s="2"/>
      <c r="E4" s="2"/>
      <c r="F4" s="2"/>
      <c r="G4" s="2"/>
      <c r="H4" s="2"/>
      <c r="I4" s="2"/>
      <c r="J4" s="2"/>
    </row>
    <row r="5" spans="1:12" ht="30" customHeight="1" x14ac:dyDescent="0.25">
      <c r="A5" s="8" t="s">
        <v>0</v>
      </c>
      <c r="B5" s="11" t="s">
        <v>1</v>
      </c>
      <c r="C5" s="11" t="s">
        <v>2</v>
      </c>
      <c r="D5" s="11" t="s">
        <v>24</v>
      </c>
      <c r="E5" s="11" t="s">
        <v>3</v>
      </c>
      <c r="F5" s="11" t="s">
        <v>4</v>
      </c>
      <c r="G5" s="11" t="s">
        <v>5</v>
      </c>
      <c r="H5" s="11" t="s">
        <v>36</v>
      </c>
      <c r="I5" s="11" t="s">
        <v>6</v>
      </c>
      <c r="J5" s="11" t="s">
        <v>7</v>
      </c>
      <c r="L5" s="4"/>
    </row>
    <row r="6" spans="1:12" hidden="1" x14ac:dyDescent="0.25">
      <c r="A6" s="5" t="s">
        <v>19</v>
      </c>
      <c r="B6" s="12">
        <v>9064</v>
      </c>
      <c r="C6" s="5" t="s">
        <v>12</v>
      </c>
      <c r="D6" s="6">
        <v>878</v>
      </c>
      <c r="E6" s="6">
        <v>335</v>
      </c>
      <c r="F6" s="6">
        <v>500</v>
      </c>
      <c r="G6" s="13">
        <f>SUM(D6:E6)-F6</f>
        <v>713</v>
      </c>
      <c r="H6" s="35">
        <f>D6*$B$18</f>
        <v>70.239999999999995</v>
      </c>
      <c r="I6" s="14">
        <v>42525</v>
      </c>
      <c r="J6" s="14">
        <f ca="1">$B$23+30</f>
        <v>43212</v>
      </c>
      <c r="K6" s="8"/>
    </row>
    <row r="7" spans="1:12" hidden="1" x14ac:dyDescent="0.25">
      <c r="A7" s="5" t="s">
        <v>10</v>
      </c>
      <c r="B7" s="12">
        <v>8865</v>
      </c>
      <c r="C7" s="5" t="s">
        <v>13</v>
      </c>
      <c r="D7" s="6">
        <v>654</v>
      </c>
      <c r="E7" s="6">
        <v>77</v>
      </c>
      <c r="F7" s="6">
        <v>450</v>
      </c>
      <c r="G7" s="13">
        <f>SUM(D7:E7)-F7</f>
        <v>281</v>
      </c>
      <c r="H7" s="35">
        <f>D7*$B$18</f>
        <v>52.32</v>
      </c>
      <c r="I7" s="14">
        <v>42522</v>
      </c>
      <c r="J7" s="14">
        <f ca="1">$B$23+30</f>
        <v>43212</v>
      </c>
      <c r="K7" s="8"/>
    </row>
    <row r="8" spans="1:12" x14ac:dyDescent="0.25">
      <c r="A8" s="5" t="s">
        <v>20</v>
      </c>
      <c r="B8" s="12">
        <v>2768</v>
      </c>
      <c r="C8" s="5" t="s">
        <v>13</v>
      </c>
      <c r="D8" s="6">
        <v>228</v>
      </c>
      <c r="E8" s="6">
        <v>276</v>
      </c>
      <c r="F8" s="6">
        <v>100</v>
      </c>
      <c r="G8" s="13">
        <f>SUM(D8:E8)-F8</f>
        <v>404</v>
      </c>
      <c r="H8" s="35">
        <f>D8*$B$18</f>
        <v>18.240000000000002</v>
      </c>
      <c r="I8" s="14">
        <v>42525</v>
      </c>
      <c r="J8" s="14">
        <f ca="1">$B$23+30</f>
        <v>43212</v>
      </c>
      <c r="K8" s="8"/>
    </row>
    <row r="9" spans="1:12" hidden="1" x14ac:dyDescent="0.25">
      <c r="A9" s="5" t="s">
        <v>11</v>
      </c>
      <c r="B9" s="12">
        <v>9976</v>
      </c>
      <c r="C9" s="5" t="s">
        <v>12</v>
      </c>
      <c r="D9" s="6">
        <v>328</v>
      </c>
      <c r="E9" s="6">
        <v>543</v>
      </c>
      <c r="F9" s="6">
        <v>0</v>
      </c>
      <c r="G9" s="13">
        <f>SUM(D9:E9)-F9</f>
        <v>871</v>
      </c>
      <c r="H9" s="35">
        <f>D9*$B$18</f>
        <v>26.240000000000002</v>
      </c>
      <c r="I9" s="14">
        <v>42522</v>
      </c>
      <c r="J9" s="14">
        <f ca="1">$B$23+30</f>
        <v>43212</v>
      </c>
      <c r="K9" s="8"/>
    </row>
    <row r="10" spans="1:12" hidden="1" x14ac:dyDescent="0.25">
      <c r="A10" s="5" t="s">
        <v>21</v>
      </c>
      <c r="B10" s="12">
        <v>8653</v>
      </c>
      <c r="C10" s="5" t="s">
        <v>12</v>
      </c>
      <c r="D10" s="6">
        <v>288</v>
      </c>
      <c r="E10" s="6">
        <v>87</v>
      </c>
      <c r="F10" s="6">
        <v>125</v>
      </c>
      <c r="G10" s="13">
        <f>SUM(D10:E10)-F10</f>
        <v>250</v>
      </c>
      <c r="H10" s="35">
        <f>D10*$B$18</f>
        <v>23.04</v>
      </c>
      <c r="I10" s="14">
        <v>42525</v>
      </c>
      <c r="J10" s="14">
        <f ca="1">$B$23+30</f>
        <v>43212</v>
      </c>
      <c r="K10" s="8"/>
    </row>
    <row r="11" spans="1:12" x14ac:dyDescent="0.25">
      <c r="A11" s="5" t="s">
        <v>15</v>
      </c>
      <c r="B11" s="12">
        <v>1177</v>
      </c>
      <c r="C11" s="5" t="s">
        <v>14</v>
      </c>
      <c r="D11" s="6">
        <v>653</v>
      </c>
      <c r="E11" s="6">
        <v>729</v>
      </c>
      <c r="F11" s="6">
        <v>400</v>
      </c>
      <c r="G11" s="13">
        <f>SUM(D11:E11)-F11</f>
        <v>982</v>
      </c>
      <c r="H11" s="35">
        <f>D11*$B$18</f>
        <v>52.24</v>
      </c>
      <c r="I11" s="14">
        <v>42523</v>
      </c>
      <c r="J11" s="14">
        <f ca="1">$B$23+30</f>
        <v>43212</v>
      </c>
      <c r="K11" s="8"/>
    </row>
    <row r="12" spans="1:12" hidden="1" x14ac:dyDescent="0.25">
      <c r="A12" s="5" t="s">
        <v>17</v>
      </c>
      <c r="B12" s="12">
        <v>3098</v>
      </c>
      <c r="C12" s="5" t="s">
        <v>14</v>
      </c>
      <c r="D12" s="6">
        <v>287</v>
      </c>
      <c r="E12" s="6">
        <v>229</v>
      </c>
      <c r="F12" s="6">
        <v>287</v>
      </c>
      <c r="G12" s="13">
        <f>SUM(D12:E12)-F12</f>
        <v>229</v>
      </c>
      <c r="H12" s="35">
        <f>D12*$B$18</f>
        <v>22.96</v>
      </c>
      <c r="I12" s="14">
        <v>42524</v>
      </c>
      <c r="J12" s="14">
        <f ca="1">$B$23+30</f>
        <v>43212</v>
      </c>
      <c r="K12" s="8"/>
    </row>
    <row r="13" spans="1:12" hidden="1" x14ac:dyDescent="0.25">
      <c r="A13" s="5" t="s">
        <v>18</v>
      </c>
      <c r="B13" s="12">
        <v>6498</v>
      </c>
      <c r="C13" s="5" t="s">
        <v>13</v>
      </c>
      <c r="D13" s="6">
        <v>243</v>
      </c>
      <c r="E13" s="6">
        <v>88</v>
      </c>
      <c r="F13" s="6">
        <v>200</v>
      </c>
      <c r="G13" s="13">
        <f>SUM(D13:E13)-F13</f>
        <v>131</v>
      </c>
      <c r="H13" s="35">
        <f>D13*$B$18</f>
        <v>19.440000000000001</v>
      </c>
      <c r="I13" s="14">
        <v>42524</v>
      </c>
      <c r="J13" s="14">
        <f ca="1">$B$23+30</f>
        <v>43212</v>
      </c>
      <c r="K13" s="8"/>
    </row>
    <row r="14" spans="1:12" x14ac:dyDescent="0.25">
      <c r="A14" s="5" t="s">
        <v>16</v>
      </c>
      <c r="B14" s="12">
        <v>1543</v>
      </c>
      <c r="C14" s="5" t="s">
        <v>14</v>
      </c>
      <c r="D14" s="6">
        <v>287</v>
      </c>
      <c r="E14" s="6">
        <v>445</v>
      </c>
      <c r="F14" s="6">
        <v>200</v>
      </c>
      <c r="G14" s="13">
        <f>SUM(D14:E14)-F14</f>
        <v>532</v>
      </c>
      <c r="H14" s="35">
        <f>D14*$B$18</f>
        <v>22.96</v>
      </c>
      <c r="I14" s="14">
        <v>42523</v>
      </c>
      <c r="J14" s="14">
        <f ca="1">$B$23+30</f>
        <v>43212</v>
      </c>
      <c r="K14" s="8"/>
    </row>
    <row r="15" spans="1:12" x14ac:dyDescent="0.25">
      <c r="A15" s="38" t="s">
        <v>41</v>
      </c>
      <c r="B15" s="39"/>
      <c r="C15" s="38"/>
      <c r="D15" s="40">
        <f>SUBTOTAL(109,Table7[June Order Amount])</f>
        <v>1168</v>
      </c>
      <c r="E15" s="40">
        <f>SUBTOTAL(109,Table7[Previous  Balance])</f>
        <v>1450</v>
      </c>
      <c r="F15" s="40">
        <f>SUBTOTAL(109,Table7[Credits])</f>
        <v>700</v>
      </c>
      <c r="G15" s="40">
        <f>SUBTOTAL(109,Table7[[Balance Due ]])</f>
        <v>1918</v>
      </c>
      <c r="H15" s="40">
        <f>SUBTOTAL(109,Table7[June Delivery Costs])</f>
        <v>93.44</v>
      </c>
    </row>
    <row r="16" spans="1:12" x14ac:dyDescent="0.25">
      <c r="A16" s="7"/>
      <c r="B16" s="7"/>
      <c r="C16" s="36" t="s">
        <v>40</v>
      </c>
      <c r="D16" s="37">
        <f>AVERAGE(D6:D14)</f>
        <v>427.33333333333331</v>
      </c>
      <c r="E16" s="37">
        <f t="shared" ref="E16:G16" si="0">AVERAGE(E6:E14)</f>
        <v>312.11111111111109</v>
      </c>
      <c r="F16" s="37">
        <f t="shared" si="0"/>
        <v>251.33333333333334</v>
      </c>
      <c r="G16" s="37">
        <f t="shared" si="0"/>
        <v>488.11111111111109</v>
      </c>
    </row>
    <row r="17" spans="1:10" ht="15.75" thickBot="1" x14ac:dyDescent="0.3">
      <c r="A17" s="7"/>
      <c r="B17" s="7"/>
      <c r="C17" s="2"/>
    </row>
    <row r="18" spans="1:10" x14ac:dyDescent="0.25">
      <c r="A18" s="9" t="s">
        <v>8</v>
      </c>
      <c r="B18" s="10">
        <v>0.08</v>
      </c>
      <c r="F18" s="8"/>
      <c r="G18" s="8"/>
      <c r="H18" s="27" t="s">
        <v>37</v>
      </c>
      <c r="I18" s="28"/>
      <c r="J18" s="24">
        <f>MAX(D6:D14)</f>
        <v>878</v>
      </c>
    </row>
    <row r="19" spans="1:10" x14ac:dyDescent="0.25">
      <c r="B19" s="6"/>
      <c r="C19" s="6"/>
      <c r="F19" s="6"/>
      <c r="G19" s="8"/>
      <c r="H19" s="29" t="s">
        <v>38</v>
      </c>
      <c r="I19" s="30"/>
      <c r="J19" s="25">
        <f>MIN(D6:D14)</f>
        <v>228</v>
      </c>
    </row>
    <row r="20" spans="1:10" ht="15.75" thickBot="1" x14ac:dyDescent="0.3">
      <c r="B20" s="6"/>
      <c r="C20" s="6"/>
      <c r="F20" s="6"/>
      <c r="G20" s="8"/>
      <c r="H20" s="31" t="s">
        <v>39</v>
      </c>
      <c r="I20" s="32"/>
      <c r="J20" s="26">
        <f>AVERAGE(H6:H14)</f>
        <v>34.186666666666667</v>
      </c>
    </row>
    <row r="21" spans="1:10" x14ac:dyDescent="0.25">
      <c r="B21" s="6"/>
      <c r="C21" s="6"/>
      <c r="F21" s="6"/>
      <c r="G21" s="8"/>
      <c r="J21" s="2"/>
    </row>
    <row r="22" spans="1:10" x14ac:dyDescent="0.25">
      <c r="D22" s="8"/>
      <c r="E22" s="8"/>
      <c r="F22" s="8"/>
      <c r="G22" s="8"/>
      <c r="H22" s="8"/>
      <c r="J22" s="2"/>
    </row>
    <row r="23" spans="1:10" x14ac:dyDescent="0.25">
      <c r="A23" s="2" t="s">
        <v>9</v>
      </c>
      <c r="B23" s="14">
        <f ca="1">TODAY()</f>
        <v>43182</v>
      </c>
    </row>
    <row r="25" spans="1:10" x14ac:dyDescent="0.25">
      <c r="A25" t="s">
        <v>42</v>
      </c>
      <c r="B25">
        <v>300986134</v>
      </c>
    </row>
  </sheetData>
  <mergeCells count="5">
    <mergeCell ref="H18:I18"/>
    <mergeCell ref="H19:I19"/>
    <mergeCell ref="H20:I20"/>
    <mergeCell ref="A1:K1"/>
    <mergeCell ref="A2:K2"/>
  </mergeCells>
  <conditionalFormatting sqref="D6:D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{20E6FC24-A20A-4723-A6AE-AD4AB525AE5A}</x14:id>
        </ext>
      </extLst>
    </cfRule>
  </conditionalFormatting>
  <conditionalFormatting sqref="G6:G14">
    <cfRule type="cellIs" dxfId="8" priority="1" operator="greaterThan">
      <formula>500</formula>
    </cfRule>
  </conditionalFormatting>
  <pageMargins left="0.7" right="0.7" top="0.75" bottom="0.75" header="0.3" footer="0.3"/>
  <pageSetup scale="51" orientation="portrait" r:id="rId1"/>
  <colBreaks count="1" manualBreakCount="1">
    <brk id="10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E6FC24-A20A-4723-A6AE-AD4AB525AE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0" sqref="B10"/>
    </sheetView>
  </sheetViews>
  <sheetFormatPr defaultRowHeight="15" x14ac:dyDescent="0.25"/>
  <cols>
    <col min="1" max="1" width="21.42578125" bestFit="1" customWidth="1"/>
    <col min="2" max="2" width="8.5703125" bestFit="1" customWidth="1"/>
  </cols>
  <sheetData>
    <row r="1" spans="1:2" ht="23.25" x14ac:dyDescent="0.35">
      <c r="A1" s="15" t="s">
        <v>25</v>
      </c>
    </row>
    <row r="3" spans="1:2" ht="15.75" thickBot="1" x14ac:dyDescent="0.3"/>
    <row r="4" spans="1:2" x14ac:dyDescent="0.25">
      <c r="A4" s="16" t="s">
        <v>26</v>
      </c>
      <c r="B4" s="17" t="s">
        <v>27</v>
      </c>
    </row>
    <row r="5" spans="1:2" x14ac:dyDescent="0.25">
      <c r="A5" s="18" t="s">
        <v>28</v>
      </c>
      <c r="B5" s="19">
        <v>15.95</v>
      </c>
    </row>
    <row r="6" spans="1:2" x14ac:dyDescent="0.25">
      <c r="A6" s="18" t="s">
        <v>29</v>
      </c>
      <c r="B6" s="19">
        <v>19.95</v>
      </c>
    </row>
    <row r="7" spans="1:2" x14ac:dyDescent="0.25">
      <c r="A7" s="18" t="s">
        <v>30</v>
      </c>
      <c r="B7" s="19">
        <v>12.95</v>
      </c>
    </row>
    <row r="8" spans="1:2" x14ac:dyDescent="0.25">
      <c r="A8" s="18" t="s">
        <v>31</v>
      </c>
      <c r="B8" s="19">
        <v>14.95</v>
      </c>
    </row>
    <row r="9" spans="1:2" x14ac:dyDescent="0.25">
      <c r="A9" s="18" t="s">
        <v>32</v>
      </c>
      <c r="B9" s="19">
        <v>19.95</v>
      </c>
    </row>
    <row r="10" spans="1:2" x14ac:dyDescent="0.25">
      <c r="A10" s="18" t="s">
        <v>33</v>
      </c>
      <c r="B10" s="19">
        <v>10.95</v>
      </c>
    </row>
    <row r="11" spans="1:2" x14ac:dyDescent="0.25">
      <c r="A11" s="20" t="s">
        <v>34</v>
      </c>
      <c r="B11" s="21">
        <f>SUM(B5:B10)</f>
        <v>94.7</v>
      </c>
    </row>
    <row r="12" spans="1:2" ht="15.75" thickBot="1" x14ac:dyDescent="0.3">
      <c r="A12" s="22" t="s">
        <v>35</v>
      </c>
      <c r="B12" s="23">
        <f>COUNT(B5:B10)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parth patel</cp:lastModifiedBy>
  <dcterms:created xsi:type="dcterms:W3CDTF">2010-03-24T16:21:51Z</dcterms:created>
  <dcterms:modified xsi:type="dcterms:W3CDTF">2018-03-23T16:18:16Z</dcterms:modified>
</cp:coreProperties>
</file>