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amucs-my.sharepoint.com/personal/zohoor902123_tamu_edu/Documents/Zohoor/TAMU Desktop/Capstone Data/Final Capstone/Final Notebooks/"/>
    </mc:Choice>
  </mc:AlternateContent>
  <xr:revisionPtr revIDLastSave="238" documentId="8_{434C9A2B-1715-4095-AFD9-C1BEF9BE0475}" xr6:coauthVersionLast="47" xr6:coauthVersionMax="47" xr10:uidLastSave="{0046344C-BC49-4865-876A-A1DB1760374E}"/>
  <bookViews>
    <workbookView xWindow="-108" yWindow="-108" windowWidth="23256" windowHeight="12576" xr2:uid="{8B4D2996-F949-48CD-A7F8-D7732041C7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50" i="1" l="1"/>
  <c r="AC51" i="1" s="1"/>
  <c r="AB50" i="1"/>
  <c r="AB51" i="1" s="1"/>
  <c r="AA50" i="1"/>
  <c r="AA51" i="1" s="1"/>
  <c r="AB42" i="1"/>
  <c r="AB43" i="1" s="1"/>
  <c r="AC42" i="1"/>
  <c r="AC43" i="1" s="1"/>
  <c r="AA42" i="1"/>
  <c r="AA43" i="1" s="1"/>
  <c r="R50" i="1"/>
  <c r="R51" i="1" s="1"/>
  <c r="S50" i="1"/>
  <c r="S51" i="1" s="1"/>
  <c r="Q50" i="1"/>
  <c r="Q51" i="1" s="1"/>
  <c r="R42" i="1"/>
  <c r="R43" i="1" s="1"/>
  <c r="S42" i="1"/>
  <c r="S43" i="1" s="1"/>
  <c r="Q42" i="1"/>
  <c r="Q43" i="1" s="1"/>
  <c r="U17" i="1"/>
  <c r="U18" i="1" s="1"/>
  <c r="S17" i="1"/>
  <c r="S18" i="1" s="1"/>
  <c r="Q17" i="1"/>
  <c r="Q18" i="1" s="1"/>
  <c r="I17" i="1"/>
  <c r="I18" i="1" s="1"/>
  <c r="G17" i="1"/>
  <c r="G18" i="1" s="1"/>
  <c r="E17" i="1"/>
  <c r="E18" i="1" s="1"/>
  <c r="C17" i="1"/>
  <c r="C18" i="1" s="1"/>
</calcChain>
</file>

<file path=xl/sharedStrings.xml><?xml version="1.0" encoding="utf-8"?>
<sst xmlns="http://schemas.openxmlformats.org/spreadsheetml/2006/main" count="137" uniqueCount="34">
  <si>
    <t>Original data(With covid)- Based on MAPE</t>
  </si>
  <si>
    <t>Without covid- Up to Feb 2020</t>
  </si>
  <si>
    <t>Arima</t>
  </si>
  <si>
    <t>LSTM</t>
  </si>
  <si>
    <t>Prophet</t>
  </si>
  <si>
    <t>Ensembled</t>
  </si>
  <si>
    <t>VAR</t>
  </si>
  <si>
    <t>Train</t>
  </si>
  <si>
    <t>Test</t>
  </si>
  <si>
    <t>HOU-Int</t>
  </si>
  <si>
    <t>HOU-Dom</t>
  </si>
  <si>
    <t>IAH-Int</t>
  </si>
  <si>
    <t>IAH-Dom</t>
  </si>
  <si>
    <t>Original Data</t>
  </si>
  <si>
    <t>Without Covid</t>
  </si>
  <si>
    <t>Adding AO and LS</t>
  </si>
  <si>
    <t>Performance of ARIMA(MAE)</t>
  </si>
  <si>
    <t>Accuracy</t>
  </si>
  <si>
    <t>Actual</t>
  </si>
  <si>
    <t>Original data</t>
  </si>
  <si>
    <t>Adding OL an LS</t>
  </si>
  <si>
    <t>ARIMA</t>
  </si>
  <si>
    <t>Accuracy in HOU-Int</t>
  </si>
  <si>
    <t>Accuracy in HOU-Dom</t>
  </si>
  <si>
    <t>Accuracy in IAH-Int</t>
  </si>
  <si>
    <t>Accuracy in IAH-Dom</t>
  </si>
  <si>
    <t>HOU_Int</t>
  </si>
  <si>
    <t>HOU_Dom</t>
  </si>
  <si>
    <t>IAH_Int</t>
  </si>
  <si>
    <t>IAH_Dom</t>
  </si>
  <si>
    <t>Date</t>
  </si>
  <si>
    <t>ACCURACY</t>
  </si>
  <si>
    <t>HOU_INT</t>
  </si>
  <si>
    <t>With Covid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</si>
</sst>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14" fontId="0" fillId="0" borderId="1" xfId="0" applyNumberFormat="1" applyBorder="1"/>
    <xf numFmtId="0" fontId="0" fillId="0" borderId="1" xfId="0" applyBorder="1" applyAlignment="1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Fill="1" applyBorder="1"/>
    <xf numFmtId="0" fontId="0" fillId="0" borderId="1" xfId="0" applyFill="1" applyBorder="1"/>
    <xf numFmtId="14" fontId="0" fillId="0" borderId="1" xfId="0" applyNumberFormat="1" applyBorder="1" applyAlignment="1">
      <alignment horizontal="left"/>
    </xf>
    <xf numFmtId="0" fontId="0" fillId="5" borderId="1" xfId="0" applyFill="1" applyBorder="1"/>
    <xf numFmtId="172" fontId="0" fillId="0" borderId="1" xfId="0" applyNumberFormat="1" applyBorder="1"/>
    <xf numFmtId="2" fontId="0" fillId="0" borderId="1" xfId="0" applyNumberFormat="1" applyBorder="1"/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 applyAlignment="1"/>
    <xf numFmtId="2" fontId="0" fillId="0" borderId="0" xfId="0" applyNumberFormat="1" applyBorder="1" applyAlignment="1">
      <alignment horizontal="center"/>
    </xf>
    <xf numFmtId="2" fontId="0" fillId="0" borderId="0" xfId="0" applyNumberFormat="1"/>
    <xf numFmtId="172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Sheet1!$L$58</c:f>
              <c:strCache>
                <c:ptCount val="1"/>
                <c:pt idx="0">
                  <c:v>Original 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Sheet1!$M$57:$P$57</c:f>
              <c:strCache>
                <c:ptCount val="4"/>
                <c:pt idx="0">
                  <c:v>HOU-Int</c:v>
                </c:pt>
                <c:pt idx="1">
                  <c:v>HOU-Dom</c:v>
                </c:pt>
                <c:pt idx="2">
                  <c:v>IAH-Int</c:v>
                </c:pt>
                <c:pt idx="3">
                  <c:v>IAH-Dom</c:v>
                </c:pt>
              </c:strCache>
            </c:strRef>
          </c:cat>
          <c:val>
            <c:numRef>
              <c:f>Sheet1!$M$58:$P$58</c:f>
              <c:numCache>
                <c:formatCode>0.00</c:formatCode>
                <c:ptCount val="4"/>
                <c:pt idx="0">
                  <c:v>0.92982948290467204</c:v>
                </c:pt>
                <c:pt idx="1">
                  <c:v>0.97000445406165969</c:v>
                </c:pt>
                <c:pt idx="2">
                  <c:v>0.95143182833236395</c:v>
                </c:pt>
                <c:pt idx="3">
                  <c:v>0.96331262455664346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9B-4F0A-ACED-0DBC5887E9D4}"/>
            </c:ext>
          </c:extLst>
        </c:ser>
        <c:ser>
          <c:idx val="1"/>
          <c:order val="1"/>
          <c:tx>
            <c:strRef>
              <c:f>Sheet1!$L$59</c:f>
              <c:strCache>
                <c:ptCount val="1"/>
                <c:pt idx="0">
                  <c:v>Without Covid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Sheet1!$M$57:$P$57</c:f>
              <c:strCache>
                <c:ptCount val="4"/>
                <c:pt idx="0">
                  <c:v>HOU-Int</c:v>
                </c:pt>
                <c:pt idx="1">
                  <c:v>HOU-Dom</c:v>
                </c:pt>
                <c:pt idx="2">
                  <c:v>IAH-Int</c:v>
                </c:pt>
                <c:pt idx="3">
                  <c:v>IAH-Dom</c:v>
                </c:pt>
              </c:strCache>
            </c:strRef>
          </c:cat>
          <c:val>
            <c:numRef>
              <c:f>Sheet1!$M$59:$P$59</c:f>
              <c:numCache>
                <c:formatCode>0.00</c:formatCode>
                <c:ptCount val="4"/>
                <c:pt idx="0">
                  <c:v>0.90566570342637365</c:v>
                </c:pt>
                <c:pt idx="1">
                  <c:v>0.73374440246837191</c:v>
                </c:pt>
                <c:pt idx="2">
                  <c:v>0.58446292337726602</c:v>
                </c:pt>
                <c:pt idx="3">
                  <c:v>0.84459335897024601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9B-4F0A-ACED-0DBC5887E9D4}"/>
            </c:ext>
          </c:extLst>
        </c:ser>
        <c:ser>
          <c:idx val="2"/>
          <c:order val="2"/>
          <c:tx>
            <c:strRef>
              <c:f>Sheet1!$L$60</c:f>
              <c:strCache>
                <c:ptCount val="1"/>
                <c:pt idx="0">
                  <c:v>Adding OL an 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Sheet1!$M$57:$P$57</c:f>
              <c:strCache>
                <c:ptCount val="4"/>
                <c:pt idx="0">
                  <c:v>HOU-Int</c:v>
                </c:pt>
                <c:pt idx="1">
                  <c:v>HOU-Dom</c:v>
                </c:pt>
                <c:pt idx="2">
                  <c:v>IAH-Int</c:v>
                </c:pt>
                <c:pt idx="3">
                  <c:v>IAH-Dom</c:v>
                </c:pt>
              </c:strCache>
            </c:strRef>
          </c:cat>
          <c:val>
            <c:numRef>
              <c:f>Sheet1!$M$60:$P$60</c:f>
              <c:numCache>
                <c:formatCode>0.000</c:formatCode>
                <c:ptCount val="4"/>
                <c:pt idx="0" formatCode="0.00">
                  <c:v>0.97621618305294022</c:v>
                </c:pt>
                <c:pt idx="1">
                  <c:v>0.99734967876572889</c:v>
                </c:pt>
                <c:pt idx="2" formatCode="0.00">
                  <c:v>0.90627499881330276</c:v>
                </c:pt>
                <c:pt idx="3" formatCode="0.00">
                  <c:v>0.93839625733664978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9B-4F0A-ACED-0DBC5887E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8877439"/>
        <c:axId val="928879103"/>
      </c:barChart>
      <c:catAx>
        <c:axId val="92887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879103"/>
        <c:crosses val="autoZero"/>
        <c:auto val="1"/>
        <c:lblAlgn val="ctr"/>
        <c:lblOffset val="100"/>
        <c:noMultiLvlLbl val="0"/>
      </c:catAx>
      <c:valAx>
        <c:axId val="92887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87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With Covid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Sheet1!$C$21:$F$21</c:f>
              <c:strCache>
                <c:ptCount val="4"/>
                <c:pt idx="0">
                  <c:v>HOU_Int</c:v>
                </c:pt>
                <c:pt idx="1">
                  <c:v>HOU_Dom</c:v>
                </c:pt>
                <c:pt idx="2">
                  <c:v>IAH_Int</c:v>
                </c:pt>
                <c:pt idx="3">
                  <c:v>IAH_Dom</c:v>
                </c:pt>
              </c:strCache>
            </c:strRef>
          </c:cat>
          <c:val>
            <c:numRef>
              <c:f>Sheet1!$C$22:$F$22</c:f>
              <c:numCache>
                <c:formatCode>0.000</c:formatCode>
                <c:ptCount val="4"/>
                <c:pt idx="0">
                  <c:v>0.92982948290467204</c:v>
                </c:pt>
                <c:pt idx="1">
                  <c:v>0.96678612601147296</c:v>
                </c:pt>
                <c:pt idx="2">
                  <c:v>0.99658556776668816</c:v>
                </c:pt>
                <c:pt idx="3">
                  <c:v>0.94845097548095048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C-4A2C-9E44-453D46E6D6F8}"/>
            </c:ext>
          </c:extLst>
        </c:ser>
        <c:ser>
          <c:idx val="1"/>
          <c:order val="1"/>
          <c:tx>
            <c:strRef>
              <c:f>Sheet1!$B$23</c:f>
              <c:strCache>
                <c:ptCount val="1"/>
                <c:pt idx="0">
                  <c:v>Without Covid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Sheet1!$C$21:$F$21</c:f>
              <c:strCache>
                <c:ptCount val="4"/>
                <c:pt idx="0">
                  <c:v>HOU_Int</c:v>
                </c:pt>
                <c:pt idx="1">
                  <c:v>HOU_Dom</c:v>
                </c:pt>
                <c:pt idx="2">
                  <c:v>IAH_Int</c:v>
                </c:pt>
                <c:pt idx="3">
                  <c:v>IAH_Dom</c:v>
                </c:pt>
              </c:strCache>
            </c:strRef>
          </c:cat>
          <c:val>
            <c:numRef>
              <c:f>Sheet1!$C$23:$F$23</c:f>
              <c:numCache>
                <c:formatCode>0.000</c:formatCode>
                <c:ptCount val="4"/>
                <c:pt idx="1">
                  <c:v>0.72767140479733428</c:v>
                </c:pt>
                <c:pt idx="2">
                  <c:v>0.54883244593641489</c:v>
                </c:pt>
                <c:pt idx="3">
                  <c:v>0.87616444148185013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1C-4A2C-9E44-453D46E6D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43647"/>
        <c:axId val="68242399"/>
      </c:barChart>
      <c:catAx>
        <c:axId val="6824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42399"/>
        <c:crosses val="autoZero"/>
        <c:auto val="1"/>
        <c:lblAlgn val="ctr"/>
        <c:lblOffset val="100"/>
        <c:noMultiLvlLbl val="0"/>
      </c:catAx>
      <c:valAx>
        <c:axId val="6824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4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352424</xdr:colOff>
      <xdr:row>4</xdr:row>
      <xdr:rowOff>1</xdr:rowOff>
    </xdr:from>
    <xdr:to>
      <xdr:col>47</xdr:col>
      <xdr:colOff>478135</xdr:colOff>
      <xdr:row>22</xdr:row>
      <xdr:rowOff>21008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93401E-A0BA-42DC-858D-E68F61E8E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78699" y="723901"/>
          <a:ext cx="11990051" cy="3284272"/>
        </a:xfrm>
        <a:prstGeom prst="rect">
          <a:avLst/>
        </a:prstGeom>
      </xdr:spPr>
    </xdr:pic>
    <xdr:clientData/>
  </xdr:twoCellAnchor>
  <xdr:twoCellAnchor>
    <xdr:from>
      <xdr:col>1</xdr:col>
      <xdr:colOff>160021</xdr:colOff>
      <xdr:row>48</xdr:row>
      <xdr:rowOff>164783</xdr:rowOff>
    </xdr:from>
    <xdr:to>
      <xdr:col>8</xdr:col>
      <xdr:colOff>99061</xdr:colOff>
      <xdr:row>63</xdr:row>
      <xdr:rowOff>60961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74F082-106F-482B-A20A-0F5E5CCEAF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76201</xdr:colOff>
      <xdr:row>15</xdr:row>
      <xdr:rowOff>121919</xdr:rowOff>
    </xdr:from>
    <xdr:to>
      <xdr:col>13</xdr:col>
      <xdr:colOff>40006</xdr:colOff>
      <xdr:row>27</xdr:row>
      <xdr:rowOff>48576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EDAC60-8C6C-489D-B8EA-9B754086B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590550</xdr:colOff>
      <xdr:row>30</xdr:row>
      <xdr:rowOff>142875</xdr:rowOff>
    </xdr:from>
    <xdr:to>
      <xdr:col>6</xdr:col>
      <xdr:colOff>76200</xdr:colOff>
      <xdr:row>33</xdr:row>
      <xdr:rowOff>171450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4A47F77-0A29-47F0-98FF-2826E0671190}"/>
            </a:ext>
          </a:extLst>
        </xdr:cNvPr>
        <xdr:cNvSpPr txBox="1"/>
      </xdr:nvSpPr>
      <xdr:spPr>
        <a:xfrm>
          <a:off x="590550" y="5572125"/>
          <a:ext cx="3238500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Arima Comparison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5F927-0F8E-43C8-8EB5-899A35FFBA08}">
  <dimension ref="B3:AC60"/>
  <sheetViews>
    <sheetView tabSelected="1" topLeftCell="A31" workbookViewId="0">
      <selection activeCell="J59" sqref="J59"/>
    </sheetView>
  </sheetViews>
  <sheetFormatPr defaultRowHeight="14.4" x14ac:dyDescent="0.3"/>
  <cols>
    <col min="2" max="3" width="9.5546875" bestFit="1" customWidth="1"/>
    <col min="11" max="11" width="9.5546875" bestFit="1" customWidth="1"/>
    <col min="12" max="12" width="15.5546875" customWidth="1"/>
    <col min="13" max="13" width="13.21875" customWidth="1"/>
    <col min="14" max="14" width="17.33203125" customWidth="1"/>
    <col min="15" max="15" width="18" customWidth="1"/>
    <col min="16" max="16" width="10.5546875" bestFit="1" customWidth="1"/>
    <col min="17" max="17" width="17.88671875" customWidth="1"/>
    <col min="18" max="18" width="14.6640625" customWidth="1"/>
    <col min="19" max="19" width="12.77734375" customWidth="1"/>
    <col min="20" max="20" width="11.5546875" customWidth="1"/>
    <col min="21" max="21" width="14.21875" customWidth="1"/>
    <col min="22" max="22" width="15" customWidth="1"/>
    <col min="24" max="24" width="14.21875" customWidth="1"/>
    <col min="25" max="25" width="13.77734375" customWidth="1"/>
    <col min="29" max="29" width="13.21875" customWidth="1"/>
  </cols>
  <sheetData>
    <row r="3" spans="2:22" x14ac:dyDescent="0.3">
      <c r="C3" s="1"/>
      <c r="D3" s="2" t="s">
        <v>0</v>
      </c>
      <c r="E3" s="3"/>
      <c r="F3" s="3"/>
      <c r="G3" s="3"/>
      <c r="H3" s="3"/>
      <c r="I3" s="3"/>
      <c r="J3" s="3"/>
      <c r="K3" s="4"/>
      <c r="L3" s="5"/>
      <c r="M3" s="5"/>
      <c r="N3" s="5"/>
      <c r="O3" s="2" t="s">
        <v>1</v>
      </c>
      <c r="P3" s="3"/>
      <c r="Q3" s="3"/>
      <c r="R3" s="3"/>
      <c r="S3" s="3"/>
      <c r="T3" s="3"/>
      <c r="U3" s="3"/>
      <c r="V3" s="3"/>
    </row>
    <row r="4" spans="2:22" x14ac:dyDescent="0.3">
      <c r="C4" s="1"/>
      <c r="D4" s="2" t="s">
        <v>2</v>
      </c>
      <c r="E4" s="4"/>
      <c r="F4" s="2" t="s">
        <v>3</v>
      </c>
      <c r="G4" s="4"/>
      <c r="H4" s="2" t="s">
        <v>4</v>
      </c>
      <c r="I4" s="4"/>
      <c r="J4" s="2" t="s">
        <v>5</v>
      </c>
      <c r="K4" s="4"/>
      <c r="L4" s="2" t="s">
        <v>6</v>
      </c>
      <c r="M4" s="4"/>
      <c r="N4" s="5"/>
      <c r="O4" s="2" t="s">
        <v>2</v>
      </c>
      <c r="P4" s="4"/>
      <c r="Q4" s="2" t="s">
        <v>3</v>
      </c>
      <c r="R4" s="4"/>
      <c r="S4" s="2" t="s">
        <v>4</v>
      </c>
      <c r="T4" s="4"/>
      <c r="U4" s="2" t="s">
        <v>5</v>
      </c>
      <c r="V4" s="4"/>
    </row>
    <row r="5" spans="2:22" x14ac:dyDescent="0.3">
      <c r="C5" s="1"/>
      <c r="D5" s="1" t="s">
        <v>7</v>
      </c>
      <c r="E5" s="1" t="s">
        <v>8</v>
      </c>
      <c r="F5" s="1" t="s">
        <v>7</v>
      </c>
      <c r="G5" s="1" t="s">
        <v>8</v>
      </c>
      <c r="H5" s="1" t="s">
        <v>7</v>
      </c>
      <c r="I5" s="1" t="s">
        <v>8</v>
      </c>
      <c r="J5" s="1" t="s">
        <v>7</v>
      </c>
      <c r="K5" s="1" t="s">
        <v>8</v>
      </c>
      <c r="L5" s="1" t="s">
        <v>7</v>
      </c>
      <c r="M5" s="1" t="s">
        <v>8</v>
      </c>
      <c r="N5" s="1"/>
      <c r="O5" s="1" t="s">
        <v>7</v>
      </c>
      <c r="P5" s="1" t="s">
        <v>8</v>
      </c>
      <c r="Q5" s="1" t="s">
        <v>7</v>
      </c>
      <c r="R5" s="1" t="s">
        <v>8</v>
      </c>
      <c r="S5" s="1" t="s">
        <v>7</v>
      </c>
      <c r="T5" s="1" t="s">
        <v>8</v>
      </c>
      <c r="U5" s="1" t="s">
        <v>7</v>
      </c>
      <c r="V5" s="1" t="s">
        <v>8</v>
      </c>
    </row>
    <row r="6" spans="2:22" x14ac:dyDescent="0.3">
      <c r="C6" s="6" t="s">
        <v>9</v>
      </c>
      <c r="D6" s="20">
        <v>39.69</v>
      </c>
      <c r="E6" s="20">
        <v>84452</v>
      </c>
      <c r="F6" s="1">
        <v>166.9</v>
      </c>
      <c r="G6" s="1">
        <v>924.08</v>
      </c>
      <c r="H6" s="1">
        <v>251.09</v>
      </c>
      <c r="I6" s="1">
        <v>1301.29</v>
      </c>
      <c r="J6" s="1">
        <v>318.94</v>
      </c>
      <c r="K6" s="1">
        <v>985.02</v>
      </c>
      <c r="L6" s="1">
        <v>272559.3</v>
      </c>
      <c r="M6" s="1">
        <v>82837.41</v>
      </c>
      <c r="N6" s="1" t="s">
        <v>9</v>
      </c>
      <c r="O6" s="1">
        <v>66.599999999999994</v>
      </c>
      <c r="P6" s="1">
        <v>1.89</v>
      </c>
      <c r="Q6" s="1">
        <v>322.58</v>
      </c>
      <c r="R6" s="1">
        <v>1.47</v>
      </c>
      <c r="S6" s="1">
        <v>251.09</v>
      </c>
      <c r="T6" s="1">
        <v>1.65</v>
      </c>
      <c r="U6" s="1">
        <v>274.10000000000002</v>
      </c>
      <c r="V6" s="1">
        <v>1.41</v>
      </c>
    </row>
    <row r="7" spans="2:22" x14ac:dyDescent="0.3">
      <c r="C7" s="6" t="s">
        <v>10</v>
      </c>
      <c r="D7" s="1">
        <v>0.09</v>
      </c>
      <c r="E7" s="1">
        <v>0.56999999999999995</v>
      </c>
      <c r="F7" s="1">
        <v>0.28999999999999998</v>
      </c>
      <c r="G7" s="1">
        <v>0.56000000000000005</v>
      </c>
      <c r="H7" s="1">
        <v>0.17</v>
      </c>
      <c r="I7" s="1">
        <v>0.7</v>
      </c>
      <c r="J7" s="18">
        <v>0.17</v>
      </c>
      <c r="K7" s="18">
        <v>0.54</v>
      </c>
      <c r="L7" s="1">
        <v>0.15</v>
      </c>
      <c r="M7" s="1">
        <v>0.59</v>
      </c>
      <c r="N7" s="1" t="s">
        <v>10</v>
      </c>
      <c r="O7" s="1">
        <v>0.05</v>
      </c>
      <c r="P7" s="1">
        <v>0.04</v>
      </c>
      <c r="Q7" s="1">
        <v>0.09</v>
      </c>
      <c r="R7" s="1">
        <v>0.23</v>
      </c>
      <c r="S7" s="1">
        <v>0.03</v>
      </c>
      <c r="T7" s="1">
        <v>0.08</v>
      </c>
      <c r="U7" s="18">
        <v>0.03</v>
      </c>
      <c r="V7" s="18">
        <v>0.04</v>
      </c>
    </row>
    <row r="8" spans="2:22" x14ac:dyDescent="0.3">
      <c r="C8" s="6" t="s">
        <v>11</v>
      </c>
      <c r="D8" s="1">
        <v>0.09</v>
      </c>
      <c r="E8" s="1">
        <v>0.63</v>
      </c>
      <c r="F8" s="18">
        <v>0.26</v>
      </c>
      <c r="G8" s="18">
        <v>0.62</v>
      </c>
      <c r="H8" s="1">
        <v>0.18</v>
      </c>
      <c r="I8" s="1">
        <v>0.59</v>
      </c>
      <c r="J8" s="1">
        <v>0.15</v>
      </c>
      <c r="K8" s="1">
        <v>0.6</v>
      </c>
      <c r="L8" s="1">
        <v>0.23</v>
      </c>
      <c r="M8" s="1">
        <v>1.9</v>
      </c>
      <c r="N8" s="1" t="s">
        <v>11</v>
      </c>
      <c r="O8" s="1">
        <v>0.06</v>
      </c>
      <c r="P8" s="1">
        <v>0.14000000000000001</v>
      </c>
      <c r="Q8" s="1">
        <v>0.1</v>
      </c>
      <c r="R8" s="1">
        <v>0.2</v>
      </c>
      <c r="S8" s="18">
        <v>0.04</v>
      </c>
      <c r="T8" s="18">
        <v>7.0000000000000007E-2</v>
      </c>
      <c r="U8" s="1">
        <v>0.03</v>
      </c>
      <c r="V8" s="1">
        <v>0.1</v>
      </c>
    </row>
    <row r="9" spans="2:22" x14ac:dyDescent="0.3">
      <c r="C9" s="1" t="s">
        <v>12</v>
      </c>
      <c r="D9" s="19">
        <v>0.14000000000000001</v>
      </c>
      <c r="E9" s="19">
        <v>1.51</v>
      </c>
      <c r="F9" s="18">
        <v>0.6</v>
      </c>
      <c r="G9" s="18">
        <v>1.36</v>
      </c>
      <c r="H9" s="1">
        <v>0.36</v>
      </c>
      <c r="I9" s="1">
        <v>1.92</v>
      </c>
      <c r="J9" s="1">
        <v>0.17</v>
      </c>
      <c r="K9" s="1">
        <v>1.52</v>
      </c>
      <c r="L9" s="1">
        <v>0.21</v>
      </c>
      <c r="M9" s="1">
        <v>0.57999999999999996</v>
      </c>
      <c r="N9" s="1" t="s">
        <v>12</v>
      </c>
      <c r="O9" s="18">
        <v>0.04</v>
      </c>
      <c r="P9" s="18">
        <v>0.05</v>
      </c>
      <c r="Q9" s="19">
        <v>7.0000000000000007E-2</v>
      </c>
      <c r="R9" s="19">
        <v>0.09</v>
      </c>
      <c r="S9" s="1">
        <v>0.03</v>
      </c>
      <c r="T9" s="1">
        <v>0.1</v>
      </c>
      <c r="U9" s="18">
        <v>0.03</v>
      </c>
      <c r="V9" s="18">
        <v>0.05</v>
      </c>
    </row>
    <row r="10" spans="2:22" x14ac:dyDescent="0.3"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</row>
    <row r="11" spans="2:22" x14ac:dyDescent="0.3"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</row>
    <row r="12" spans="2:22" x14ac:dyDescent="0.3">
      <c r="B12" s="1" t="s">
        <v>30</v>
      </c>
      <c r="C12" s="22" t="s">
        <v>18</v>
      </c>
      <c r="D12" s="1" t="s">
        <v>26</v>
      </c>
      <c r="E12" s="22" t="s">
        <v>18</v>
      </c>
      <c r="F12" s="1" t="s">
        <v>27</v>
      </c>
      <c r="G12" s="22" t="s">
        <v>18</v>
      </c>
      <c r="H12" s="22" t="s">
        <v>28</v>
      </c>
      <c r="I12" s="22" t="s">
        <v>18</v>
      </c>
      <c r="J12" s="22" t="s">
        <v>29</v>
      </c>
      <c r="K12" s="21"/>
      <c r="L12" s="17"/>
      <c r="M12" s="17"/>
      <c r="N12" s="14" t="s">
        <v>30</v>
      </c>
      <c r="O12" s="24" t="s">
        <v>18</v>
      </c>
      <c r="P12" s="24" t="s">
        <v>26</v>
      </c>
      <c r="Q12" s="1" t="s">
        <v>18</v>
      </c>
      <c r="R12" s="1" t="s">
        <v>27</v>
      </c>
      <c r="S12" s="1" t="s">
        <v>18</v>
      </c>
      <c r="T12" s="1" t="s">
        <v>28</v>
      </c>
      <c r="U12" s="1" t="s">
        <v>18</v>
      </c>
      <c r="V12" s="1" t="s">
        <v>29</v>
      </c>
    </row>
    <row r="13" spans="2:22" x14ac:dyDescent="0.3">
      <c r="B13" s="12">
        <v>44470</v>
      </c>
      <c r="C13" s="1">
        <v>27153</v>
      </c>
      <c r="D13" s="1">
        <v>26792.7497495756</v>
      </c>
      <c r="E13" s="1">
        <v>498237</v>
      </c>
      <c r="F13" s="1">
        <v>445393.09326874377</v>
      </c>
      <c r="G13" s="1">
        <v>285498</v>
      </c>
      <c r="H13" s="1">
        <v>316601.91729843622</v>
      </c>
      <c r="I13" s="1">
        <v>1375815</v>
      </c>
      <c r="J13" s="1">
        <v>1337885.2745602131</v>
      </c>
      <c r="K13" s="17"/>
      <c r="L13" s="17"/>
      <c r="M13" s="17"/>
      <c r="N13" s="23">
        <v>44470</v>
      </c>
      <c r="O13" s="24">
        <v>27153</v>
      </c>
      <c r="P13" s="24"/>
      <c r="Q13" s="1">
        <v>498237</v>
      </c>
      <c r="R13" s="26">
        <v>603699.9007461454</v>
      </c>
      <c r="S13" s="1">
        <v>285498</v>
      </c>
      <c r="T13" s="26">
        <v>445178.37591858627</v>
      </c>
      <c r="U13" s="1">
        <v>1375815</v>
      </c>
      <c r="V13" s="26">
        <v>1453439.645070184</v>
      </c>
    </row>
    <row r="14" spans="2:22" x14ac:dyDescent="0.3">
      <c r="B14" s="12">
        <v>44501</v>
      </c>
      <c r="C14" s="1">
        <v>34242</v>
      </c>
      <c r="D14" s="1">
        <v>30824.5004757766</v>
      </c>
      <c r="E14" s="1">
        <v>495800</v>
      </c>
      <c r="F14" s="1">
        <v>450359.70426184189</v>
      </c>
      <c r="G14" s="1">
        <v>336156</v>
      </c>
      <c r="H14" s="1">
        <v>333757.31864404678</v>
      </c>
      <c r="I14" s="1">
        <v>1356136</v>
      </c>
      <c r="J14" s="1">
        <v>1329907.4305460451</v>
      </c>
      <c r="K14" s="17"/>
      <c r="L14" s="17"/>
      <c r="M14" s="17"/>
      <c r="N14" s="23">
        <v>44501</v>
      </c>
      <c r="O14" s="24">
        <v>34242</v>
      </c>
      <c r="P14" s="24"/>
      <c r="Q14" s="1">
        <v>495800</v>
      </c>
      <c r="R14" s="26">
        <v>596629.61383823433</v>
      </c>
      <c r="S14" s="1">
        <v>336156</v>
      </c>
      <c r="T14" s="26">
        <v>462857.83058041608</v>
      </c>
      <c r="U14" s="1">
        <v>1356136</v>
      </c>
      <c r="V14" s="26">
        <v>1423743.0779442689</v>
      </c>
    </row>
    <row r="15" spans="2:22" x14ac:dyDescent="0.3">
      <c r="B15" s="12">
        <v>44531</v>
      </c>
      <c r="C15" s="1">
        <v>39101</v>
      </c>
      <c r="D15" s="1">
        <v>34801.524150222198</v>
      </c>
      <c r="E15" s="1">
        <v>477752</v>
      </c>
      <c r="F15" s="1">
        <v>508109.45677063771</v>
      </c>
      <c r="G15" s="1">
        <v>417561</v>
      </c>
      <c r="H15" s="1">
        <v>342027.72356426722</v>
      </c>
      <c r="I15" s="1">
        <v>1331893</v>
      </c>
      <c r="J15" s="1">
        <v>1338709.1355047231</v>
      </c>
      <c r="K15" s="17"/>
      <c r="L15" s="17"/>
      <c r="M15" s="17"/>
      <c r="N15" s="23">
        <v>44531</v>
      </c>
      <c r="O15" s="24">
        <v>39101</v>
      </c>
      <c r="P15" s="24"/>
      <c r="Q15" s="1">
        <v>477752</v>
      </c>
      <c r="R15" s="26">
        <v>605282.91715058265</v>
      </c>
      <c r="S15" s="1">
        <v>417561</v>
      </c>
      <c r="T15" s="26">
        <v>530891.92155088647</v>
      </c>
      <c r="U15" s="1">
        <v>1331893</v>
      </c>
      <c r="V15" s="26">
        <v>1467656.2370649891</v>
      </c>
    </row>
    <row r="16" spans="2:22" x14ac:dyDescent="0.3">
      <c r="B16" s="12">
        <v>44562</v>
      </c>
      <c r="C16" s="1">
        <v>29084</v>
      </c>
      <c r="D16" s="1">
        <v>28068.530019213002</v>
      </c>
      <c r="E16" s="1">
        <v>387446</v>
      </c>
      <c r="F16" s="1">
        <v>517125.14270383562</v>
      </c>
      <c r="G16" s="1">
        <v>287998</v>
      </c>
      <c r="H16" s="1">
        <v>330294.36164557928</v>
      </c>
      <c r="I16" s="1">
        <v>1036051</v>
      </c>
      <c r="J16" s="1">
        <v>1356287.7717885971</v>
      </c>
      <c r="K16" s="17"/>
      <c r="L16" s="17"/>
      <c r="M16" s="17"/>
      <c r="N16" s="23">
        <v>44562</v>
      </c>
      <c r="O16" s="24">
        <v>29084</v>
      </c>
      <c r="P16" s="24"/>
      <c r="Q16" s="1">
        <v>387446</v>
      </c>
      <c r="R16" s="26">
        <v>559945.42396666587</v>
      </c>
      <c r="S16" s="1">
        <v>287998</v>
      </c>
      <c r="T16" s="26">
        <v>487080.31488150411</v>
      </c>
      <c r="U16" s="1">
        <v>1036051</v>
      </c>
      <c r="V16" s="26">
        <v>1386604.3856294779</v>
      </c>
    </row>
    <row r="17" spans="2:22" x14ac:dyDescent="0.3">
      <c r="C17" s="28">
        <f>ABS(SUM(C13:C16)-SUM(D13:D16))/SUM(C13:C16)</f>
        <v>7.01705170953279E-2</v>
      </c>
      <c r="D17" s="28"/>
      <c r="E17" s="28">
        <f>ABS(SUM(E13:E16)-SUM(F13:F16))/SUM(E13:E16)</f>
        <v>3.3213873988527036E-2</v>
      </c>
      <c r="F17" s="28"/>
      <c r="G17" s="28">
        <f>ABS(SUM(G13:G16)-SUM(H13:H16))/SUM(G13:G16)</f>
        <v>3.4144322333118761E-3</v>
      </c>
      <c r="H17" s="28"/>
      <c r="I17" s="28">
        <f>ABS(SUM(I13:I16)-SUM(J13:J16))/SUM(I13:I16)</f>
        <v>5.1549024519049531E-2</v>
      </c>
      <c r="J17" s="28"/>
      <c r="K17" s="17"/>
      <c r="L17" s="17"/>
      <c r="M17" s="17"/>
      <c r="N17" s="17"/>
      <c r="O17" s="17"/>
      <c r="P17" s="17"/>
      <c r="Q17" s="28">
        <f>ABS(SUM(Q13:Q16)-SUM(R13:R16))/SUM(Q13:Q16)</f>
        <v>0.27232859520266567</v>
      </c>
      <c r="R17" s="28"/>
      <c r="S17" s="28">
        <f>ABS(SUM(S13:S16)-SUM(T13:T16))/SUM(S13:S16)</f>
        <v>0.45116755406358505</v>
      </c>
      <c r="T17" s="28"/>
      <c r="U17" s="28">
        <f>ABS(SUM(U13:U16)-SUM(V13:V16))/SUM(U13:U16)</f>
        <v>0.12383555851814983</v>
      </c>
      <c r="V17" s="28"/>
    </row>
    <row r="18" spans="2:22" x14ac:dyDescent="0.3">
      <c r="B18" t="s">
        <v>31</v>
      </c>
      <c r="C18" s="17">
        <f>1-C17</f>
        <v>0.92982948290467204</v>
      </c>
      <c r="D18" s="17"/>
      <c r="E18" s="17">
        <f>1-E17</f>
        <v>0.96678612601147296</v>
      </c>
      <c r="F18" s="17"/>
      <c r="G18" s="17">
        <f>1-G17</f>
        <v>0.99658556776668816</v>
      </c>
      <c r="H18" s="17"/>
      <c r="I18" s="17">
        <f>1-I17</f>
        <v>0.94845097548095048</v>
      </c>
      <c r="J18" s="17"/>
      <c r="K18" s="17"/>
      <c r="L18" s="17"/>
      <c r="M18" s="17"/>
      <c r="N18" t="s">
        <v>31</v>
      </c>
      <c r="O18" s="17"/>
      <c r="Q18" s="17">
        <f>1-Q17</f>
        <v>0.72767140479733428</v>
      </c>
      <c r="R18" s="17"/>
      <c r="S18" s="17">
        <f>1-S17</f>
        <v>0.54883244593641489</v>
      </c>
      <c r="T18" s="17"/>
      <c r="U18" s="17">
        <f>1-U17</f>
        <v>0.87616444148185013</v>
      </c>
    </row>
    <row r="19" spans="2:22" x14ac:dyDescent="0.3"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</row>
    <row r="20" spans="2:22" x14ac:dyDescent="0.3"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</row>
    <row r="21" spans="2:22" x14ac:dyDescent="0.3">
      <c r="C21" s="17" t="s">
        <v>26</v>
      </c>
      <c r="D21" s="17" t="s">
        <v>27</v>
      </c>
      <c r="E21" s="17" t="s">
        <v>28</v>
      </c>
      <c r="F21" s="17" t="s">
        <v>29</v>
      </c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</row>
    <row r="22" spans="2:22" x14ac:dyDescent="0.3">
      <c r="B22" t="s">
        <v>33</v>
      </c>
      <c r="C22" s="32">
        <v>0.92982948290467204</v>
      </c>
      <c r="D22" s="32">
        <v>0.96678612601147296</v>
      </c>
      <c r="E22" s="32">
        <v>0.99658556776668816</v>
      </c>
      <c r="F22" s="32">
        <v>0.94845097548095048</v>
      </c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</row>
    <row r="23" spans="2:22" x14ac:dyDescent="0.3">
      <c r="B23" t="s">
        <v>14</v>
      </c>
      <c r="C23" s="17"/>
      <c r="D23" s="32">
        <v>0.72767140479733428</v>
      </c>
      <c r="E23" s="32">
        <v>0.54883244593641489</v>
      </c>
      <c r="F23" s="32">
        <v>0.87616444148185013</v>
      </c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</row>
    <row r="24" spans="2:22" x14ac:dyDescent="0.3"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</row>
    <row r="25" spans="2:22" x14ac:dyDescent="0.3"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</row>
    <row r="26" spans="2:22" x14ac:dyDescent="0.3"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</row>
    <row r="27" spans="2:22" x14ac:dyDescent="0.3"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</row>
    <row r="28" spans="2:22" x14ac:dyDescent="0.3"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</row>
    <row r="29" spans="2:22" x14ac:dyDescent="0.3"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</row>
    <row r="30" spans="2:22" x14ac:dyDescent="0.3"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</row>
    <row r="31" spans="2:22" x14ac:dyDescent="0.3"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</row>
    <row r="32" spans="2:22" x14ac:dyDescent="0.3"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</row>
    <row r="33" spans="2:29" x14ac:dyDescent="0.3"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</row>
    <row r="34" spans="2:29" x14ac:dyDescent="0.3"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</row>
    <row r="35" spans="2:29" x14ac:dyDescent="0.3"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</row>
    <row r="39" spans="2:29" x14ac:dyDescent="0.3">
      <c r="K39" s="2" t="s">
        <v>22</v>
      </c>
      <c r="L39" s="3"/>
      <c r="M39" s="3"/>
      <c r="N39" s="3"/>
      <c r="O39" s="4"/>
      <c r="P39" s="27"/>
      <c r="Q39" s="27"/>
      <c r="R39" s="11"/>
      <c r="S39" s="11"/>
      <c r="U39" s="3" t="s">
        <v>24</v>
      </c>
      <c r="V39" s="3"/>
      <c r="W39" s="3"/>
      <c r="X39" s="3"/>
      <c r="Y39" s="4"/>
    </row>
    <row r="40" spans="2:29" x14ac:dyDescent="0.3">
      <c r="K40" s="9"/>
      <c r="L40" s="2" t="s">
        <v>19</v>
      </c>
      <c r="M40" s="4"/>
      <c r="N40" s="9" t="s">
        <v>14</v>
      </c>
      <c r="O40" s="9" t="s">
        <v>20</v>
      </c>
      <c r="P40" s="27"/>
      <c r="Q40" s="27"/>
      <c r="R40" s="27"/>
      <c r="S40" s="10"/>
      <c r="T40" s="10"/>
      <c r="U40" s="9"/>
      <c r="V40" s="2" t="s">
        <v>19</v>
      </c>
      <c r="W40" s="4"/>
      <c r="X40" s="9" t="s">
        <v>14</v>
      </c>
      <c r="Y40" s="9" t="s">
        <v>20</v>
      </c>
    </row>
    <row r="41" spans="2:29" x14ac:dyDescent="0.3">
      <c r="C41" s="7" t="s">
        <v>16</v>
      </c>
      <c r="D41" s="7"/>
      <c r="E41" s="7"/>
      <c r="F41" s="7"/>
      <c r="G41" s="7"/>
      <c r="H41" s="7"/>
      <c r="K41" s="9"/>
      <c r="L41" s="9" t="s">
        <v>18</v>
      </c>
      <c r="M41" s="9" t="s">
        <v>21</v>
      </c>
      <c r="N41" s="9" t="s">
        <v>21</v>
      </c>
      <c r="O41" s="9" t="s">
        <v>21</v>
      </c>
      <c r="P41" s="9"/>
      <c r="Q41" s="13" t="s">
        <v>19</v>
      </c>
      <c r="R41" s="13" t="s">
        <v>14</v>
      </c>
      <c r="S41" s="1" t="s">
        <v>20</v>
      </c>
      <c r="U41" s="9"/>
      <c r="V41" s="9" t="s">
        <v>18</v>
      </c>
      <c r="W41" s="9" t="s">
        <v>21</v>
      </c>
      <c r="X41" s="9" t="s">
        <v>21</v>
      </c>
      <c r="Y41" s="9" t="s">
        <v>21</v>
      </c>
      <c r="Z41" s="1"/>
      <c r="AA41" s="1" t="s">
        <v>19</v>
      </c>
      <c r="AB41" s="1" t="s">
        <v>14</v>
      </c>
      <c r="AC41" s="1" t="s">
        <v>20</v>
      </c>
    </row>
    <row r="42" spans="2:29" x14ac:dyDescent="0.3">
      <c r="B42" s="1"/>
      <c r="C42" s="2" t="s">
        <v>13</v>
      </c>
      <c r="D42" s="4"/>
      <c r="E42" s="1" t="s">
        <v>14</v>
      </c>
      <c r="F42" s="1"/>
      <c r="G42" s="1" t="s">
        <v>15</v>
      </c>
      <c r="H42" s="1"/>
      <c r="K42" s="15">
        <v>44470</v>
      </c>
      <c r="L42" s="9">
        <v>27153</v>
      </c>
      <c r="M42" s="9">
        <v>26792.7497495756</v>
      </c>
      <c r="N42" s="16">
        <v>30255.081009791691</v>
      </c>
      <c r="O42" s="9">
        <v>29218.240000000002</v>
      </c>
      <c r="P42" s="9" t="s">
        <v>32</v>
      </c>
      <c r="Q42" s="16">
        <f>ABS(SUM($L$42:$L$45)-SUM(M42:M45))/SUM($L$42:$L$45)</f>
        <v>7.01705170953279E-2</v>
      </c>
      <c r="R42" s="16">
        <f>ABS(SUM($L$42:$L$45)-SUM(N42:N45))/SUM($L$42:$L$45)</f>
        <v>9.4334296573626353E-2</v>
      </c>
      <c r="S42" s="16">
        <f>ABS(SUM($L$42:$L$45)-SUM(O42:O45))/SUM($L$42:$L$45)</f>
        <v>2.3783816947059781E-2</v>
      </c>
      <c r="T42" s="29"/>
      <c r="U42" s="15">
        <v>44470</v>
      </c>
      <c r="V42" s="9">
        <v>285498</v>
      </c>
      <c r="W42" s="9">
        <v>301421.57950964931</v>
      </c>
      <c r="X42" s="16">
        <v>429518.45221370261</v>
      </c>
      <c r="Y42" s="9">
        <v>263642.48</v>
      </c>
      <c r="Z42" s="1" t="s">
        <v>11</v>
      </c>
      <c r="AA42" s="26">
        <f>ABS(SUM($V$42:$V$45)-SUM(W42:W45))/SUM($V$42:$V$45)</f>
        <v>4.856817166763603E-2</v>
      </c>
      <c r="AB42" s="26">
        <f t="shared" ref="AB42:AC42" si="0">ABS(SUM($V$42:$V$45)-SUM(X42:X45))/SUM($V$42:$V$45)</f>
        <v>0.41553707662273393</v>
      </c>
      <c r="AC42" s="26">
        <f t="shared" si="0"/>
        <v>9.3725001186697271E-2</v>
      </c>
    </row>
    <row r="43" spans="2:29" x14ac:dyDescent="0.3">
      <c r="B43" s="1"/>
      <c r="C43" s="8" t="s">
        <v>2</v>
      </c>
      <c r="D43" s="8"/>
      <c r="E43" s="2" t="s">
        <v>2</v>
      </c>
      <c r="F43" s="4"/>
      <c r="G43" s="8" t="s">
        <v>2</v>
      </c>
      <c r="H43" s="8"/>
      <c r="K43" s="15">
        <v>44501</v>
      </c>
      <c r="L43" s="9">
        <v>34242</v>
      </c>
      <c r="M43" s="9">
        <v>30824.5004757766</v>
      </c>
      <c r="N43" s="16">
        <v>37237.249231449903</v>
      </c>
      <c r="O43" s="9">
        <v>34061.137000000002</v>
      </c>
      <c r="P43" s="9" t="s">
        <v>17</v>
      </c>
      <c r="Q43" s="16">
        <f>1-Q42</f>
        <v>0.92982948290467204</v>
      </c>
      <c r="R43" s="16">
        <f>1-R42</f>
        <v>0.90566570342637365</v>
      </c>
      <c r="S43" s="16">
        <f t="shared" ref="S43" si="1">1-S42</f>
        <v>0.97621618305294022</v>
      </c>
      <c r="U43" s="15">
        <v>44501</v>
      </c>
      <c r="V43" s="9">
        <v>336156</v>
      </c>
      <c r="W43" s="9">
        <v>330448.68368484161</v>
      </c>
      <c r="X43" s="16">
        <v>455789.20540538389</v>
      </c>
      <c r="Y43" s="9">
        <v>269516.99</v>
      </c>
      <c r="AA43" s="31">
        <f>1-AA42</f>
        <v>0.95143182833236395</v>
      </c>
      <c r="AB43" s="31">
        <f t="shared" ref="AB43:AC43" si="2">1-AB42</f>
        <v>0.58446292337726602</v>
      </c>
      <c r="AC43" s="31">
        <f t="shared" si="2"/>
        <v>0.90627499881330276</v>
      </c>
    </row>
    <row r="44" spans="2:29" x14ac:dyDescent="0.3">
      <c r="B44" s="1"/>
      <c r="C44" s="1" t="s">
        <v>7</v>
      </c>
      <c r="D44" s="1" t="s">
        <v>8</v>
      </c>
      <c r="E44" s="1" t="s">
        <v>7</v>
      </c>
      <c r="F44" s="1" t="s">
        <v>8</v>
      </c>
      <c r="G44" s="1" t="s">
        <v>7</v>
      </c>
      <c r="H44" s="1" t="s">
        <v>8</v>
      </c>
      <c r="K44" s="15">
        <v>44531</v>
      </c>
      <c r="L44" s="9">
        <v>39101</v>
      </c>
      <c r="M44" s="9">
        <v>34801.524150222198</v>
      </c>
      <c r="N44" s="16">
        <v>40028.828508802319</v>
      </c>
      <c r="O44" s="9">
        <v>37975.120000000003</v>
      </c>
      <c r="P44" s="27"/>
      <c r="Q44" s="27"/>
      <c r="R44" s="27"/>
      <c r="U44" s="15">
        <v>44531</v>
      </c>
      <c r="V44" s="9">
        <v>417561</v>
      </c>
      <c r="W44" s="9">
        <v>419332.21881415253</v>
      </c>
      <c r="X44" s="16">
        <v>536259.0774714374</v>
      </c>
      <c r="Y44" s="9">
        <v>365483.83</v>
      </c>
    </row>
    <row r="45" spans="2:29" x14ac:dyDescent="0.3">
      <c r="B45" s="1" t="s">
        <v>9</v>
      </c>
      <c r="C45" s="1">
        <v>4101.8</v>
      </c>
      <c r="D45" s="1">
        <v>14106.27</v>
      </c>
      <c r="E45" s="1">
        <v>11306.03</v>
      </c>
      <c r="F45" s="1">
        <v>7017.2</v>
      </c>
      <c r="G45" s="1">
        <v>4106.84</v>
      </c>
      <c r="H45" s="1">
        <v>14763.23</v>
      </c>
      <c r="K45" s="15">
        <v>44562</v>
      </c>
      <c r="L45" s="9">
        <v>29084</v>
      </c>
      <c r="M45" s="9">
        <v>28068.530019213002</v>
      </c>
      <c r="N45" s="16">
        <v>34282.67939996659</v>
      </c>
      <c r="O45" s="9">
        <v>31407.41</v>
      </c>
      <c r="P45" s="27"/>
      <c r="Q45" s="27"/>
      <c r="R45" s="27"/>
      <c r="U45" s="15">
        <v>44562</v>
      </c>
      <c r="V45" s="9">
        <v>287998</v>
      </c>
      <c r="W45" s="9">
        <v>340470.82681487477</v>
      </c>
      <c r="X45" s="16">
        <v>457152.47498516447</v>
      </c>
      <c r="Y45" s="9">
        <v>304176.65999999997</v>
      </c>
    </row>
    <row r="46" spans="2:29" x14ac:dyDescent="0.3">
      <c r="B46" s="1" t="s">
        <v>10</v>
      </c>
      <c r="C46" s="1">
        <v>22428.84</v>
      </c>
      <c r="D46" s="1">
        <v>82058.320000000007</v>
      </c>
      <c r="E46" s="1">
        <v>23100.91</v>
      </c>
      <c r="F46" s="1">
        <v>30870.21</v>
      </c>
      <c r="G46" s="1">
        <v>26024.17</v>
      </c>
      <c r="H46" s="1">
        <v>117770.33</v>
      </c>
    </row>
    <row r="47" spans="2:29" x14ac:dyDescent="0.3">
      <c r="B47" s="1" t="s">
        <v>11</v>
      </c>
      <c r="C47" s="1">
        <v>20589.240000000002</v>
      </c>
      <c r="D47" s="1">
        <v>91932.64</v>
      </c>
      <c r="E47" s="1">
        <v>25603.69</v>
      </c>
      <c r="F47" s="1">
        <v>26677.85</v>
      </c>
      <c r="G47" s="1">
        <v>25800.01</v>
      </c>
      <c r="H47" s="1">
        <v>89292.55</v>
      </c>
      <c r="K47" s="2" t="s">
        <v>23</v>
      </c>
      <c r="L47" s="3"/>
      <c r="M47" s="3"/>
      <c r="N47" s="3"/>
      <c r="O47" s="4"/>
      <c r="P47" s="27"/>
      <c r="Q47" s="27"/>
      <c r="R47" s="27"/>
      <c r="U47" s="2" t="s">
        <v>25</v>
      </c>
      <c r="V47" s="3"/>
      <c r="W47" s="3"/>
      <c r="X47" s="3"/>
      <c r="Y47" s="4"/>
    </row>
    <row r="48" spans="2:29" x14ac:dyDescent="0.3">
      <c r="B48" s="1" t="s">
        <v>12</v>
      </c>
      <c r="C48" s="1">
        <v>65205.14</v>
      </c>
      <c r="D48" s="1">
        <v>218072.62</v>
      </c>
      <c r="E48" s="1">
        <v>68347.789999999994</v>
      </c>
      <c r="F48" s="1">
        <v>90559.27</v>
      </c>
      <c r="G48" s="1">
        <v>67759.61</v>
      </c>
      <c r="H48" s="1">
        <v>237168.58</v>
      </c>
      <c r="K48" s="9"/>
      <c r="L48" s="2" t="s">
        <v>19</v>
      </c>
      <c r="M48" s="4"/>
      <c r="N48" s="9" t="s">
        <v>14</v>
      </c>
      <c r="O48" s="9" t="s">
        <v>20</v>
      </c>
      <c r="P48" s="27"/>
      <c r="Q48" s="27"/>
      <c r="R48" s="27"/>
      <c r="U48" s="9"/>
      <c r="V48" s="2" t="s">
        <v>19</v>
      </c>
      <c r="W48" s="4"/>
      <c r="X48" s="9" t="s">
        <v>14</v>
      </c>
      <c r="Y48" s="9" t="s">
        <v>20</v>
      </c>
    </row>
    <row r="49" spans="11:29" x14ac:dyDescent="0.3">
      <c r="K49" s="9"/>
      <c r="L49" s="9" t="s">
        <v>18</v>
      </c>
      <c r="M49" s="9" t="s">
        <v>21</v>
      </c>
      <c r="N49" s="9" t="s">
        <v>21</v>
      </c>
      <c r="O49" s="9" t="s">
        <v>21</v>
      </c>
      <c r="P49" s="9" t="s">
        <v>10</v>
      </c>
      <c r="Q49" s="9" t="s">
        <v>19</v>
      </c>
      <c r="R49" s="9" t="s">
        <v>14</v>
      </c>
      <c r="S49" s="1" t="s">
        <v>20</v>
      </c>
      <c r="U49" s="9"/>
      <c r="V49" s="9" t="s">
        <v>18</v>
      </c>
      <c r="W49" s="9" t="s">
        <v>21</v>
      </c>
      <c r="X49" s="9" t="s">
        <v>21</v>
      </c>
      <c r="Y49" s="9" t="s">
        <v>21</v>
      </c>
      <c r="Z49" s="1"/>
      <c r="AA49" s="1" t="s">
        <v>19</v>
      </c>
      <c r="AB49" s="1" t="s">
        <v>14</v>
      </c>
      <c r="AC49" s="1" t="s">
        <v>20</v>
      </c>
    </row>
    <row r="50" spans="11:29" x14ac:dyDescent="0.3">
      <c r="K50" s="15">
        <v>44470</v>
      </c>
      <c r="L50" s="9">
        <v>498237</v>
      </c>
      <c r="M50" s="9">
        <v>484997.67411761172</v>
      </c>
      <c r="N50" s="9">
        <v>599215.07888456713</v>
      </c>
      <c r="O50" s="9">
        <v>467725.34</v>
      </c>
      <c r="P50" s="9"/>
      <c r="Q50" s="16">
        <f>ABS(SUM($L$50:$L$53)-SUM(M50:M53))/SUM($L$50:$L$53)</f>
        <v>2.9995545938340345E-2</v>
      </c>
      <c r="R50" s="16">
        <f>ABS(SUM($L$50:$L$53)-SUM(N50:N53))/SUM($L$50:$L$53)</f>
        <v>0.26625559753162803</v>
      </c>
      <c r="S50" s="16">
        <f t="shared" ref="S50" si="3">ABS(SUM($L$50:$L$53)-SUM(O50:O53))/SUM($L$50:$L$53)</f>
        <v>2.6503212342711196E-3</v>
      </c>
      <c r="U50" s="15">
        <v>44470</v>
      </c>
      <c r="V50" s="9">
        <v>1375815</v>
      </c>
      <c r="W50" s="9">
        <v>1347792.8482458659</v>
      </c>
      <c r="X50" s="9">
        <v>1453439.645070184</v>
      </c>
      <c r="Y50" s="9">
        <v>1373395</v>
      </c>
      <c r="Z50" s="1" t="s">
        <v>12</v>
      </c>
      <c r="AA50" s="26">
        <f>ABS(SUM($V$50:$V$53)-SUM(W50:W53))/SUM($V$50:$V$52)</f>
        <v>3.6687375443356547E-2</v>
      </c>
      <c r="AB50" s="26">
        <f>ABS(SUM($V$50:$V$53)-SUM(X50:X53))/SUM($V$50:$V$52)</f>
        <v>0.15540664102975402</v>
      </c>
      <c r="AC50" s="26">
        <f>ABS(SUM($V$50:$V$53)-SUM(Y50:Y53))/SUM($V$50:$V$52)</f>
        <v>6.1603742663350267E-2</v>
      </c>
    </row>
    <row r="51" spans="11:29" x14ac:dyDescent="0.3">
      <c r="K51" s="15">
        <v>44501</v>
      </c>
      <c r="L51" s="9">
        <v>495800</v>
      </c>
      <c r="M51" s="9">
        <v>481278.56167621509</v>
      </c>
      <c r="N51" s="9">
        <v>595229.08946405596</v>
      </c>
      <c r="O51" s="9">
        <v>473061</v>
      </c>
      <c r="P51" s="27" t="s">
        <v>17</v>
      </c>
      <c r="Q51" s="30">
        <f>1-Q50</f>
        <v>0.97000445406165969</v>
      </c>
      <c r="R51" s="30">
        <f t="shared" ref="R51:S51" si="4">1-R50</f>
        <v>0.73374440246837191</v>
      </c>
      <c r="S51" s="30">
        <f t="shared" si="4"/>
        <v>0.99734967876572889</v>
      </c>
      <c r="U51" s="15">
        <v>44501</v>
      </c>
      <c r="V51" s="9">
        <v>1356136</v>
      </c>
      <c r="W51" s="9">
        <v>1298344.2332897149</v>
      </c>
      <c r="X51" s="9">
        <v>1423743.0779442689</v>
      </c>
      <c r="Y51" s="9">
        <v>1327087</v>
      </c>
      <c r="AA51" s="31">
        <f>1-AA50</f>
        <v>0.96331262455664346</v>
      </c>
      <c r="AB51" s="31">
        <f t="shared" ref="AB51:AC51" si="5">1-AB50</f>
        <v>0.84459335897024601</v>
      </c>
      <c r="AC51" s="31">
        <f t="shared" si="5"/>
        <v>0.93839625733664978</v>
      </c>
    </row>
    <row r="52" spans="11:29" x14ac:dyDescent="0.3">
      <c r="K52" s="15">
        <v>44531</v>
      </c>
      <c r="L52" s="9">
        <v>477752</v>
      </c>
      <c r="M52" s="9">
        <v>498553.31775992498</v>
      </c>
      <c r="N52" s="9">
        <v>604716.47009834182</v>
      </c>
      <c r="O52" s="9">
        <v>480187.96</v>
      </c>
      <c r="P52" s="27"/>
      <c r="Q52" s="27"/>
      <c r="R52" s="27"/>
      <c r="U52" s="15">
        <v>44531</v>
      </c>
      <c r="V52" s="9">
        <v>1331893</v>
      </c>
      <c r="W52" s="9">
        <v>1356420.024272931</v>
      </c>
      <c r="X52" s="9">
        <v>1467656.2370649891</v>
      </c>
      <c r="Y52" s="9">
        <v>1347502</v>
      </c>
    </row>
    <row r="53" spans="11:29" x14ac:dyDescent="0.3">
      <c r="K53" s="15">
        <v>44562</v>
      </c>
      <c r="L53" s="9">
        <v>387446</v>
      </c>
      <c r="M53" s="9">
        <v>450174.21529891831</v>
      </c>
      <c r="N53" s="9">
        <v>555106.08742975164</v>
      </c>
      <c r="O53" s="9">
        <v>443188.27</v>
      </c>
      <c r="P53" s="27"/>
      <c r="Q53" s="27"/>
      <c r="R53" s="27"/>
      <c r="U53" s="15">
        <v>44562</v>
      </c>
      <c r="V53" s="9">
        <v>1036051</v>
      </c>
      <c r="W53" s="9">
        <v>1246429.66476272</v>
      </c>
      <c r="X53" s="9">
        <v>1386604.3856294779</v>
      </c>
      <c r="Y53" s="9">
        <v>1302259</v>
      </c>
    </row>
    <row r="57" spans="11:29" x14ac:dyDescent="0.3">
      <c r="L57" s="1"/>
      <c r="M57" s="1" t="s">
        <v>9</v>
      </c>
      <c r="N57" s="1" t="s">
        <v>10</v>
      </c>
      <c r="O57" s="1" t="s">
        <v>11</v>
      </c>
      <c r="P57" s="1" t="s">
        <v>12</v>
      </c>
    </row>
    <row r="58" spans="11:29" x14ac:dyDescent="0.3">
      <c r="L58" s="13" t="s">
        <v>19</v>
      </c>
      <c r="M58" s="26">
        <v>0.92982948290467204</v>
      </c>
      <c r="N58" s="26">
        <v>0.97000445406165969</v>
      </c>
      <c r="O58" s="26">
        <v>0.95143182833236395</v>
      </c>
      <c r="P58" s="26">
        <v>0.96331262455664346</v>
      </c>
    </row>
    <row r="59" spans="11:29" x14ac:dyDescent="0.3">
      <c r="L59" s="13" t="s">
        <v>14</v>
      </c>
      <c r="M59" s="26">
        <v>0.90566570342637365</v>
      </c>
      <c r="N59" s="26">
        <v>0.73374440246837191</v>
      </c>
      <c r="O59" s="26">
        <v>0.58446292337726602</v>
      </c>
      <c r="P59" s="26">
        <v>0.84459335897024601</v>
      </c>
    </row>
    <row r="60" spans="11:29" x14ac:dyDescent="0.3">
      <c r="L60" s="1" t="s">
        <v>20</v>
      </c>
      <c r="M60" s="26">
        <v>0.97621618305294022</v>
      </c>
      <c r="N60" s="25">
        <v>0.99734967876572889</v>
      </c>
      <c r="O60" s="26">
        <v>0.90627499881330276</v>
      </c>
      <c r="P60" s="26">
        <v>0.93839625733664978</v>
      </c>
    </row>
  </sheetData>
  <mergeCells count="31">
    <mergeCell ref="U17:V17"/>
    <mergeCell ref="U39:Y39"/>
    <mergeCell ref="C17:D17"/>
    <mergeCell ref="E17:F17"/>
    <mergeCell ref="G17:H17"/>
    <mergeCell ref="I17:J17"/>
    <mergeCell ref="Q17:R17"/>
    <mergeCell ref="S17:T17"/>
    <mergeCell ref="K47:O47"/>
    <mergeCell ref="L48:M48"/>
    <mergeCell ref="V40:W40"/>
    <mergeCell ref="U47:Y47"/>
    <mergeCell ref="V48:W48"/>
    <mergeCell ref="U4:V4"/>
    <mergeCell ref="C41:H41"/>
    <mergeCell ref="C42:D42"/>
    <mergeCell ref="C43:D43"/>
    <mergeCell ref="E43:F43"/>
    <mergeCell ref="G43:H43"/>
    <mergeCell ref="K39:O39"/>
    <mergeCell ref="L40:M40"/>
    <mergeCell ref="D3:K3"/>
    <mergeCell ref="O3:V3"/>
    <mergeCell ref="D4:E4"/>
    <mergeCell ref="F4:G4"/>
    <mergeCell ref="H4:I4"/>
    <mergeCell ref="J4:K4"/>
    <mergeCell ref="L4:M4"/>
    <mergeCell ref="O4:P4"/>
    <mergeCell ref="Q4:R4"/>
    <mergeCell ref="S4:T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zohoo</dc:creator>
  <cp:lastModifiedBy>zohoornezhadhalafi@outlook.com</cp:lastModifiedBy>
  <dcterms:created xsi:type="dcterms:W3CDTF">2022-03-09T17:46:47Z</dcterms:created>
  <dcterms:modified xsi:type="dcterms:W3CDTF">2022-03-09T22:02:49Z</dcterms:modified>
</cp:coreProperties>
</file>