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Z142" i="1" l="1"/>
  <c r="Z141" i="1"/>
  <c r="Z140" i="1"/>
  <c r="Z139" i="1"/>
  <c r="Z138" i="1"/>
  <c r="Z137" i="1"/>
  <c r="Z107" i="1"/>
  <c r="Z106" i="1"/>
  <c r="Z105" i="1"/>
  <c r="Z104" i="1"/>
  <c r="Z103" i="1"/>
  <c r="Z159" i="1"/>
  <c r="Z158" i="1"/>
  <c r="Z155" i="1"/>
  <c r="Z156" i="1"/>
  <c r="Z157" i="1"/>
  <c r="Z148" i="1"/>
  <c r="Z147" i="1"/>
  <c r="Z146" i="1"/>
  <c r="Z145" i="1"/>
  <c r="Z144" i="1" l="1"/>
  <c r="Z123" i="1" l="1"/>
  <c r="Z55" i="1"/>
  <c r="Z180" i="1" l="1"/>
  <c r="Y29" i="1"/>
  <c r="Z29" i="1" s="1"/>
  <c r="Z75" i="1" l="1"/>
  <c r="Z74" i="1" l="1"/>
  <c r="U142" i="1" l="1"/>
  <c r="U141" i="1"/>
  <c r="U137" i="1"/>
  <c r="U138" i="1"/>
  <c r="U140" i="1"/>
  <c r="U139" i="1"/>
  <c r="U104" i="1" l="1"/>
  <c r="Z102" i="1"/>
  <c r="Z143" i="1" l="1"/>
  <c r="Z150" i="1"/>
  <c r="Z183" i="1"/>
  <c r="Z182" i="1"/>
  <c r="Z181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4" i="1"/>
  <c r="Z153" i="1"/>
  <c r="Z152" i="1"/>
  <c r="Z151" i="1"/>
  <c r="Z149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8" i="1"/>
  <c r="Z27" i="1"/>
  <c r="Z26" i="1"/>
  <c r="Z25" i="1"/>
  <c r="Z24" i="1"/>
  <c r="Z23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5" i="1"/>
  <c r="U136" i="1" l="1"/>
  <c r="U135" i="1"/>
  <c r="U134" i="1"/>
  <c r="U133" i="1"/>
  <c r="U132" i="1"/>
  <c r="U131" i="1"/>
  <c r="U130" i="1"/>
  <c r="U129" i="1"/>
  <c r="U128" i="1"/>
  <c r="U127" i="1"/>
  <c r="U126" i="1"/>
  <c r="U122" i="1"/>
  <c r="U120" i="1"/>
  <c r="U119" i="1"/>
  <c r="U183" i="1"/>
  <c r="R182" i="1"/>
  <c r="R117" i="1"/>
  <c r="T118" i="1"/>
  <c r="T116" i="1"/>
  <c r="T115" i="1"/>
  <c r="Y22" i="1" l="1"/>
  <c r="Z22" i="1" s="1"/>
  <c r="Q178" i="1" l="1"/>
  <c r="Y6" i="1" l="1"/>
  <c r="Z6" i="1" s="1"/>
  <c r="Z184" i="1" s="1"/>
</calcChain>
</file>

<file path=xl/sharedStrings.xml><?xml version="1.0" encoding="utf-8"?>
<sst xmlns="http://schemas.openxmlformats.org/spreadsheetml/2006/main" count="1494" uniqueCount="273">
  <si>
    <t>№ п/п</t>
  </si>
  <si>
    <t>Подразделение-потребитель (завод, производство, цех)</t>
  </si>
  <si>
    <t>МВЗ (место возникновения затрат-потребитель МТР с указанием инвентарного номера)</t>
  </si>
  <si>
    <t xml:space="preserve">Группа МТР </t>
  </si>
  <si>
    <t>Ф.И.О заявителя</t>
  </si>
  <si>
    <t xml:space="preserve">Номенклатурный номер МТР </t>
  </si>
  <si>
    <t xml:space="preserve">Каталожный номер МТР (если есть) </t>
  </si>
  <si>
    <t xml:space="preserve">Наименование МТР </t>
  </si>
  <si>
    <t>Плановая дата вовлечения</t>
  </si>
  <si>
    <t>Ед.изм.</t>
  </si>
  <si>
    <t>Количество потребности</t>
  </si>
  <si>
    <t>Происхождение МТР (импорт, производство РУз)</t>
  </si>
  <si>
    <t>Плановая цена за единицу МТР (тыс.сум)</t>
  </si>
  <si>
    <t>Стоимость по потребности (тыс.сум)</t>
  </si>
  <si>
    <t>Закупщик 
(УМТС / 
служба закупок подразделения)</t>
  </si>
  <si>
    <t>Основание на заявку МТР (регламентирующие документы)</t>
  </si>
  <si>
    <t>ЦЛ КИПиА УАП</t>
  </si>
  <si>
    <t>УМТС</t>
  </si>
  <si>
    <t>шт</t>
  </si>
  <si>
    <t>Оборудование &gt; Электрооборудование &gt; Устройства управления и преобразователи электрические</t>
  </si>
  <si>
    <t>Для изготовления тиристорного возбудителя типа ВТЕ,а также ВТЕ по локализации</t>
  </si>
  <si>
    <t>Норбаев С.И.</t>
  </si>
  <si>
    <t>Январь-декабрь 2024г.</t>
  </si>
  <si>
    <t>Изолятор линейно-штыревой ШФ-10</t>
  </si>
  <si>
    <t>Проходной изолятор ИПУ-10-630-7.5</t>
  </si>
  <si>
    <t>Блок питания БПК-5</t>
  </si>
  <si>
    <t>Блок релейной защиты БМРЗ-50</t>
  </si>
  <si>
    <t>Реле указательное РЭУ11-11-1-40УЗ-0,016</t>
  </si>
  <si>
    <t>Вакуумный выключатель NV-12-630</t>
  </si>
  <si>
    <t>Предохранитель ПКТ-6/8А</t>
  </si>
  <si>
    <t>Трансформатор тока ТОЛ-НТЭ 300/5</t>
  </si>
  <si>
    <t>Ограничитель перенапряжения  ОПН-П-6/7.2</t>
  </si>
  <si>
    <t>Трансформатор тока ТЗЛК-НТЗ-0.66 100А</t>
  </si>
  <si>
    <t>Для изготовления высоковольтного ячейка типа ЯКНО</t>
  </si>
  <si>
    <t>Разъединитель РФВ3-2-10/630 в комплекте Привод заземления (по 2шт)</t>
  </si>
  <si>
    <t>Контроллер для BSMJ-PFR-12 канальный</t>
  </si>
  <si>
    <t>Для изготовления  Устройство компенсации реактивный мощности (УКРМ) по локализации</t>
  </si>
  <si>
    <t>Пускатель электромагнитный ПМ12-063241(ПМА-4210)-220В I=63A</t>
  </si>
  <si>
    <t>Конденсатор JINXU BZMJ 0.45-25кВАр</t>
  </si>
  <si>
    <t>Выключатель автоматический ВА 6-100М 3Р 50А</t>
  </si>
  <si>
    <t xml:space="preserve">Лазерная режущая головка с автофокусом  Raytools BM110   3000 Вт </t>
  </si>
  <si>
    <t>Для изготовления ИНСА</t>
  </si>
  <si>
    <t>Переключатель с фиксацией 2 позиции XB5AD2</t>
  </si>
  <si>
    <t>Шунт 75ШМС -20А</t>
  </si>
  <si>
    <t xml:space="preserve"> Шунт 75ШМС -100А</t>
  </si>
  <si>
    <t>  Диодный модуль SQL 100A 1600В</t>
  </si>
  <si>
    <t>Для изготовления   ТПЕ</t>
  </si>
  <si>
    <t>  Модуль тиристорный  МТТ-250-12</t>
  </si>
  <si>
    <t> Модуль тиристорный  МТТ-500-12</t>
  </si>
  <si>
    <t>Переменный резистор многооборотный 10кОм WХD3-13-2W</t>
  </si>
  <si>
    <t>Трехфазный выпрямитель ST33</t>
  </si>
  <si>
    <t>Для изготовления   ВТПЕ</t>
  </si>
  <si>
    <t xml:space="preserve">Микропроцессорный блок управления возбудителем в комплекте: БУВ5, БОПС, транформатор тока </t>
  </si>
  <si>
    <t>Пусковое сопративление Б6 У2 ИРАК   434.332.004-01</t>
  </si>
  <si>
    <t xml:space="preserve">Трансформатор тока ТТА-ТТС 400/5 </t>
  </si>
  <si>
    <t>Провод ПВ3 70мм2</t>
  </si>
  <si>
    <t>Резистор 10W 24Ом</t>
  </si>
  <si>
    <t>Шунт 75ШМС -500А</t>
  </si>
  <si>
    <t>Трансформатор  ОСМ 2.5 380/127</t>
  </si>
  <si>
    <t>Диод Д132-50 50А</t>
  </si>
  <si>
    <t>Резистор RX24 25W 5% 1RJ</t>
  </si>
  <si>
    <t>м</t>
  </si>
  <si>
    <t>Конденсатор пленочное  РРА 850В СО 0,22МКФ</t>
  </si>
  <si>
    <t>Для изготовления АОШ, ПР, ПРР</t>
  </si>
  <si>
    <t>Для изготовления ШУ вибропитателем</t>
  </si>
  <si>
    <t>Блок питания MDR-40-24</t>
  </si>
  <si>
    <t>Комплексное защитное устройство для двигателей NJBK1-80 40A-200A AC220В JD5A</t>
  </si>
  <si>
    <t>Трёхфазный модуль регулирование LSA-TH3P250Y</t>
  </si>
  <si>
    <t>Охладитель   О 57/300Х800 (Радиатор)</t>
  </si>
  <si>
    <t>Реле утечки  RCR-T80</t>
  </si>
  <si>
    <t>Реле утечки RCR-T110</t>
  </si>
  <si>
    <t xml:space="preserve"> Модуль тиристорный МТТ-80-12</t>
  </si>
  <si>
    <t>Строп цепной кольцевой СЦК-Q-2.0тн  L=2.5м</t>
  </si>
  <si>
    <t>Универсальный строп цепной  УСЦ-Q-1.0тн  L=2.5м</t>
  </si>
  <si>
    <t>Строп цепной  1СЦ-Q-1.0тн  L=2.5м</t>
  </si>
  <si>
    <t>Набор отверток Force 2142 14pcs</t>
  </si>
  <si>
    <t>Набор Т-образных отверток Force 2141 14pcs</t>
  </si>
  <si>
    <t>Набор торцевых головок INGCO HKTS42941 INDUSTRIAL</t>
  </si>
  <si>
    <t>Набор инструментов Force 41082R-9 108pcs</t>
  </si>
  <si>
    <t>Инструмент для снятия изоляции КВТ WS-13</t>
  </si>
  <si>
    <t>Инструмент для снятия изоляции КВТ WS-09</t>
  </si>
  <si>
    <t>Набор инструментов электрика проф. YATO YT-39009</t>
  </si>
  <si>
    <t>Набор "Профи" свёрла всех видов 246 предмет</t>
  </si>
  <si>
    <t>Шиногиб гидравлический ШГР-125 NEO</t>
  </si>
  <si>
    <t>Аккумуляторный гайкавёрт Bosch GDX 18V-200 C</t>
  </si>
  <si>
    <t>Безударная дрель шуруповёрт BOSCH GSR 12V-35 аккумуляторная</t>
  </si>
  <si>
    <t>Инвертор Leadermax TIG-315ACDС</t>
  </si>
  <si>
    <t>комп</t>
  </si>
  <si>
    <t>ТЕЛЕЖКА ГИДРАВЛИЧЕСКАЯ ТГР 2,5/195</t>
  </si>
  <si>
    <t>РАКОВИНА СО СТОЙКОЙ</t>
  </si>
  <si>
    <t>Смеситель короткий раковина</t>
  </si>
  <si>
    <t>КРАН/СМЕСИТЕЛЬ ПИССУАРНЫЙ</t>
  </si>
  <si>
    <t>Смеситель для ванны с коротким изливом</t>
  </si>
  <si>
    <t>3694020</t>
  </si>
  <si>
    <t>Сушилки для рук сенсорный</t>
  </si>
  <si>
    <t>комп.</t>
  </si>
  <si>
    <t>Преобразователь частоты 15кВтINVT GD350-015G-4</t>
  </si>
  <si>
    <t>Преобразователь частоты 11кВтINVT GD350-011G-4</t>
  </si>
  <si>
    <t>Кнопка LAY5 22 мм 660/440В, IP40, зелёный. BBT60-BA-K02 IEK</t>
  </si>
  <si>
    <t>Кнопка LAY5 22 мм 660/440В, IP40, красный. BBT60-BA-K02 IEK</t>
  </si>
  <si>
    <t>Кнопка управления LAY5-BS542 "Грибок" аварийная поворотная с фиксацией</t>
  </si>
  <si>
    <t>Выключатель автоматический ВАМ63-С1/1Р-16А</t>
  </si>
  <si>
    <t>Выключатель автоматический ВАМ63-С1/1Р-20А</t>
  </si>
  <si>
    <t>Выключатель автоматический ВАМ63-С3/3Р-16А</t>
  </si>
  <si>
    <t>Реле контроль фа 380В РКФ3.06.00.00</t>
  </si>
  <si>
    <t>Реле контроль фаз 380В РКФ3.06.00.01</t>
  </si>
  <si>
    <t>Звуковая сигнализация LASEEM BLINKING LTE 1101J-220B</t>
  </si>
  <si>
    <t>Клемма силовая вводная  КСВ 16-95кв.мм синий. ИЭК</t>
  </si>
  <si>
    <t>Матрица светодиодная AD26B-22DYB d22мм AC220В зеленый</t>
  </si>
  <si>
    <t xml:space="preserve"> Матрица светодиоднаяAD16-22DS  d22мм АС230В красный</t>
  </si>
  <si>
    <t xml:space="preserve"> Матрица светодиодная AD16-22DS  d22мм АС230В желтый</t>
  </si>
  <si>
    <t>Лампа вольтметр AD26B-22DYB AC220V зеленая</t>
  </si>
  <si>
    <t>Лампа вольтметр AD26B-22DYB AC220V красный</t>
  </si>
  <si>
    <t>Кнопка управление Пуск-Стоп d22мм CHINT   APBB-22N Пуск-Стоп овальная 220В</t>
  </si>
  <si>
    <t xml:space="preserve">Предохранитель  ППН-33 50А в комплекте со стойкой </t>
  </si>
  <si>
    <t xml:space="preserve">Предохранитель  ППН-33 32А в комплекте со стойкой </t>
  </si>
  <si>
    <t>Выключатель автоматический ВАМ63-С1/1Р-25А</t>
  </si>
  <si>
    <t>Выключатель автоматический ВА-125М-3Р-16А</t>
  </si>
  <si>
    <t>Выключатель автоматический ВА-125М-3Р-25А</t>
  </si>
  <si>
    <t>Выключатель автоматический ВА-125М-3Р-63А</t>
  </si>
  <si>
    <t>Выключатель автоматический ВА6-250 СТ-3Р 250А</t>
  </si>
  <si>
    <t>Реле времени ORT многофункциональное                            1 конт.12-240В АС/DC IEK</t>
  </si>
  <si>
    <t>Реле задержки выключения при снятии питании  ORT 12-240 B AC/DC IEK</t>
  </si>
  <si>
    <t>РЕЛЕ ТЕПЛОВОЕ NR2-25 (5.5 8)А</t>
  </si>
  <si>
    <t>Реле тепловое NR2 2.5-4А</t>
  </si>
  <si>
    <t>Реле тепловое NR2 9-13А</t>
  </si>
  <si>
    <t>Реле тепловое NR2 17-25А</t>
  </si>
  <si>
    <t>Реле тепловое NR2 48-65А</t>
  </si>
  <si>
    <t>Реле тепловое NR2 90-120А</t>
  </si>
  <si>
    <t>Реле тепловое NR2 125-200А</t>
  </si>
  <si>
    <t>Реле тепловое NR2 200-315А</t>
  </si>
  <si>
    <t>Разъём РМ</t>
  </si>
  <si>
    <t>Карболитовая колодка ТС 1004  100А</t>
  </si>
  <si>
    <t>Карболитовая колодка ТС 1004  200А</t>
  </si>
  <si>
    <t>Карболитовая колодка ТС 1004  300А</t>
  </si>
  <si>
    <t>Карболитовая колодка ТС 1004  400А</t>
  </si>
  <si>
    <t>Карболитовая колодка ТС 1004  500А</t>
  </si>
  <si>
    <t xml:space="preserve">Реле промежуточное  ~220В 4NC/O 22/4 5A </t>
  </si>
  <si>
    <t xml:space="preserve">Кабель канал перфорированный25x25 "ИМПАКТ"  </t>
  </si>
  <si>
    <t>упак.</t>
  </si>
  <si>
    <t xml:space="preserve">Кабель канал перфорированный 25x40 "ИМПАКТ"  </t>
  </si>
  <si>
    <t xml:space="preserve">Кабель канал перфорированный40x40 "ИМПАКТ"  </t>
  </si>
  <si>
    <t xml:space="preserve">Кабель канал перфорированный 60x40 "ИМПАКТ"  </t>
  </si>
  <si>
    <t xml:space="preserve">Кабель канал перфорированный80x80 "ИМПАКТ"  </t>
  </si>
  <si>
    <t>Хомут электромонтажный 2.5х150</t>
  </si>
  <si>
    <t>Надписи на самоклеющейся бумаги</t>
  </si>
  <si>
    <t>Стрейч-пленка Прозрачная для ручной упаковки (50 см × 300 м × 20 мкм × 2.6 кг)</t>
  </si>
  <si>
    <t>Упаковочный пенополиэтиллен 10-20мм</t>
  </si>
  <si>
    <t>Проволока стальная сварочн. омедненная 0.8 мм</t>
  </si>
  <si>
    <t>Провод (витая пара) F/UTP 5E 4x2x0.52</t>
  </si>
  <si>
    <t>Бензин "Экстра"</t>
  </si>
  <si>
    <t>кг</t>
  </si>
  <si>
    <t>Порошковая краска RAL 7001 серое серебро</t>
  </si>
  <si>
    <t>Порошковая краска RAL 7036 серая платина</t>
  </si>
  <si>
    <t>тн</t>
  </si>
  <si>
    <t>Труба медная М1/М2 9х1.45</t>
  </si>
  <si>
    <t>Труба медная М2 10х1.45</t>
  </si>
  <si>
    <t>Труба медная М2 12х1.45</t>
  </si>
  <si>
    <t>Труба медная М2 14х1.5</t>
  </si>
  <si>
    <t>0713830</t>
  </si>
  <si>
    <t>Труба медная М2 16х1.5</t>
  </si>
  <si>
    <t>0713831</t>
  </si>
  <si>
    <t>Труба медная М2 20х2.0</t>
  </si>
  <si>
    <t>0713832</t>
  </si>
  <si>
    <t>Труба медная М2 24х2.0</t>
  </si>
  <si>
    <t>Труба медная М2 26х2.0</t>
  </si>
  <si>
    <t>Для изготовления Ячейка высоковольтная ЯВВ-6-250-03 УХЛ2</t>
  </si>
  <si>
    <t>Трансформатор нол-11 0,63кВА 6кв/0,23кв</t>
  </si>
  <si>
    <t>Для изготовления Ячейка высоковольтная ЯВВ-6-250-03 УХЛ3</t>
  </si>
  <si>
    <t>Контактор вакуумный КВТ 6 4,0/400 220В 3з+3р, нереверсивный</t>
  </si>
  <si>
    <t>Для изготовления Ячейка высоковольтная ЯВВ-6-250-03 УХЛ4</t>
  </si>
  <si>
    <t>Разъединитель РВЗ-6/400 I УХЛ2 </t>
  </si>
  <si>
    <t>Для изготовления Ячейка высоковольтная ЯВВ-6-250-03 УХЛ5</t>
  </si>
  <si>
    <t> Трансформаторы ТОЛК-6кв 200/5</t>
  </si>
  <si>
    <t>Для изготовления Ячейка высоковольтная ЯВВ-6-250-03 УХЛ6</t>
  </si>
  <si>
    <t> Трансформаторы ТОЛК-6кв 100/5</t>
  </si>
  <si>
    <t>Для изготовления Ячейка высоковольтная ЯВВ-6-250-03 УХЛ7</t>
  </si>
  <si>
    <t>1475215</t>
  </si>
  <si>
    <t>кв.м</t>
  </si>
  <si>
    <t>Шпатлевка автомобильная</t>
  </si>
  <si>
    <t>0513806</t>
  </si>
  <si>
    <t>Кондиционер бытовой 48</t>
  </si>
  <si>
    <t>Для охлаждения помещений</t>
  </si>
  <si>
    <t>Кондиционер бытовой 12</t>
  </si>
  <si>
    <t>Холодильник ARTEL</t>
  </si>
  <si>
    <t>IP телефон Grandstream GXP2170</t>
  </si>
  <si>
    <t>0713833</t>
  </si>
  <si>
    <t>Для изготовления наконечников</t>
  </si>
  <si>
    <t>Сталь тонколистовая оцинкованная ст.08ПС δ=1,0мм</t>
  </si>
  <si>
    <t>Сталь тонколистовая ст.08П   Сδ=1,0мм</t>
  </si>
  <si>
    <r>
      <t>Сталь тонколистовая ст.08П   δ=1,5 мм</t>
    </r>
    <r>
      <rPr>
        <sz val="11"/>
        <color theme="1"/>
        <rFont val="Calibri"/>
        <family val="2"/>
        <scheme val="minor"/>
      </rPr>
      <t/>
    </r>
  </si>
  <si>
    <r>
      <t>Сталь тонколистовая ст.08П   δ=3.0мм</t>
    </r>
    <r>
      <rPr>
        <sz val="11"/>
        <color theme="1"/>
        <rFont val="Calibri"/>
        <family val="2"/>
        <scheme val="minor"/>
      </rPr>
      <t/>
    </r>
  </si>
  <si>
    <r>
      <t>Сталь тонколистовая ст.08П   δ=2,0 мм</t>
    </r>
    <r>
      <rPr>
        <sz val="11"/>
        <color theme="1"/>
        <rFont val="Calibri"/>
        <family val="2"/>
        <scheme val="minor"/>
      </rPr>
      <t/>
    </r>
  </si>
  <si>
    <t>Трехфазные конденсаторы напряжением 6,3 кВ частотой 50 Гц с внутренним соединением типа «звезда» с основным уровнем прочности изоляции 28 / 75 кВ    ATEFA3063075     75кВАр</t>
  </si>
  <si>
    <t>Для изготовления  Устройство компенсации реактивный мощности (УКРМ) 6кв 450 кВАр</t>
  </si>
  <si>
    <t>Микропроцессорный контроллер DCRG 8 manual</t>
  </si>
  <si>
    <t>Трансформаторы ТОЛК-6кв 50/5</t>
  </si>
  <si>
    <t xml:space="preserve">Автоматический выключатель  NB1-63 2Р B10I=10 А  </t>
  </si>
  <si>
    <t>Навесной пластик Бокс ЩРН-П-8 модулей    IP41 ИЭК</t>
  </si>
  <si>
    <t>Навесной пластик Бокс ЩРН-П-12 модулей  IP41 ИЭК</t>
  </si>
  <si>
    <t>Дополнительный контакт F4-22к пускатели NC1-NC2</t>
  </si>
  <si>
    <t>Болты оцинкованные М6х15</t>
  </si>
  <si>
    <t>Болты оцинкованные М8х25</t>
  </si>
  <si>
    <t>Болты оцинкованные М10х30</t>
  </si>
  <si>
    <t>Винты оцинкованные с потайной головкой М6х20</t>
  </si>
  <si>
    <t>Гайка шестигранная с фланцем, М 8</t>
  </si>
  <si>
    <t>Гайка шестигранная с фланцем, М 10</t>
  </si>
  <si>
    <t>Саморез 4*20</t>
  </si>
  <si>
    <t>Пускатель электромагнитный NC1-2510 220V 25A</t>
  </si>
  <si>
    <t xml:space="preserve">Пускатель электромагнитный NC1-4010 220V 40A </t>
  </si>
  <si>
    <t>7103943</t>
  </si>
  <si>
    <t>Трансформатор напряжения 3хЗНОЛ-СВЭЛ-6</t>
  </si>
  <si>
    <t xml:space="preserve"> Блок защита  БЗМ-3 У2</t>
  </si>
  <si>
    <t>КВТ-6-1,6/160D-3 У3, трёхполюсный, 160А, 220В, 3з+3р, нереверсивный, без реле, IP00, контактор вакуумный (ЭТ)</t>
  </si>
  <si>
    <t>КРАСКО ПУЛЬТ ЭЛЕКТР.ТЕСЛА 201RV В КОМПЛЕКТЕ</t>
  </si>
  <si>
    <t xml:space="preserve">Преобразователь HDH-21 Input0-10V Output                       4-20мА </t>
  </si>
  <si>
    <t>Преобразователь DC Voltage Sensor ES-DA4U Input              0-400V DC Output 4-20мА</t>
  </si>
  <si>
    <t>Преобразователь частоты 315кВт INVT GD350-315G-4  в комплекте</t>
  </si>
  <si>
    <t>Преобразователь частоты 110кВт INVT GD350-110G-4  в комплекте</t>
  </si>
  <si>
    <t>Преобразователь частоты 160кВт INVT GD350-160G-4  в комплекте</t>
  </si>
  <si>
    <t>Преобразователь частоты 200кВт INVT GD350-200G-5        в комплекте</t>
  </si>
  <si>
    <t>Преобразователь частоты 75кВтINVT GD350-075G-4         в комплекте</t>
  </si>
  <si>
    <t>Преобразователь частоты 132кВтINVT GD350-132G-4         в комплекте</t>
  </si>
  <si>
    <t>Преобразователь частоты 90кВтINVT GD350-090G-4           в комплекте</t>
  </si>
  <si>
    <t>Преобразователь частоты 55кВтINVT GD350-055G-4            в комплекте</t>
  </si>
  <si>
    <t>Преобразователь частоты 45кВтINVT GD350-045G-4         в комплекте</t>
  </si>
  <si>
    <t>Преобразователь частоты 30кВтINVT GD350-030G-4             в комплекте</t>
  </si>
  <si>
    <t>Преобразователь частоты 37кВтINVT GD350-037G-4         в комплекте</t>
  </si>
  <si>
    <t>Преобразователь частоты 22кВтINVT GD350-022G-4           в комплекте</t>
  </si>
  <si>
    <t xml:space="preserve">ИНСА (ОП) </t>
  </si>
  <si>
    <t xml:space="preserve"> Электронный электросчётчик трёхфазный  TE73 SР-2-3/100В 10-100А/PLC</t>
  </si>
  <si>
    <t>Трёхфазная триггерная плата SCR</t>
  </si>
  <si>
    <t>Порошковая краска RAL9010 Белый цвет полиэфирнойгладкая матовая для алюминиевого профиля</t>
  </si>
  <si>
    <t>Лаб. ИНСА</t>
  </si>
  <si>
    <t>Составил:</t>
  </si>
  <si>
    <t>Согласовано:</t>
  </si>
  <si>
    <t>Начальник лаб.ИНСА(ОП)</t>
  </si>
  <si>
    <t>Начальник БПП</t>
  </si>
  <si>
    <t xml:space="preserve">  Начальник БКиС</t>
  </si>
  <si>
    <t xml:space="preserve">               Г.У.Абдуллаев</t>
  </si>
  <si>
    <t>Инженер по подготовки производства</t>
  </si>
  <si>
    <t xml:space="preserve">Старший мастер </t>
  </si>
  <si>
    <t>Зам.Начальник лаб.ИНСА(ОП)</t>
  </si>
  <si>
    <t xml:space="preserve">          З.Т.Хаитова</t>
  </si>
  <si>
    <t>Заявка о производственой потребности ЦЛ КИПиА УАП НГМК в материально-технических ресурсах  на 2024 год</t>
  </si>
  <si>
    <t>0910279</t>
  </si>
  <si>
    <t>0321109</t>
  </si>
  <si>
    <t>0323870</t>
  </si>
  <si>
    <t>0014055</t>
  </si>
  <si>
    <t>0011859</t>
  </si>
  <si>
    <t>0181137</t>
  </si>
  <si>
    <t>0180262</t>
  </si>
  <si>
    <t>0713449</t>
  </si>
  <si>
    <t>0718823</t>
  </si>
  <si>
    <t>0718831</t>
  </si>
  <si>
    <t>0713678</t>
  </si>
  <si>
    <t>0506427</t>
  </si>
  <si>
    <t>0555568</t>
  </si>
  <si>
    <t>0509175</t>
  </si>
  <si>
    <t>0559458</t>
  </si>
  <si>
    <t>0570028</t>
  </si>
  <si>
    <t>0509922</t>
  </si>
  <si>
    <t>0578491</t>
  </si>
  <si>
    <t xml:space="preserve">                                              С.И.Норбаев</t>
  </si>
  <si>
    <t xml:space="preserve">                                              З.С.Бектошев</t>
  </si>
  <si>
    <t xml:space="preserve">                                              Н.Н.Файзиева</t>
  </si>
  <si>
    <t xml:space="preserve">                                            Ф.Ш.Хайдаров </t>
  </si>
  <si>
    <t xml:space="preserve">                                            З.И. Ахтамова</t>
  </si>
  <si>
    <t xml:space="preserve">                                           О.Ю. Раззоков</t>
  </si>
  <si>
    <t xml:space="preserve">                                      Ш.Т.Эгамбердиев</t>
  </si>
  <si>
    <t xml:space="preserve">Техник конструктор </t>
  </si>
  <si>
    <t>Главный инженер ЦЛКИПиА УАП                    Ж.Д. Хусаинов</t>
  </si>
  <si>
    <t xml:space="preserve">                            Г.У. Абдуллаев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</si>
</sst>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_-* #,##0\ _₽_-;\-* #,##0\ _₽_-;_-* &quot;-&quot;??\ _₽_-;_-@_-"/>
    <numFmt numFmtId="165" formatCode="#,##0.00\ _₽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sz val="7"/>
      <color rgb="FF222222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6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00">
    <xf numFmtId="0" fontId="0" fillId="0" borderId="0" xfId="0"/>
    <xf numFmtId="0" fontId="2" fillId="0" borderId="0" xfId="0" applyFont="1"/>
    <xf numFmtId="0" fontId="0" fillId="0" borderId="0" xfId="0" applyFont="1"/>
    <xf numFmtId="0" fontId="4" fillId="2" borderId="1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49" fontId="4" fillId="2" borderId="1" xfId="2" applyNumberFormat="1" applyFont="1" applyFill="1" applyBorder="1" applyAlignment="1">
      <alignment horizontal="center" vertical="center" wrapText="1"/>
    </xf>
    <xf numFmtId="43" fontId="4" fillId="2" borderId="1" xfId="1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4" fontId="8" fillId="0" borderId="1" xfId="0" applyNumberFormat="1" applyFont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 wrapText="1"/>
    </xf>
    <xf numFmtId="3" fontId="5" fillId="3" borderId="1" xfId="2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164" fontId="5" fillId="3" borderId="1" xfId="2" applyNumberFormat="1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0" fontId="6" fillId="0" borderId="1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49" fontId="6" fillId="3" borderId="8" xfId="0" applyNumberFormat="1" applyFont="1" applyFill="1" applyBorder="1" applyAlignment="1">
      <alignment horizontal="center" vertical="center" wrapText="1"/>
    </xf>
    <xf numFmtId="43" fontId="6" fillId="3" borderId="1" xfId="1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/>
    <xf numFmtId="0" fontId="6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4" fontId="8" fillId="0" borderId="4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64" fontId="6" fillId="3" borderId="1" xfId="1" applyNumberFormat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3" fontId="8" fillId="0" borderId="4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 wrapText="1"/>
    </xf>
    <xf numFmtId="17" fontId="4" fillId="2" borderId="1" xfId="2" applyNumberFormat="1" applyFont="1" applyFill="1" applyBorder="1" applyAlignment="1">
      <alignment horizontal="center" vertical="center" textRotation="90" wrapText="1"/>
    </xf>
    <xf numFmtId="0" fontId="6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/>
    </xf>
    <xf numFmtId="0" fontId="4" fillId="2" borderId="1" xfId="2" applyFont="1" applyFill="1" applyBorder="1" applyAlignment="1">
      <alignment horizontal="center" vertical="center" textRotation="90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5" fillId="3" borderId="1" xfId="2" applyNumberFormat="1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Fill="1"/>
    <xf numFmtId="0" fontId="10" fillId="0" borderId="0" xfId="0" applyFont="1" applyFill="1"/>
    <xf numFmtId="49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right" vertical="center"/>
    </xf>
    <xf numFmtId="164" fontId="5" fillId="3" borderId="4" xfId="2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5" xfId="2" applyFont="1" applyFill="1" applyBorder="1" applyAlignment="1">
      <alignment horizontal="center" vertical="center" wrapText="1"/>
    </xf>
    <xf numFmtId="0" fontId="4" fillId="3" borderId="6" xfId="2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/>
    </xf>
  </cellXfs>
  <cellStyles count="3">
    <cellStyle name="Normal 3 18" xfId="2"/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136</xdr:row>
          <xdr:rowOff>9525</xdr:rowOff>
        </xdr:from>
        <xdr:to>
          <xdr:col>7</xdr:col>
          <xdr:colOff>238125</xdr:colOff>
          <xdr:row>136</xdr:row>
          <xdr:rowOff>9525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136</xdr:row>
          <xdr:rowOff>9525</xdr:rowOff>
        </xdr:from>
        <xdr:to>
          <xdr:col>7</xdr:col>
          <xdr:colOff>219075</xdr:colOff>
          <xdr:row>136</xdr:row>
          <xdr:rowOff>9525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136</xdr:row>
          <xdr:rowOff>9525</xdr:rowOff>
        </xdr:from>
        <xdr:to>
          <xdr:col>7</xdr:col>
          <xdr:colOff>238125</xdr:colOff>
          <xdr:row>136</xdr:row>
          <xdr:rowOff>9525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136</xdr:row>
          <xdr:rowOff>9525</xdr:rowOff>
        </xdr:from>
        <xdr:to>
          <xdr:col>7</xdr:col>
          <xdr:colOff>219075</xdr:colOff>
          <xdr:row>136</xdr:row>
          <xdr:rowOff>9525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49"/>
  <sheetViews>
    <sheetView tabSelected="1" topLeftCell="A22" zoomScale="160" zoomScaleNormal="160" workbookViewId="0">
      <selection activeCell="AD3" sqref="AD3"/>
    </sheetView>
  </sheetViews>
  <sheetFormatPr defaultRowHeight="15" x14ac:dyDescent="0.25"/>
  <cols>
    <col min="1" max="1" width="2.7109375" customWidth="1"/>
    <col min="2" max="2" width="4.140625" customWidth="1"/>
    <col min="3" max="3" width="4.85546875" customWidth="1"/>
    <col min="4" max="4" width="3.28515625" customWidth="1"/>
    <col min="5" max="5" width="8" customWidth="1"/>
    <col min="6" max="6" width="5.28515625" customWidth="1"/>
    <col min="7" max="7" width="4" customWidth="1"/>
    <col min="8" max="8" width="16.85546875" customWidth="1"/>
    <col min="9" max="9" width="5" customWidth="1"/>
    <col min="10" max="10" width="2.140625" customWidth="1"/>
    <col min="11" max="11" width="3.28515625" customWidth="1"/>
    <col min="12" max="12" width="3.5703125" customWidth="1"/>
    <col min="13" max="13" width="2.42578125" customWidth="1"/>
    <col min="14" max="14" width="3.140625" customWidth="1"/>
    <col min="15" max="15" width="3" customWidth="1"/>
    <col min="16" max="16" width="2.85546875" customWidth="1"/>
    <col min="17" max="18" width="3.140625" customWidth="1"/>
    <col min="19" max="19" width="3" customWidth="1"/>
    <col min="20" max="20" width="2.5703125" customWidth="1"/>
    <col min="21" max="22" width="3" customWidth="1"/>
    <col min="23" max="23" width="2.28515625" customWidth="1"/>
    <col min="24" max="24" width="2.42578125" customWidth="1"/>
    <col min="25" max="25" width="7.85546875" customWidth="1"/>
    <col min="26" max="26" width="9.28515625" customWidth="1"/>
    <col min="27" max="27" width="4.7109375" customWidth="1"/>
    <col min="28" max="28" width="10.85546875" customWidth="1"/>
  </cols>
  <sheetData>
    <row r="1" spans="1:28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</row>
    <row r="2" spans="1:28" x14ac:dyDescent="0.25">
      <c r="A2" s="98" t="s">
        <v>244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</row>
    <row r="3" spans="1:28" ht="170.25" customHeight="1" x14ac:dyDescent="0.25">
      <c r="A3" s="3" t="s">
        <v>0</v>
      </c>
      <c r="B3" s="76" t="s">
        <v>1</v>
      </c>
      <c r="C3" s="76" t="s">
        <v>2</v>
      </c>
      <c r="D3" s="3" t="s">
        <v>3</v>
      </c>
      <c r="E3" s="4" t="s">
        <v>4</v>
      </c>
      <c r="F3" s="5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72">
        <v>45292</v>
      </c>
      <c r="M3" s="72">
        <v>45323</v>
      </c>
      <c r="N3" s="72">
        <v>45352</v>
      </c>
      <c r="O3" s="72">
        <v>45383</v>
      </c>
      <c r="P3" s="72">
        <v>45413</v>
      </c>
      <c r="Q3" s="72">
        <v>45444</v>
      </c>
      <c r="R3" s="72">
        <v>45474</v>
      </c>
      <c r="S3" s="72">
        <v>45505</v>
      </c>
      <c r="T3" s="72">
        <v>45536</v>
      </c>
      <c r="U3" s="72">
        <v>45566</v>
      </c>
      <c r="V3" s="72">
        <v>45597</v>
      </c>
      <c r="W3" s="72">
        <v>45627</v>
      </c>
      <c r="X3" s="76" t="s">
        <v>11</v>
      </c>
      <c r="Y3" s="6" t="s">
        <v>12</v>
      </c>
      <c r="Z3" s="3" t="s">
        <v>13</v>
      </c>
      <c r="AA3" s="76" t="s">
        <v>14</v>
      </c>
      <c r="AB3" s="76" t="s">
        <v>15</v>
      </c>
    </row>
    <row r="4" spans="1:28" ht="9" customHeight="1" x14ac:dyDescent="0.25">
      <c r="A4" s="94" t="s">
        <v>229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6"/>
    </row>
    <row r="5" spans="1:28" ht="27" customHeight="1" x14ac:dyDescent="0.25">
      <c r="A5" s="7">
        <v>1</v>
      </c>
      <c r="B5" s="8" t="s">
        <v>233</v>
      </c>
      <c r="C5" s="9" t="s">
        <v>16</v>
      </c>
      <c r="D5" s="12"/>
      <c r="E5" s="13" t="s">
        <v>21</v>
      </c>
      <c r="F5" s="13">
        <v>3689646</v>
      </c>
      <c r="G5" s="13"/>
      <c r="H5" s="7" t="s">
        <v>40</v>
      </c>
      <c r="I5" s="7" t="s">
        <v>22</v>
      </c>
      <c r="J5" s="7" t="s">
        <v>18</v>
      </c>
      <c r="K5" s="7">
        <v>1</v>
      </c>
      <c r="L5" s="7"/>
      <c r="M5" s="7"/>
      <c r="N5" s="7">
        <v>1</v>
      </c>
      <c r="O5" s="7"/>
      <c r="P5" s="7"/>
      <c r="Q5" s="7"/>
      <c r="R5" s="7"/>
      <c r="S5" s="7"/>
      <c r="T5" s="7"/>
      <c r="U5" s="7"/>
      <c r="V5" s="7"/>
      <c r="W5" s="7"/>
      <c r="X5" s="7"/>
      <c r="Y5" s="15">
        <v>18053652.440000001</v>
      </c>
      <c r="Z5" s="7">
        <f t="shared" ref="Z5:Z32" si="0">Y5*K5</f>
        <v>18053652.440000001</v>
      </c>
      <c r="AA5" s="7" t="s">
        <v>17</v>
      </c>
      <c r="AB5" s="7" t="s">
        <v>41</v>
      </c>
    </row>
    <row r="6" spans="1:28" ht="30" customHeight="1" x14ac:dyDescent="0.25">
      <c r="A6" s="7">
        <v>2</v>
      </c>
      <c r="B6" s="8" t="s">
        <v>233</v>
      </c>
      <c r="C6" s="9" t="s">
        <v>16</v>
      </c>
      <c r="D6" s="9" t="s">
        <v>19</v>
      </c>
      <c r="E6" s="13" t="s">
        <v>21</v>
      </c>
      <c r="F6" s="16" t="s">
        <v>210</v>
      </c>
      <c r="G6" s="7"/>
      <c r="H6" s="7" t="s">
        <v>25</v>
      </c>
      <c r="I6" s="7" t="s">
        <v>22</v>
      </c>
      <c r="J6" s="7" t="s">
        <v>18</v>
      </c>
      <c r="K6" s="7">
        <v>4</v>
      </c>
      <c r="L6" s="7"/>
      <c r="M6" s="7"/>
      <c r="N6" s="7"/>
      <c r="O6" s="7"/>
      <c r="P6" s="7">
        <v>4</v>
      </c>
      <c r="Q6" s="7"/>
      <c r="R6" s="7"/>
      <c r="S6" s="7"/>
      <c r="T6" s="7"/>
      <c r="U6" s="7"/>
      <c r="V6" s="7"/>
      <c r="W6" s="7"/>
      <c r="X6" s="7"/>
      <c r="Y6" s="17">
        <f>6450000</f>
        <v>6450000</v>
      </c>
      <c r="Z6" s="7">
        <f t="shared" si="0"/>
        <v>25800000</v>
      </c>
      <c r="AA6" s="7" t="s">
        <v>17</v>
      </c>
      <c r="AB6" s="7" t="s">
        <v>33</v>
      </c>
    </row>
    <row r="7" spans="1:28" ht="30" customHeight="1" x14ac:dyDescent="0.25">
      <c r="A7" s="7">
        <v>3</v>
      </c>
      <c r="B7" s="8" t="s">
        <v>233</v>
      </c>
      <c r="C7" s="9" t="s">
        <v>16</v>
      </c>
      <c r="D7" s="7"/>
      <c r="E7" s="13" t="s">
        <v>21</v>
      </c>
      <c r="F7" s="7">
        <v>1583204</v>
      </c>
      <c r="G7" s="7"/>
      <c r="H7" s="73" t="s">
        <v>23</v>
      </c>
      <c r="I7" s="7" t="s">
        <v>22</v>
      </c>
      <c r="J7" s="7" t="s">
        <v>18</v>
      </c>
      <c r="K7" s="7">
        <v>12</v>
      </c>
      <c r="L7" s="7"/>
      <c r="M7" s="7"/>
      <c r="N7" s="7"/>
      <c r="O7" s="7"/>
      <c r="P7" s="7">
        <v>12</v>
      </c>
      <c r="Q7" s="7"/>
      <c r="R7" s="7"/>
      <c r="S7" s="7"/>
      <c r="T7" s="7"/>
      <c r="U7" s="7"/>
      <c r="V7" s="7"/>
      <c r="W7" s="7"/>
      <c r="X7" s="7"/>
      <c r="Y7" s="7">
        <v>18000</v>
      </c>
      <c r="Z7" s="7">
        <f t="shared" si="0"/>
        <v>216000</v>
      </c>
      <c r="AA7" s="7" t="s">
        <v>17</v>
      </c>
      <c r="AB7" s="7" t="s">
        <v>33</v>
      </c>
    </row>
    <row r="8" spans="1:28" ht="30" customHeight="1" x14ac:dyDescent="0.25">
      <c r="A8" s="7">
        <v>4</v>
      </c>
      <c r="B8" s="8" t="s">
        <v>233</v>
      </c>
      <c r="C8" s="9" t="s">
        <v>16</v>
      </c>
      <c r="D8" s="7"/>
      <c r="E8" s="13" t="s">
        <v>21</v>
      </c>
      <c r="F8" s="7">
        <v>1580132</v>
      </c>
      <c r="G8" s="7"/>
      <c r="H8" s="19" t="s">
        <v>24</v>
      </c>
      <c r="I8" s="7" t="s">
        <v>22</v>
      </c>
      <c r="J8" s="7" t="s">
        <v>18</v>
      </c>
      <c r="K8" s="20">
        <v>12</v>
      </c>
      <c r="L8" s="7"/>
      <c r="M8" s="7"/>
      <c r="N8" s="7"/>
      <c r="O8" s="7"/>
      <c r="P8" s="20">
        <v>12</v>
      </c>
      <c r="Q8" s="7"/>
      <c r="R8" s="7"/>
      <c r="S8" s="7"/>
      <c r="T8" s="7"/>
      <c r="U8" s="7"/>
      <c r="V8" s="7"/>
      <c r="W8" s="7"/>
      <c r="X8" s="7"/>
      <c r="Y8" s="7">
        <v>417484</v>
      </c>
      <c r="Z8" s="7">
        <f t="shared" si="0"/>
        <v>5009808</v>
      </c>
      <c r="AA8" s="7" t="s">
        <v>17</v>
      </c>
      <c r="AB8" s="7" t="s">
        <v>33</v>
      </c>
    </row>
    <row r="9" spans="1:28" ht="30.75" customHeight="1" x14ac:dyDescent="0.25">
      <c r="A9" s="7">
        <v>5</v>
      </c>
      <c r="B9" s="8" t="s">
        <v>233</v>
      </c>
      <c r="C9" s="9" t="s">
        <v>16</v>
      </c>
      <c r="D9" s="7"/>
      <c r="E9" s="13" t="s">
        <v>21</v>
      </c>
      <c r="F9" s="7">
        <v>6161901</v>
      </c>
      <c r="G9" s="7"/>
      <c r="H9" s="19" t="s">
        <v>34</v>
      </c>
      <c r="I9" s="7" t="s">
        <v>22</v>
      </c>
      <c r="J9" s="7" t="s">
        <v>18</v>
      </c>
      <c r="K9" s="20">
        <v>4</v>
      </c>
      <c r="L9" s="7"/>
      <c r="M9" s="7"/>
      <c r="N9" s="7"/>
      <c r="O9" s="7"/>
      <c r="P9" s="20">
        <v>4</v>
      </c>
      <c r="Q9" s="7"/>
      <c r="R9" s="7"/>
      <c r="S9" s="7"/>
      <c r="T9" s="7"/>
      <c r="U9" s="7"/>
      <c r="V9" s="7"/>
      <c r="W9" s="7"/>
      <c r="X9" s="7"/>
      <c r="Y9" s="7">
        <v>2244600</v>
      </c>
      <c r="Z9" s="7">
        <f t="shared" si="0"/>
        <v>8978400</v>
      </c>
      <c r="AA9" s="7" t="s">
        <v>17</v>
      </c>
      <c r="AB9" s="7" t="s">
        <v>33</v>
      </c>
    </row>
    <row r="10" spans="1:28" ht="30.75" customHeight="1" x14ac:dyDescent="0.25">
      <c r="A10" s="7">
        <v>6</v>
      </c>
      <c r="B10" s="8" t="s">
        <v>233</v>
      </c>
      <c r="C10" s="9" t="s">
        <v>16</v>
      </c>
      <c r="D10" s="7"/>
      <c r="E10" s="13" t="s">
        <v>21</v>
      </c>
      <c r="F10" s="7">
        <v>9511288</v>
      </c>
      <c r="G10" s="7"/>
      <c r="H10" s="19" t="s">
        <v>197</v>
      </c>
      <c r="I10" s="7" t="s">
        <v>22</v>
      </c>
      <c r="J10" s="7" t="s">
        <v>18</v>
      </c>
      <c r="K10" s="20">
        <v>8</v>
      </c>
      <c r="L10" s="7"/>
      <c r="M10" s="7"/>
      <c r="N10" s="7"/>
      <c r="O10" s="7"/>
      <c r="P10" s="20">
        <v>8</v>
      </c>
      <c r="Q10" s="7"/>
      <c r="R10" s="7"/>
      <c r="S10" s="7"/>
      <c r="T10" s="7"/>
      <c r="U10" s="7"/>
      <c r="V10" s="7"/>
      <c r="W10" s="7"/>
      <c r="X10" s="7"/>
      <c r="Y10" s="7">
        <v>66000</v>
      </c>
      <c r="Z10" s="7">
        <f t="shared" si="0"/>
        <v>528000</v>
      </c>
      <c r="AA10" s="7" t="s">
        <v>17</v>
      </c>
      <c r="AB10" s="7" t="s">
        <v>33</v>
      </c>
    </row>
    <row r="11" spans="1:28" ht="32.25" customHeight="1" x14ac:dyDescent="0.25">
      <c r="A11" s="7">
        <v>7</v>
      </c>
      <c r="B11" s="8" t="s">
        <v>233</v>
      </c>
      <c r="C11" s="9" t="s">
        <v>16</v>
      </c>
      <c r="D11" s="7"/>
      <c r="E11" s="13" t="s">
        <v>21</v>
      </c>
      <c r="F11" s="7">
        <v>4010434</v>
      </c>
      <c r="G11" s="7"/>
      <c r="H11" s="19" t="s">
        <v>26</v>
      </c>
      <c r="I11" s="7" t="s">
        <v>22</v>
      </c>
      <c r="J11" s="7" t="s">
        <v>18</v>
      </c>
      <c r="K11" s="20">
        <v>4</v>
      </c>
      <c r="L11" s="7"/>
      <c r="M11" s="7"/>
      <c r="N11" s="7"/>
      <c r="O11" s="7"/>
      <c r="P11" s="20">
        <v>4</v>
      </c>
      <c r="Q11" s="7"/>
      <c r="R11" s="7"/>
      <c r="S11" s="7"/>
      <c r="T11" s="7"/>
      <c r="U11" s="7"/>
      <c r="V11" s="7"/>
      <c r="W11" s="7"/>
      <c r="X11" s="7"/>
      <c r="Y11" s="7">
        <v>15172412</v>
      </c>
      <c r="Z11" s="7">
        <f t="shared" si="0"/>
        <v>60689648</v>
      </c>
      <c r="AA11" s="7" t="s">
        <v>17</v>
      </c>
      <c r="AB11" s="7" t="s">
        <v>33</v>
      </c>
    </row>
    <row r="12" spans="1:28" ht="42" customHeight="1" x14ac:dyDescent="0.25">
      <c r="A12" s="7">
        <v>8</v>
      </c>
      <c r="B12" s="8" t="s">
        <v>233</v>
      </c>
      <c r="C12" s="9" t="s">
        <v>16</v>
      </c>
      <c r="D12" s="7"/>
      <c r="E12" s="13" t="s">
        <v>21</v>
      </c>
      <c r="F12" s="7">
        <v>3574865</v>
      </c>
      <c r="G12" s="7"/>
      <c r="H12" s="9" t="s">
        <v>230</v>
      </c>
      <c r="I12" s="7" t="s">
        <v>22</v>
      </c>
      <c r="J12" s="7" t="s">
        <v>18</v>
      </c>
      <c r="K12" s="21">
        <v>4</v>
      </c>
      <c r="L12" s="7"/>
      <c r="M12" s="7"/>
      <c r="N12" s="7"/>
      <c r="O12" s="7"/>
      <c r="P12" s="21">
        <v>4</v>
      </c>
      <c r="Q12" s="7"/>
      <c r="R12" s="7"/>
      <c r="S12" s="7"/>
      <c r="T12" s="7"/>
      <c r="U12" s="7"/>
      <c r="V12" s="7"/>
      <c r="W12" s="7"/>
      <c r="X12" s="7"/>
      <c r="Y12" s="7">
        <v>3440000</v>
      </c>
      <c r="Z12" s="7">
        <f t="shared" si="0"/>
        <v>13760000</v>
      </c>
      <c r="AA12" s="7" t="s">
        <v>17</v>
      </c>
      <c r="AB12" s="7" t="s">
        <v>33</v>
      </c>
    </row>
    <row r="13" spans="1:28" ht="32.25" customHeight="1" x14ac:dyDescent="0.25">
      <c r="A13" s="7">
        <v>9</v>
      </c>
      <c r="B13" s="8" t="s">
        <v>233</v>
      </c>
      <c r="C13" s="9" t="s">
        <v>16</v>
      </c>
      <c r="D13" s="7"/>
      <c r="E13" s="13" t="s">
        <v>21</v>
      </c>
      <c r="F13" s="7"/>
      <c r="G13" s="7"/>
      <c r="H13" s="23" t="s">
        <v>27</v>
      </c>
      <c r="I13" s="7" t="s">
        <v>22</v>
      </c>
      <c r="J13" s="7" t="s">
        <v>18</v>
      </c>
      <c r="K13" s="20">
        <v>4</v>
      </c>
      <c r="L13" s="7"/>
      <c r="M13" s="7"/>
      <c r="N13" s="7"/>
      <c r="O13" s="7"/>
      <c r="P13" s="20">
        <v>4</v>
      </c>
      <c r="Q13" s="7"/>
      <c r="R13" s="7"/>
      <c r="S13" s="7"/>
      <c r="T13" s="7"/>
      <c r="U13" s="7"/>
      <c r="V13" s="7"/>
      <c r="W13" s="7"/>
      <c r="X13" s="7"/>
      <c r="Y13" s="7">
        <v>210940</v>
      </c>
      <c r="Z13" s="7">
        <f t="shared" si="0"/>
        <v>843760</v>
      </c>
      <c r="AA13" s="7" t="s">
        <v>17</v>
      </c>
      <c r="AB13" s="7" t="s">
        <v>33</v>
      </c>
    </row>
    <row r="14" spans="1:28" ht="32.25" customHeight="1" x14ac:dyDescent="0.25">
      <c r="A14" s="7">
        <v>10</v>
      </c>
      <c r="B14" s="8" t="s">
        <v>233</v>
      </c>
      <c r="C14" s="9" t="s">
        <v>16</v>
      </c>
      <c r="D14" s="7"/>
      <c r="E14" s="13" t="s">
        <v>21</v>
      </c>
      <c r="F14" s="78" t="s">
        <v>248</v>
      </c>
      <c r="G14" s="7"/>
      <c r="H14" s="19" t="s">
        <v>28</v>
      </c>
      <c r="I14" s="7" t="s">
        <v>22</v>
      </c>
      <c r="J14" s="7" t="s">
        <v>18</v>
      </c>
      <c r="K14" s="20">
        <v>4</v>
      </c>
      <c r="L14" s="7"/>
      <c r="M14" s="7"/>
      <c r="N14" s="7"/>
      <c r="O14" s="7"/>
      <c r="P14" s="20">
        <v>4</v>
      </c>
      <c r="Q14" s="7"/>
      <c r="R14" s="7"/>
      <c r="S14" s="7"/>
      <c r="T14" s="7"/>
      <c r="U14" s="7"/>
      <c r="V14" s="7"/>
      <c r="W14" s="7"/>
      <c r="X14" s="7"/>
      <c r="Y14" s="7">
        <v>21672000</v>
      </c>
      <c r="Z14" s="7">
        <f t="shared" si="0"/>
        <v>86688000</v>
      </c>
      <c r="AA14" s="7" t="s">
        <v>17</v>
      </c>
      <c r="AB14" s="7" t="s">
        <v>33</v>
      </c>
    </row>
    <row r="15" spans="1:28" ht="32.25" customHeight="1" x14ac:dyDescent="0.25">
      <c r="A15" s="7">
        <v>11</v>
      </c>
      <c r="B15" s="8" t="s">
        <v>233</v>
      </c>
      <c r="C15" s="9" t="s">
        <v>16</v>
      </c>
      <c r="D15" s="7"/>
      <c r="E15" s="13" t="s">
        <v>21</v>
      </c>
      <c r="F15" s="7">
        <v>6169791</v>
      </c>
      <c r="G15" s="7"/>
      <c r="H15" s="22" t="s">
        <v>29</v>
      </c>
      <c r="I15" s="7" t="s">
        <v>22</v>
      </c>
      <c r="J15" s="7" t="s">
        <v>18</v>
      </c>
      <c r="K15" s="13">
        <v>12</v>
      </c>
      <c r="L15" s="7"/>
      <c r="M15" s="7"/>
      <c r="N15" s="7"/>
      <c r="O15" s="7"/>
      <c r="P15" s="13">
        <v>12</v>
      </c>
      <c r="Q15" s="7"/>
      <c r="R15" s="7"/>
      <c r="S15" s="7"/>
      <c r="T15" s="7"/>
      <c r="U15" s="7"/>
      <c r="V15" s="7"/>
      <c r="W15" s="7"/>
      <c r="X15" s="7"/>
      <c r="Y15" s="7">
        <v>260000</v>
      </c>
      <c r="Z15" s="7">
        <f t="shared" si="0"/>
        <v>3120000</v>
      </c>
      <c r="AA15" s="7" t="s">
        <v>17</v>
      </c>
      <c r="AB15" s="7" t="s">
        <v>33</v>
      </c>
    </row>
    <row r="16" spans="1:28" ht="32.25" customHeight="1" x14ac:dyDescent="0.25">
      <c r="A16" s="7">
        <v>12</v>
      </c>
      <c r="B16" s="8" t="s">
        <v>233</v>
      </c>
      <c r="C16" s="9" t="s">
        <v>16</v>
      </c>
      <c r="D16" s="7"/>
      <c r="E16" s="13" t="s">
        <v>21</v>
      </c>
      <c r="F16" s="78" t="s">
        <v>249</v>
      </c>
      <c r="G16" s="7"/>
      <c r="H16" s="19" t="s">
        <v>211</v>
      </c>
      <c r="I16" s="7" t="s">
        <v>22</v>
      </c>
      <c r="J16" s="7" t="s">
        <v>18</v>
      </c>
      <c r="K16" s="20">
        <v>4</v>
      </c>
      <c r="L16" s="7"/>
      <c r="M16" s="7"/>
      <c r="N16" s="7"/>
      <c r="O16" s="7"/>
      <c r="P16" s="20">
        <v>4</v>
      </c>
      <c r="Q16" s="7"/>
      <c r="R16" s="7"/>
      <c r="S16" s="7"/>
      <c r="T16" s="7"/>
      <c r="U16" s="7"/>
      <c r="V16" s="7"/>
      <c r="W16" s="7"/>
      <c r="X16" s="7"/>
      <c r="Y16" s="7">
        <v>5201280</v>
      </c>
      <c r="Z16" s="7">
        <f t="shared" si="0"/>
        <v>20805120</v>
      </c>
      <c r="AA16" s="7" t="s">
        <v>17</v>
      </c>
      <c r="AB16" s="7" t="s">
        <v>33</v>
      </c>
    </row>
    <row r="17" spans="1:28" ht="31.5" customHeight="1" x14ac:dyDescent="0.25">
      <c r="A17" s="7">
        <v>13</v>
      </c>
      <c r="B17" s="8" t="s">
        <v>233</v>
      </c>
      <c r="C17" s="9" t="s">
        <v>16</v>
      </c>
      <c r="D17" s="7"/>
      <c r="E17" s="13" t="s">
        <v>21</v>
      </c>
      <c r="F17" s="7">
        <v>6104738</v>
      </c>
      <c r="G17" s="7"/>
      <c r="H17" s="19" t="s">
        <v>30</v>
      </c>
      <c r="I17" s="7" t="s">
        <v>22</v>
      </c>
      <c r="J17" s="7" t="s">
        <v>18</v>
      </c>
      <c r="K17" s="20">
        <v>8</v>
      </c>
      <c r="L17" s="7"/>
      <c r="M17" s="7"/>
      <c r="N17" s="7"/>
      <c r="O17" s="7"/>
      <c r="P17" s="20">
        <v>8</v>
      </c>
      <c r="Q17" s="7"/>
      <c r="R17" s="7"/>
      <c r="S17" s="7"/>
      <c r="T17" s="7"/>
      <c r="U17" s="7"/>
      <c r="V17" s="7"/>
      <c r="W17" s="7"/>
      <c r="X17" s="7"/>
      <c r="Y17" s="7">
        <v>16852147</v>
      </c>
      <c r="Z17" s="7">
        <f t="shared" si="0"/>
        <v>134817176</v>
      </c>
      <c r="AA17" s="7" t="s">
        <v>17</v>
      </c>
      <c r="AB17" s="7" t="s">
        <v>33</v>
      </c>
    </row>
    <row r="18" spans="1:28" ht="30.75" customHeight="1" x14ac:dyDescent="0.25">
      <c r="A18" s="7">
        <v>14</v>
      </c>
      <c r="B18" s="8" t="s">
        <v>233</v>
      </c>
      <c r="C18" s="9" t="s">
        <v>16</v>
      </c>
      <c r="D18" s="7"/>
      <c r="E18" s="13" t="s">
        <v>21</v>
      </c>
      <c r="F18" s="7">
        <v>6169376</v>
      </c>
      <c r="G18" s="7"/>
      <c r="H18" s="19" t="s">
        <v>31</v>
      </c>
      <c r="I18" s="7" t="s">
        <v>22</v>
      </c>
      <c r="J18" s="7" t="s">
        <v>18</v>
      </c>
      <c r="K18" s="20">
        <v>12</v>
      </c>
      <c r="L18" s="7"/>
      <c r="M18" s="7"/>
      <c r="N18" s="7"/>
      <c r="O18" s="7"/>
      <c r="P18" s="20">
        <v>12</v>
      </c>
      <c r="Q18" s="7"/>
      <c r="R18" s="7"/>
      <c r="S18" s="7"/>
      <c r="T18" s="7"/>
      <c r="U18" s="7"/>
      <c r="V18" s="7"/>
      <c r="W18" s="7"/>
      <c r="X18" s="7"/>
      <c r="Y18" s="7">
        <v>2653142</v>
      </c>
      <c r="Z18" s="7">
        <f t="shared" si="0"/>
        <v>31837704</v>
      </c>
      <c r="AA18" s="7" t="s">
        <v>17</v>
      </c>
      <c r="AB18" s="7" t="s">
        <v>33</v>
      </c>
    </row>
    <row r="19" spans="1:28" ht="31.5" customHeight="1" x14ac:dyDescent="0.25">
      <c r="A19" s="7">
        <v>15</v>
      </c>
      <c r="B19" s="8" t="s">
        <v>233</v>
      </c>
      <c r="C19" s="9" t="s">
        <v>16</v>
      </c>
      <c r="D19" s="7"/>
      <c r="E19" s="13" t="s">
        <v>21</v>
      </c>
      <c r="F19" s="7">
        <v>6104762</v>
      </c>
      <c r="G19" s="7"/>
      <c r="H19" s="10" t="s">
        <v>32</v>
      </c>
      <c r="I19" s="7" t="s">
        <v>22</v>
      </c>
      <c r="J19" s="7" t="s">
        <v>18</v>
      </c>
      <c r="K19" s="23">
        <v>4</v>
      </c>
      <c r="L19" s="7"/>
      <c r="M19" s="7"/>
      <c r="N19" s="7"/>
      <c r="O19" s="7"/>
      <c r="P19" s="23">
        <v>4</v>
      </c>
      <c r="Q19" s="7"/>
      <c r="R19" s="7"/>
      <c r="S19" s="7"/>
      <c r="T19" s="7"/>
      <c r="U19" s="7"/>
      <c r="V19" s="7"/>
      <c r="W19" s="7"/>
      <c r="X19" s="7"/>
      <c r="Y19" s="7">
        <v>734030</v>
      </c>
      <c r="Z19" s="7">
        <f t="shared" si="0"/>
        <v>2936120</v>
      </c>
      <c r="AA19" s="7" t="s">
        <v>17</v>
      </c>
      <c r="AB19" s="7" t="s">
        <v>33</v>
      </c>
    </row>
    <row r="20" spans="1:28" ht="63" x14ac:dyDescent="0.25">
      <c r="A20" s="7">
        <v>16</v>
      </c>
      <c r="B20" s="8" t="s">
        <v>233</v>
      </c>
      <c r="C20" s="9" t="s">
        <v>16</v>
      </c>
      <c r="D20" s="7"/>
      <c r="E20" s="13" t="s">
        <v>21</v>
      </c>
      <c r="F20" s="7">
        <v>4471656</v>
      </c>
      <c r="G20" s="7"/>
      <c r="H20" s="24" t="s">
        <v>212</v>
      </c>
      <c r="I20" s="7" t="s">
        <v>22</v>
      </c>
      <c r="J20" s="7" t="s">
        <v>18</v>
      </c>
      <c r="K20" s="27">
        <v>2</v>
      </c>
      <c r="L20" s="7"/>
      <c r="M20" s="7"/>
      <c r="N20" s="7"/>
      <c r="O20" s="7"/>
      <c r="P20" s="7"/>
      <c r="Q20" s="27">
        <v>2</v>
      </c>
      <c r="R20" s="7"/>
      <c r="S20" s="7"/>
      <c r="T20" s="7"/>
      <c r="U20" s="7"/>
      <c r="V20" s="7"/>
      <c r="W20" s="7"/>
      <c r="X20" s="7"/>
      <c r="Y20" s="7">
        <v>29960000</v>
      </c>
      <c r="Z20" s="7">
        <f t="shared" si="0"/>
        <v>59920000</v>
      </c>
      <c r="AA20" s="7" t="s">
        <v>17</v>
      </c>
      <c r="AB20" s="7" t="s">
        <v>166</v>
      </c>
    </row>
    <row r="21" spans="1:28" ht="63" x14ac:dyDescent="0.25">
      <c r="A21" s="7">
        <v>17</v>
      </c>
      <c r="B21" s="8" t="s">
        <v>233</v>
      </c>
      <c r="C21" s="9" t="s">
        <v>16</v>
      </c>
      <c r="D21" s="7"/>
      <c r="E21" s="13" t="s">
        <v>21</v>
      </c>
      <c r="F21" s="7"/>
      <c r="G21" s="7"/>
      <c r="H21" s="24" t="s">
        <v>167</v>
      </c>
      <c r="I21" s="7" t="s">
        <v>22</v>
      </c>
      <c r="J21" s="7" t="s">
        <v>18</v>
      </c>
      <c r="K21" s="27">
        <v>1</v>
      </c>
      <c r="L21" s="7"/>
      <c r="M21" s="7"/>
      <c r="N21" s="7"/>
      <c r="O21" s="7"/>
      <c r="P21" s="7"/>
      <c r="Q21" s="27">
        <v>1</v>
      </c>
      <c r="R21" s="7"/>
      <c r="S21" s="7"/>
      <c r="T21" s="7"/>
      <c r="U21" s="7"/>
      <c r="V21" s="7"/>
      <c r="W21" s="7"/>
      <c r="X21" s="7"/>
      <c r="Y21" s="7">
        <v>2543800</v>
      </c>
      <c r="Z21" s="7">
        <f t="shared" si="0"/>
        <v>2543800</v>
      </c>
      <c r="AA21" s="7" t="s">
        <v>17</v>
      </c>
      <c r="AB21" s="7" t="s">
        <v>168</v>
      </c>
    </row>
    <row r="22" spans="1:28" ht="63" x14ac:dyDescent="0.25">
      <c r="A22" s="7">
        <v>18</v>
      </c>
      <c r="B22" s="8" t="s">
        <v>233</v>
      </c>
      <c r="C22" s="9" t="s">
        <v>16</v>
      </c>
      <c r="D22" s="7"/>
      <c r="E22" s="13" t="s">
        <v>21</v>
      </c>
      <c r="F22" s="7"/>
      <c r="G22" s="7"/>
      <c r="H22" s="24" t="s">
        <v>169</v>
      </c>
      <c r="I22" s="7" t="s">
        <v>22</v>
      </c>
      <c r="J22" s="7" t="s">
        <v>18</v>
      </c>
      <c r="K22" s="25">
        <v>2</v>
      </c>
      <c r="L22" s="7"/>
      <c r="M22" s="7"/>
      <c r="N22" s="7"/>
      <c r="O22" s="7"/>
      <c r="P22" s="7"/>
      <c r="Q22" s="25">
        <v>2</v>
      </c>
      <c r="R22" s="7"/>
      <c r="S22" s="7"/>
      <c r="T22" s="7"/>
      <c r="U22" s="7"/>
      <c r="V22" s="7"/>
      <c r="W22" s="7"/>
      <c r="X22" s="7"/>
      <c r="Y22" s="26">
        <f>111283*140</f>
        <v>15579620</v>
      </c>
      <c r="Z22" s="7">
        <f t="shared" si="0"/>
        <v>31159240</v>
      </c>
      <c r="AA22" s="7" t="s">
        <v>17</v>
      </c>
      <c r="AB22" s="7" t="s">
        <v>170</v>
      </c>
    </row>
    <row r="23" spans="1:28" ht="49.5" customHeight="1" x14ac:dyDescent="0.25">
      <c r="A23" s="7">
        <v>19</v>
      </c>
      <c r="B23" s="8" t="s">
        <v>233</v>
      </c>
      <c r="C23" s="9" t="s">
        <v>16</v>
      </c>
      <c r="D23" s="7"/>
      <c r="E23" s="13" t="s">
        <v>21</v>
      </c>
      <c r="F23" s="7"/>
      <c r="G23" s="7"/>
      <c r="H23" s="24" t="s">
        <v>171</v>
      </c>
      <c r="I23" s="7" t="s">
        <v>22</v>
      </c>
      <c r="J23" s="7" t="s">
        <v>18</v>
      </c>
      <c r="K23" s="27">
        <v>4</v>
      </c>
      <c r="L23" s="7"/>
      <c r="M23" s="7"/>
      <c r="N23" s="7"/>
      <c r="O23" s="7"/>
      <c r="P23" s="7"/>
      <c r="Q23" s="27">
        <v>4</v>
      </c>
      <c r="R23" s="7"/>
      <c r="S23" s="7"/>
      <c r="T23" s="7"/>
      <c r="U23" s="7"/>
      <c r="V23" s="7"/>
      <c r="W23" s="7"/>
      <c r="X23" s="7"/>
      <c r="Y23" s="7">
        <v>5236000</v>
      </c>
      <c r="Z23" s="7">
        <f t="shared" si="0"/>
        <v>20944000</v>
      </c>
      <c r="AA23" s="7" t="s">
        <v>17</v>
      </c>
      <c r="AB23" s="7" t="s">
        <v>172</v>
      </c>
    </row>
    <row r="24" spans="1:28" ht="63" x14ac:dyDescent="0.25">
      <c r="A24" s="7">
        <v>20</v>
      </c>
      <c r="B24" s="8" t="s">
        <v>233</v>
      </c>
      <c r="C24" s="9" t="s">
        <v>16</v>
      </c>
      <c r="D24" s="7"/>
      <c r="E24" s="13" t="s">
        <v>21</v>
      </c>
      <c r="F24" s="7"/>
      <c r="G24" s="7"/>
      <c r="H24" s="24" t="s">
        <v>173</v>
      </c>
      <c r="I24" s="7" t="s">
        <v>22</v>
      </c>
      <c r="J24" s="7" t="s">
        <v>18</v>
      </c>
      <c r="K24" s="27">
        <v>2</v>
      </c>
      <c r="L24" s="7"/>
      <c r="M24" s="7"/>
      <c r="N24" s="7"/>
      <c r="O24" s="7"/>
      <c r="P24" s="7"/>
      <c r="Q24" s="27">
        <v>2</v>
      </c>
      <c r="R24" s="7"/>
      <c r="S24" s="7"/>
      <c r="T24" s="7"/>
      <c r="U24" s="7"/>
      <c r="V24" s="7"/>
      <c r="W24" s="7"/>
      <c r="X24" s="7"/>
      <c r="Y24" s="7">
        <v>1493334</v>
      </c>
      <c r="Z24" s="7">
        <f t="shared" si="0"/>
        <v>2986668</v>
      </c>
      <c r="AA24" s="7" t="s">
        <v>17</v>
      </c>
      <c r="AB24" s="7" t="s">
        <v>174</v>
      </c>
    </row>
    <row r="25" spans="1:28" ht="63" x14ac:dyDescent="0.25">
      <c r="A25" s="7">
        <v>21</v>
      </c>
      <c r="B25" s="8" t="s">
        <v>233</v>
      </c>
      <c r="C25" s="9" t="s">
        <v>16</v>
      </c>
      <c r="D25" s="7"/>
      <c r="E25" s="13" t="s">
        <v>21</v>
      </c>
      <c r="F25" s="7"/>
      <c r="G25" s="7"/>
      <c r="H25" s="9" t="s">
        <v>175</v>
      </c>
      <c r="I25" s="7" t="s">
        <v>22</v>
      </c>
      <c r="J25" s="7" t="s">
        <v>18</v>
      </c>
      <c r="K25" s="27">
        <v>1</v>
      </c>
      <c r="L25" s="7"/>
      <c r="M25" s="7"/>
      <c r="N25" s="7"/>
      <c r="O25" s="7"/>
      <c r="P25" s="7"/>
      <c r="Q25" s="27">
        <v>1</v>
      </c>
      <c r="R25" s="7"/>
      <c r="S25" s="7"/>
      <c r="T25" s="7"/>
      <c r="U25" s="7"/>
      <c r="V25" s="7"/>
      <c r="W25" s="7"/>
      <c r="X25" s="7"/>
      <c r="Y25" s="7">
        <v>1493334</v>
      </c>
      <c r="Z25" s="7">
        <f t="shared" si="0"/>
        <v>1493334</v>
      </c>
      <c r="AA25" s="7" t="s">
        <v>17</v>
      </c>
      <c r="AB25" s="7" t="s">
        <v>176</v>
      </c>
    </row>
    <row r="26" spans="1:28" ht="84.75" customHeight="1" x14ac:dyDescent="0.25">
      <c r="A26" s="7">
        <v>22</v>
      </c>
      <c r="B26" s="8" t="s">
        <v>233</v>
      </c>
      <c r="C26" s="9" t="s">
        <v>16</v>
      </c>
      <c r="D26" s="7"/>
      <c r="E26" s="13" t="s">
        <v>21</v>
      </c>
      <c r="F26" s="7"/>
      <c r="G26" s="7"/>
      <c r="H26" s="24" t="s">
        <v>193</v>
      </c>
      <c r="I26" s="28" t="s">
        <v>22</v>
      </c>
      <c r="J26" s="28" t="s">
        <v>18</v>
      </c>
      <c r="K26" s="13">
        <v>6</v>
      </c>
      <c r="L26" s="13"/>
      <c r="M26" s="13"/>
      <c r="N26" s="13"/>
      <c r="O26" s="13">
        <v>6</v>
      </c>
      <c r="P26" s="13"/>
      <c r="Q26" s="13"/>
      <c r="R26" s="13"/>
      <c r="S26" s="13"/>
      <c r="T26" s="13"/>
      <c r="U26" s="13"/>
      <c r="V26" s="13"/>
      <c r="W26" s="13"/>
      <c r="X26" s="13"/>
      <c r="Y26" s="13">
        <v>6708350</v>
      </c>
      <c r="Z26" s="7">
        <f t="shared" si="0"/>
        <v>40250100</v>
      </c>
      <c r="AA26" s="28" t="s">
        <v>17</v>
      </c>
      <c r="AB26" s="7" t="s">
        <v>194</v>
      </c>
    </row>
    <row r="27" spans="1:28" ht="57.75" customHeight="1" x14ac:dyDescent="0.25">
      <c r="A27" s="7">
        <v>23</v>
      </c>
      <c r="B27" s="8" t="s">
        <v>233</v>
      </c>
      <c r="C27" s="9" t="s">
        <v>16</v>
      </c>
      <c r="D27" s="7"/>
      <c r="E27" s="13" t="s">
        <v>21</v>
      </c>
      <c r="F27" s="7"/>
      <c r="G27" s="7"/>
      <c r="H27" s="24" t="s">
        <v>195</v>
      </c>
      <c r="I27" s="28" t="s">
        <v>22</v>
      </c>
      <c r="J27" s="28" t="s">
        <v>18</v>
      </c>
      <c r="K27" s="13">
        <v>1</v>
      </c>
      <c r="L27" s="13"/>
      <c r="M27" s="13"/>
      <c r="N27" s="13"/>
      <c r="O27" s="13">
        <v>1</v>
      </c>
      <c r="P27" s="13"/>
      <c r="Q27" s="13"/>
      <c r="R27" s="13"/>
      <c r="S27" s="13"/>
      <c r="T27" s="13"/>
      <c r="U27" s="13"/>
      <c r="V27" s="13"/>
      <c r="W27" s="13"/>
      <c r="X27" s="13"/>
      <c r="Y27" s="13">
        <v>16097265</v>
      </c>
      <c r="Z27" s="7">
        <f t="shared" si="0"/>
        <v>16097265</v>
      </c>
      <c r="AA27" s="28" t="s">
        <v>17</v>
      </c>
      <c r="AB27" s="7" t="s">
        <v>194</v>
      </c>
    </row>
    <row r="28" spans="1:28" ht="84" x14ac:dyDescent="0.25">
      <c r="A28" s="7">
        <v>24</v>
      </c>
      <c r="B28" s="8" t="s">
        <v>233</v>
      </c>
      <c r="C28" s="9" t="s">
        <v>16</v>
      </c>
      <c r="D28" s="7"/>
      <c r="E28" s="13" t="s">
        <v>21</v>
      </c>
      <c r="F28" s="7"/>
      <c r="G28" s="7"/>
      <c r="H28" s="24" t="s">
        <v>196</v>
      </c>
      <c r="I28" s="28" t="s">
        <v>22</v>
      </c>
      <c r="J28" s="28" t="s">
        <v>18</v>
      </c>
      <c r="K28" s="13">
        <v>3</v>
      </c>
      <c r="L28" s="13"/>
      <c r="M28" s="13"/>
      <c r="N28" s="13"/>
      <c r="O28" s="13">
        <v>3</v>
      </c>
      <c r="P28" s="13"/>
      <c r="Q28" s="13"/>
      <c r="R28" s="13"/>
      <c r="S28" s="13"/>
      <c r="T28" s="13"/>
      <c r="U28" s="13"/>
      <c r="V28" s="13"/>
      <c r="W28" s="13"/>
      <c r="X28" s="13"/>
      <c r="Y28" s="13">
        <v>1493334</v>
      </c>
      <c r="Z28" s="7">
        <f t="shared" si="0"/>
        <v>4480002</v>
      </c>
      <c r="AA28" s="28" t="s">
        <v>17</v>
      </c>
      <c r="AB28" s="7" t="s">
        <v>194</v>
      </c>
    </row>
    <row r="29" spans="1:28" ht="84" x14ac:dyDescent="0.25">
      <c r="A29" s="7">
        <v>25</v>
      </c>
      <c r="B29" s="8" t="s">
        <v>233</v>
      </c>
      <c r="C29" s="9" t="s">
        <v>16</v>
      </c>
      <c r="D29" s="7"/>
      <c r="E29" s="13"/>
      <c r="F29" s="7"/>
      <c r="G29" s="7"/>
      <c r="H29" s="24" t="s">
        <v>213</v>
      </c>
      <c r="I29" s="29" t="s">
        <v>22</v>
      </c>
      <c r="J29" s="29" t="s">
        <v>18</v>
      </c>
      <c r="K29" s="30">
        <v>6</v>
      </c>
      <c r="L29" s="7">
        <v>3</v>
      </c>
      <c r="M29" s="7"/>
      <c r="N29" s="7">
        <v>3</v>
      </c>
      <c r="O29" s="7"/>
      <c r="P29" s="25"/>
      <c r="Q29" s="7"/>
      <c r="R29" s="7"/>
      <c r="S29" s="7"/>
      <c r="T29" s="7"/>
      <c r="U29" s="7"/>
      <c r="V29" s="7"/>
      <c r="W29" s="7"/>
      <c r="X29" s="18"/>
      <c r="Y29" s="26">
        <f>111283*140</f>
        <v>15579620</v>
      </c>
      <c r="Z29" s="31">
        <f t="shared" si="0"/>
        <v>93477720</v>
      </c>
      <c r="AA29" s="7" t="s">
        <v>17</v>
      </c>
      <c r="AB29" s="7" t="s">
        <v>194</v>
      </c>
    </row>
    <row r="30" spans="1:28" ht="84" x14ac:dyDescent="0.25">
      <c r="A30" s="7">
        <v>26</v>
      </c>
      <c r="B30" s="8" t="s">
        <v>233</v>
      </c>
      <c r="C30" s="9" t="s">
        <v>16</v>
      </c>
      <c r="D30" s="7"/>
      <c r="E30" s="13" t="s">
        <v>21</v>
      </c>
      <c r="F30" s="7"/>
      <c r="G30" s="7"/>
      <c r="H30" s="7" t="s">
        <v>35</v>
      </c>
      <c r="I30" s="7" t="s">
        <v>22</v>
      </c>
      <c r="J30" s="7" t="s">
        <v>18</v>
      </c>
      <c r="K30" s="7">
        <v>12</v>
      </c>
      <c r="L30" s="7"/>
      <c r="M30" s="7"/>
      <c r="N30" s="7">
        <v>3</v>
      </c>
      <c r="O30" s="7"/>
      <c r="P30" s="7">
        <v>3</v>
      </c>
      <c r="Q30" s="7"/>
      <c r="R30" s="7">
        <v>3</v>
      </c>
      <c r="S30" s="7"/>
      <c r="T30" s="7">
        <v>3</v>
      </c>
      <c r="U30" s="7"/>
      <c r="V30" s="7"/>
      <c r="W30" s="7"/>
      <c r="X30" s="7"/>
      <c r="Y30" s="7">
        <v>336400</v>
      </c>
      <c r="Z30" s="7">
        <f t="shared" si="0"/>
        <v>4036800</v>
      </c>
      <c r="AA30" s="7" t="s">
        <v>17</v>
      </c>
      <c r="AB30" s="7" t="s">
        <v>36</v>
      </c>
    </row>
    <row r="31" spans="1:28" ht="66.75" customHeight="1" x14ac:dyDescent="0.25">
      <c r="A31" s="7">
        <v>27</v>
      </c>
      <c r="B31" s="8" t="s">
        <v>233</v>
      </c>
      <c r="C31" s="9" t="s">
        <v>16</v>
      </c>
      <c r="D31" s="7"/>
      <c r="E31" s="13" t="s">
        <v>21</v>
      </c>
      <c r="F31" s="7">
        <v>6256830</v>
      </c>
      <c r="G31" s="13"/>
      <c r="H31" s="32" t="s">
        <v>37</v>
      </c>
      <c r="I31" s="7" t="s">
        <v>22</v>
      </c>
      <c r="J31" s="7" t="s">
        <v>18</v>
      </c>
      <c r="K31" s="7">
        <v>72</v>
      </c>
      <c r="L31" s="7"/>
      <c r="M31" s="7"/>
      <c r="N31" s="7">
        <v>18</v>
      </c>
      <c r="O31" s="7"/>
      <c r="P31" s="7">
        <v>18</v>
      </c>
      <c r="Q31" s="7"/>
      <c r="R31" s="7">
        <v>18</v>
      </c>
      <c r="S31" s="7"/>
      <c r="T31" s="7">
        <v>18</v>
      </c>
      <c r="U31" s="7"/>
      <c r="V31" s="7"/>
      <c r="W31" s="7"/>
      <c r="X31" s="7"/>
      <c r="Y31" s="7">
        <v>795652.17</v>
      </c>
      <c r="Z31" s="7">
        <f t="shared" si="0"/>
        <v>57286956.240000002</v>
      </c>
      <c r="AA31" s="7" t="s">
        <v>17</v>
      </c>
      <c r="AB31" s="7" t="s">
        <v>36</v>
      </c>
    </row>
    <row r="32" spans="1:28" ht="64.5" customHeight="1" x14ac:dyDescent="0.25">
      <c r="A32" s="7">
        <v>28</v>
      </c>
      <c r="B32" s="8" t="s">
        <v>233</v>
      </c>
      <c r="C32" s="9" t="s">
        <v>16</v>
      </c>
      <c r="D32" s="7"/>
      <c r="E32" s="13" t="s">
        <v>21</v>
      </c>
      <c r="F32" s="7"/>
      <c r="G32" s="13"/>
      <c r="H32" s="32" t="s">
        <v>38</v>
      </c>
      <c r="I32" s="7" t="s">
        <v>22</v>
      </c>
      <c r="J32" s="7" t="s">
        <v>18</v>
      </c>
      <c r="K32" s="7">
        <v>72</v>
      </c>
      <c r="L32" s="7"/>
      <c r="M32" s="7"/>
      <c r="N32" s="7">
        <v>18</v>
      </c>
      <c r="O32" s="7"/>
      <c r="P32" s="7">
        <v>18</v>
      </c>
      <c r="Q32" s="7"/>
      <c r="R32" s="7">
        <v>18</v>
      </c>
      <c r="S32" s="7"/>
      <c r="T32" s="7">
        <v>18</v>
      </c>
      <c r="U32" s="7"/>
      <c r="V32" s="7"/>
      <c r="W32" s="7"/>
      <c r="X32" s="7"/>
      <c r="Y32" s="7">
        <v>240000</v>
      </c>
      <c r="Z32" s="7">
        <f t="shared" si="0"/>
        <v>17280000</v>
      </c>
      <c r="AA32" s="7" t="s">
        <v>17</v>
      </c>
      <c r="AB32" s="7" t="s">
        <v>36</v>
      </c>
    </row>
    <row r="33" spans="1:28" ht="66.75" customHeight="1" x14ac:dyDescent="0.25">
      <c r="A33" s="7">
        <v>29</v>
      </c>
      <c r="B33" s="8" t="s">
        <v>233</v>
      </c>
      <c r="C33" s="9" t="s">
        <v>16</v>
      </c>
      <c r="D33" s="7"/>
      <c r="E33" s="13" t="s">
        <v>21</v>
      </c>
      <c r="F33" s="7">
        <v>6248357</v>
      </c>
      <c r="G33" s="13"/>
      <c r="H33" s="32" t="s">
        <v>39</v>
      </c>
      <c r="I33" s="7" t="s">
        <v>22</v>
      </c>
      <c r="J33" s="7" t="s">
        <v>18</v>
      </c>
      <c r="K33" s="7">
        <v>72</v>
      </c>
      <c r="L33" s="7"/>
      <c r="M33" s="7"/>
      <c r="N33" s="7">
        <v>18</v>
      </c>
      <c r="O33" s="7"/>
      <c r="P33" s="7">
        <v>18</v>
      </c>
      <c r="Q33" s="7"/>
      <c r="R33" s="7">
        <v>18</v>
      </c>
      <c r="S33" s="7"/>
      <c r="T33" s="7">
        <v>18</v>
      </c>
      <c r="U33" s="7"/>
      <c r="V33" s="7"/>
      <c r="W33" s="7"/>
      <c r="X33" s="7"/>
      <c r="Y33" s="7">
        <v>334547.83</v>
      </c>
      <c r="Z33" s="7">
        <f t="shared" ref="Z33:Z64" si="1">Y33*K33</f>
        <v>24087443.760000002</v>
      </c>
      <c r="AA33" s="7" t="s">
        <v>17</v>
      </c>
      <c r="AB33" s="7" t="s">
        <v>36</v>
      </c>
    </row>
    <row r="34" spans="1:28" ht="30.75" customHeight="1" x14ac:dyDescent="0.25">
      <c r="A34" s="7">
        <v>30</v>
      </c>
      <c r="B34" s="8" t="s">
        <v>233</v>
      </c>
      <c r="C34" s="9" t="s">
        <v>16</v>
      </c>
      <c r="D34" s="33"/>
      <c r="E34" s="13" t="s">
        <v>21</v>
      </c>
      <c r="F34" s="13">
        <v>3576728</v>
      </c>
      <c r="G34" s="13"/>
      <c r="H34" s="74" t="s">
        <v>43</v>
      </c>
      <c r="I34" s="7" t="s">
        <v>22</v>
      </c>
      <c r="J34" s="7" t="s">
        <v>18</v>
      </c>
      <c r="K34" s="13">
        <v>20</v>
      </c>
      <c r="L34" s="7"/>
      <c r="M34" s="7">
        <v>5</v>
      </c>
      <c r="N34" s="7"/>
      <c r="O34" s="7">
        <v>5</v>
      </c>
      <c r="P34" s="7"/>
      <c r="Q34" s="7">
        <v>5</v>
      </c>
      <c r="R34" s="7"/>
      <c r="S34" s="7">
        <v>5</v>
      </c>
      <c r="T34" s="7"/>
      <c r="U34" s="7"/>
      <c r="V34" s="7"/>
      <c r="W34" s="7"/>
      <c r="X34" s="7"/>
      <c r="Y34" s="15">
        <v>156521.74</v>
      </c>
      <c r="Z34" s="7">
        <f t="shared" si="1"/>
        <v>3130434.8</v>
      </c>
      <c r="AA34" s="7" t="s">
        <v>17</v>
      </c>
      <c r="AB34" s="7" t="s">
        <v>46</v>
      </c>
    </row>
    <row r="35" spans="1:28" ht="28.5" customHeight="1" x14ac:dyDescent="0.25">
      <c r="A35" s="7">
        <v>31</v>
      </c>
      <c r="B35" s="8" t="s">
        <v>233</v>
      </c>
      <c r="C35" s="9" t="s">
        <v>16</v>
      </c>
      <c r="D35" s="34"/>
      <c r="E35" s="13" t="s">
        <v>21</v>
      </c>
      <c r="F35" s="13">
        <v>3576604</v>
      </c>
      <c r="G35" s="13"/>
      <c r="H35" s="74" t="s">
        <v>44</v>
      </c>
      <c r="I35" s="7" t="s">
        <v>22</v>
      </c>
      <c r="J35" s="7" t="s">
        <v>18</v>
      </c>
      <c r="K35" s="13">
        <v>20</v>
      </c>
      <c r="L35" s="7"/>
      <c r="M35" s="7">
        <v>5</v>
      </c>
      <c r="N35" s="7"/>
      <c r="O35" s="7">
        <v>5</v>
      </c>
      <c r="P35" s="7"/>
      <c r="Q35" s="7">
        <v>5</v>
      </c>
      <c r="R35" s="7"/>
      <c r="S35" s="7">
        <v>5</v>
      </c>
      <c r="T35" s="7"/>
      <c r="U35" s="7"/>
      <c r="V35" s="7"/>
      <c r="W35" s="7"/>
      <c r="X35" s="7"/>
      <c r="Y35" s="15">
        <v>350</v>
      </c>
      <c r="Z35" s="7">
        <f t="shared" si="1"/>
        <v>7000</v>
      </c>
      <c r="AA35" s="7" t="s">
        <v>17</v>
      </c>
      <c r="AB35" s="7" t="s">
        <v>46</v>
      </c>
    </row>
    <row r="36" spans="1:28" ht="29.25" customHeight="1" x14ac:dyDescent="0.25">
      <c r="A36" s="7">
        <v>32</v>
      </c>
      <c r="B36" s="8" t="s">
        <v>233</v>
      </c>
      <c r="C36" s="9" t="s">
        <v>16</v>
      </c>
      <c r="D36" s="34"/>
      <c r="E36" s="13" t="s">
        <v>21</v>
      </c>
      <c r="F36" s="13">
        <v>2992787</v>
      </c>
      <c r="G36" s="13"/>
      <c r="H36" s="74" t="s">
        <v>47</v>
      </c>
      <c r="I36" s="7" t="s">
        <v>22</v>
      </c>
      <c r="J36" s="7" t="s">
        <v>18</v>
      </c>
      <c r="K36" s="13">
        <v>80</v>
      </c>
      <c r="L36" s="7"/>
      <c r="M36" s="7">
        <v>20</v>
      </c>
      <c r="N36" s="7"/>
      <c r="O36" s="7">
        <v>20</v>
      </c>
      <c r="P36" s="7"/>
      <c r="Q36" s="7">
        <v>20</v>
      </c>
      <c r="R36" s="7"/>
      <c r="S36" s="7">
        <v>20</v>
      </c>
      <c r="T36" s="7"/>
      <c r="U36" s="7"/>
      <c r="V36" s="7"/>
      <c r="W36" s="7"/>
      <c r="X36" s="7"/>
      <c r="Y36" s="15">
        <v>542608.69999999995</v>
      </c>
      <c r="Z36" s="7">
        <f t="shared" si="1"/>
        <v>43408696</v>
      </c>
      <c r="AA36" s="7" t="s">
        <v>17</v>
      </c>
      <c r="AB36" s="7" t="s">
        <v>46</v>
      </c>
    </row>
    <row r="37" spans="1:28" ht="32.25" customHeight="1" x14ac:dyDescent="0.25">
      <c r="A37" s="7">
        <v>33</v>
      </c>
      <c r="B37" s="8" t="s">
        <v>233</v>
      </c>
      <c r="C37" s="9" t="s">
        <v>16</v>
      </c>
      <c r="D37" s="34"/>
      <c r="E37" s="13" t="s">
        <v>21</v>
      </c>
      <c r="F37" s="13">
        <v>2998661</v>
      </c>
      <c r="G37" s="13"/>
      <c r="H37" s="74" t="s">
        <v>48</v>
      </c>
      <c r="I37" s="7" t="s">
        <v>22</v>
      </c>
      <c r="J37" s="7" t="s">
        <v>18</v>
      </c>
      <c r="K37" s="13">
        <v>100</v>
      </c>
      <c r="L37" s="7"/>
      <c r="M37" s="7">
        <v>30</v>
      </c>
      <c r="N37" s="7"/>
      <c r="O37" s="7">
        <v>30</v>
      </c>
      <c r="P37" s="7"/>
      <c r="Q37" s="7">
        <v>30</v>
      </c>
      <c r="R37" s="7"/>
      <c r="S37" s="7">
        <v>10</v>
      </c>
      <c r="T37" s="7"/>
      <c r="U37" s="7"/>
      <c r="V37" s="7"/>
      <c r="W37" s="7"/>
      <c r="X37" s="7"/>
      <c r="Y37" s="15">
        <v>1085217.3899999999</v>
      </c>
      <c r="Z37" s="7">
        <f t="shared" si="1"/>
        <v>108521738.99999999</v>
      </c>
      <c r="AA37" s="7" t="s">
        <v>17</v>
      </c>
      <c r="AB37" s="7" t="s">
        <v>46</v>
      </c>
    </row>
    <row r="38" spans="1:28" ht="30" customHeight="1" x14ac:dyDescent="0.25">
      <c r="A38" s="7">
        <v>34</v>
      </c>
      <c r="B38" s="8" t="s">
        <v>233</v>
      </c>
      <c r="C38" s="9" t="s">
        <v>16</v>
      </c>
      <c r="D38" s="34"/>
      <c r="E38" s="13" t="s">
        <v>21</v>
      </c>
      <c r="F38" s="13"/>
      <c r="G38" s="13"/>
      <c r="H38" s="24" t="s">
        <v>45</v>
      </c>
      <c r="I38" s="7" t="s">
        <v>22</v>
      </c>
      <c r="J38" s="7" t="s">
        <v>18</v>
      </c>
      <c r="K38" s="13">
        <v>20</v>
      </c>
      <c r="L38" s="7"/>
      <c r="M38" s="7">
        <v>5</v>
      </c>
      <c r="N38" s="7"/>
      <c r="O38" s="7">
        <v>5</v>
      </c>
      <c r="P38" s="7"/>
      <c r="Q38" s="7">
        <v>5</v>
      </c>
      <c r="R38" s="7"/>
      <c r="S38" s="7">
        <v>5</v>
      </c>
      <c r="T38" s="7"/>
      <c r="U38" s="7"/>
      <c r="V38" s="7"/>
      <c r="W38" s="7"/>
      <c r="X38" s="7"/>
      <c r="Y38" s="15">
        <v>99821.11</v>
      </c>
      <c r="Z38" s="7">
        <f t="shared" si="1"/>
        <v>1996422.2</v>
      </c>
      <c r="AA38" s="7" t="s">
        <v>17</v>
      </c>
      <c r="AB38" s="7" t="s">
        <v>46</v>
      </c>
    </row>
    <row r="39" spans="1:28" ht="33" customHeight="1" x14ac:dyDescent="0.25">
      <c r="A39" s="7">
        <v>35</v>
      </c>
      <c r="B39" s="8" t="s">
        <v>233</v>
      </c>
      <c r="C39" s="9" t="s">
        <v>16</v>
      </c>
      <c r="D39" s="33"/>
      <c r="E39" s="13" t="s">
        <v>21</v>
      </c>
      <c r="F39" s="13"/>
      <c r="G39" s="13"/>
      <c r="H39" s="24" t="s">
        <v>49</v>
      </c>
      <c r="I39" s="7" t="s">
        <v>22</v>
      </c>
      <c r="J39" s="7" t="s">
        <v>18</v>
      </c>
      <c r="K39" s="13">
        <v>40</v>
      </c>
      <c r="L39" s="7"/>
      <c r="M39" s="7">
        <v>10</v>
      </c>
      <c r="N39" s="7"/>
      <c r="O39" s="7">
        <v>10</v>
      </c>
      <c r="P39" s="7"/>
      <c r="Q39" s="7">
        <v>10</v>
      </c>
      <c r="R39" s="7"/>
      <c r="S39" s="7">
        <v>10</v>
      </c>
      <c r="T39" s="7"/>
      <c r="U39" s="7"/>
      <c r="V39" s="7"/>
      <c r="W39" s="7"/>
      <c r="X39" s="7"/>
      <c r="Y39" s="15">
        <v>25000</v>
      </c>
      <c r="Z39" s="7">
        <f t="shared" si="1"/>
        <v>1000000</v>
      </c>
      <c r="AA39" s="7" t="s">
        <v>17</v>
      </c>
      <c r="AB39" s="7" t="s">
        <v>46</v>
      </c>
    </row>
    <row r="40" spans="1:28" ht="27" customHeight="1" x14ac:dyDescent="0.25">
      <c r="A40" s="7">
        <v>36</v>
      </c>
      <c r="B40" s="8" t="s">
        <v>233</v>
      </c>
      <c r="C40" s="9" t="s">
        <v>16</v>
      </c>
      <c r="D40" s="7"/>
      <c r="E40" s="13" t="s">
        <v>21</v>
      </c>
      <c r="F40" s="7"/>
      <c r="G40" s="7"/>
      <c r="H40" s="7" t="s">
        <v>50</v>
      </c>
      <c r="I40" s="7" t="s">
        <v>22</v>
      </c>
      <c r="J40" s="7" t="s">
        <v>18</v>
      </c>
      <c r="K40" s="13">
        <v>10</v>
      </c>
      <c r="L40" s="7"/>
      <c r="M40" s="7"/>
      <c r="N40" s="7">
        <v>3</v>
      </c>
      <c r="O40" s="7"/>
      <c r="P40" s="7">
        <v>3</v>
      </c>
      <c r="Q40" s="7"/>
      <c r="R40" s="7">
        <v>2</v>
      </c>
      <c r="S40" s="7"/>
      <c r="T40" s="7">
        <v>2</v>
      </c>
      <c r="U40" s="7"/>
      <c r="V40" s="7"/>
      <c r="W40" s="7"/>
      <c r="X40" s="7"/>
      <c r="Y40" s="35">
        <v>320312768</v>
      </c>
      <c r="Z40" s="7">
        <f t="shared" si="1"/>
        <v>3203127680</v>
      </c>
      <c r="AA40" s="7" t="s">
        <v>17</v>
      </c>
      <c r="AB40" s="7" t="s">
        <v>51</v>
      </c>
    </row>
    <row r="41" spans="1:28" ht="51" customHeight="1" x14ac:dyDescent="0.25">
      <c r="A41" s="7">
        <v>37</v>
      </c>
      <c r="B41" s="8" t="s">
        <v>233</v>
      </c>
      <c r="C41" s="9" t="s">
        <v>16</v>
      </c>
      <c r="D41" s="7"/>
      <c r="E41" s="13" t="s">
        <v>21</v>
      </c>
      <c r="F41" s="36">
        <v>2706687</v>
      </c>
      <c r="G41" s="13"/>
      <c r="H41" s="37" t="s">
        <v>60</v>
      </c>
      <c r="I41" s="7" t="s">
        <v>22</v>
      </c>
      <c r="J41" s="7" t="s">
        <v>18</v>
      </c>
      <c r="K41" s="21">
        <v>300</v>
      </c>
      <c r="L41" s="7"/>
      <c r="M41" s="7">
        <v>100</v>
      </c>
      <c r="N41" s="7"/>
      <c r="O41" s="7"/>
      <c r="P41" s="7">
        <v>100</v>
      </c>
      <c r="Q41" s="7"/>
      <c r="R41" s="7"/>
      <c r="S41" s="7">
        <v>50</v>
      </c>
      <c r="T41" s="7"/>
      <c r="U41" s="7">
        <v>50</v>
      </c>
      <c r="V41" s="7"/>
      <c r="W41" s="7"/>
      <c r="X41" s="7"/>
      <c r="Y41" s="15">
        <v>4000</v>
      </c>
      <c r="Z41" s="7">
        <f t="shared" si="1"/>
        <v>1200000</v>
      </c>
      <c r="AA41" s="7" t="s">
        <v>17</v>
      </c>
      <c r="AB41" s="7" t="s">
        <v>20</v>
      </c>
    </row>
    <row r="42" spans="1:28" ht="48" customHeight="1" x14ac:dyDescent="0.25">
      <c r="A42" s="7">
        <v>38</v>
      </c>
      <c r="B42" s="8" t="s">
        <v>233</v>
      </c>
      <c r="C42" s="9" t="s">
        <v>16</v>
      </c>
      <c r="D42" s="7"/>
      <c r="E42" s="13" t="s">
        <v>21</v>
      </c>
      <c r="F42" s="38">
        <v>3598241</v>
      </c>
      <c r="G42" s="13"/>
      <c r="H42" s="32" t="s">
        <v>52</v>
      </c>
      <c r="I42" s="7" t="s">
        <v>22</v>
      </c>
      <c r="J42" s="7" t="s">
        <v>18</v>
      </c>
      <c r="K42" s="7">
        <v>18</v>
      </c>
      <c r="L42" s="7">
        <v>5</v>
      </c>
      <c r="M42" s="7"/>
      <c r="N42" s="7"/>
      <c r="O42" s="7">
        <v>5</v>
      </c>
      <c r="P42" s="7"/>
      <c r="Q42" s="7">
        <v>5</v>
      </c>
      <c r="R42" s="7"/>
      <c r="S42" s="7">
        <v>3</v>
      </c>
      <c r="T42" s="7"/>
      <c r="U42" s="7"/>
      <c r="V42" s="7"/>
      <c r="W42" s="7"/>
      <c r="X42" s="7"/>
      <c r="Y42" s="39">
        <v>16700</v>
      </c>
      <c r="Z42" s="7">
        <f t="shared" si="1"/>
        <v>300600</v>
      </c>
      <c r="AA42" s="7" t="s">
        <v>17</v>
      </c>
      <c r="AB42" s="9" t="s">
        <v>20</v>
      </c>
    </row>
    <row r="43" spans="1:28" ht="48" customHeight="1" x14ac:dyDescent="0.25">
      <c r="A43" s="7">
        <v>39</v>
      </c>
      <c r="B43" s="8" t="s">
        <v>233</v>
      </c>
      <c r="C43" s="9" t="s">
        <v>16</v>
      </c>
      <c r="D43" s="40"/>
      <c r="E43" s="13" t="s">
        <v>21</v>
      </c>
      <c r="F43" s="41">
        <v>6295398</v>
      </c>
      <c r="G43" s="13"/>
      <c r="H43" s="42" t="s">
        <v>53</v>
      </c>
      <c r="I43" s="7" t="s">
        <v>22</v>
      </c>
      <c r="J43" s="7" t="s">
        <v>18</v>
      </c>
      <c r="K43" s="36">
        <v>15</v>
      </c>
      <c r="L43" s="7">
        <v>5</v>
      </c>
      <c r="M43" s="7"/>
      <c r="N43" s="7"/>
      <c r="O43" s="7">
        <v>5</v>
      </c>
      <c r="P43" s="7"/>
      <c r="Q43" s="7">
        <v>5</v>
      </c>
      <c r="R43" s="7"/>
      <c r="S43" s="7"/>
      <c r="T43" s="7"/>
      <c r="U43" s="7"/>
      <c r="V43" s="7"/>
      <c r="W43" s="7"/>
      <c r="X43" s="7"/>
      <c r="Y43" s="15">
        <v>1739130.43</v>
      </c>
      <c r="Z43" s="7">
        <f t="shared" si="1"/>
        <v>26086956.449999999</v>
      </c>
      <c r="AA43" s="7" t="s">
        <v>17</v>
      </c>
      <c r="AB43" s="9" t="s">
        <v>20</v>
      </c>
    </row>
    <row r="44" spans="1:28" ht="48" customHeight="1" x14ac:dyDescent="0.25">
      <c r="A44" s="7">
        <v>40</v>
      </c>
      <c r="B44" s="8" t="s">
        <v>233</v>
      </c>
      <c r="C44" s="9" t="s">
        <v>16</v>
      </c>
      <c r="D44" s="43"/>
      <c r="E44" s="13" t="s">
        <v>21</v>
      </c>
      <c r="F44" s="36">
        <v>6106609</v>
      </c>
      <c r="G44" s="13"/>
      <c r="H44" s="42" t="s">
        <v>54</v>
      </c>
      <c r="I44" s="7" t="s">
        <v>22</v>
      </c>
      <c r="J44" s="7" t="s">
        <v>18</v>
      </c>
      <c r="K44" s="36">
        <v>48</v>
      </c>
      <c r="L44" s="7">
        <v>12</v>
      </c>
      <c r="M44" s="7"/>
      <c r="N44" s="7">
        <v>12</v>
      </c>
      <c r="O44" s="7"/>
      <c r="P44" s="7">
        <v>12</v>
      </c>
      <c r="Q44" s="7"/>
      <c r="R44" s="7">
        <v>12</v>
      </c>
      <c r="S44" s="7"/>
      <c r="T44" s="7"/>
      <c r="U44" s="7"/>
      <c r="V44" s="7"/>
      <c r="W44" s="7"/>
      <c r="X44" s="7"/>
      <c r="Y44" s="15">
        <v>110262</v>
      </c>
      <c r="Z44" s="7">
        <f t="shared" si="1"/>
        <v>5292576</v>
      </c>
      <c r="AA44" s="7" t="s">
        <v>17</v>
      </c>
      <c r="AB44" s="9" t="s">
        <v>20</v>
      </c>
    </row>
    <row r="45" spans="1:28" ht="52.5" customHeight="1" x14ac:dyDescent="0.25">
      <c r="A45" s="7">
        <v>41</v>
      </c>
      <c r="B45" s="8" t="s">
        <v>233</v>
      </c>
      <c r="C45" s="9" t="s">
        <v>16</v>
      </c>
      <c r="D45" s="43"/>
      <c r="E45" s="13" t="s">
        <v>21</v>
      </c>
      <c r="F45" s="36">
        <v>2385228</v>
      </c>
      <c r="G45" s="13"/>
      <c r="H45" s="42" t="s">
        <v>55</v>
      </c>
      <c r="I45" s="7" t="s">
        <v>22</v>
      </c>
      <c r="J45" s="7" t="s">
        <v>61</v>
      </c>
      <c r="K45" s="36">
        <v>500</v>
      </c>
      <c r="L45" s="7">
        <v>250</v>
      </c>
      <c r="M45" s="7"/>
      <c r="N45" s="7"/>
      <c r="O45" s="7"/>
      <c r="P45" s="7"/>
      <c r="Q45" s="7">
        <v>250</v>
      </c>
      <c r="R45" s="7"/>
      <c r="S45" s="7"/>
      <c r="T45" s="7"/>
      <c r="U45" s="7"/>
      <c r="V45" s="7"/>
      <c r="W45" s="7"/>
      <c r="X45" s="7"/>
      <c r="Y45" s="15">
        <v>103210</v>
      </c>
      <c r="Z45" s="7">
        <f t="shared" si="1"/>
        <v>51605000</v>
      </c>
      <c r="AA45" s="7" t="s">
        <v>17</v>
      </c>
      <c r="AB45" s="9" t="s">
        <v>20</v>
      </c>
    </row>
    <row r="46" spans="1:28" ht="53.25" customHeight="1" x14ac:dyDescent="0.25">
      <c r="A46" s="7">
        <v>42</v>
      </c>
      <c r="B46" s="8" t="s">
        <v>233</v>
      </c>
      <c r="C46" s="9" t="s">
        <v>16</v>
      </c>
      <c r="D46" s="43"/>
      <c r="E46" s="13" t="s">
        <v>21</v>
      </c>
      <c r="F46" s="36">
        <v>2898659</v>
      </c>
      <c r="G46" s="13"/>
      <c r="H46" s="42" t="s">
        <v>62</v>
      </c>
      <c r="I46" s="7" t="s">
        <v>22</v>
      </c>
      <c r="J46" s="7" t="s">
        <v>18</v>
      </c>
      <c r="K46" s="13">
        <v>300</v>
      </c>
      <c r="L46" s="7"/>
      <c r="M46" s="7">
        <v>100</v>
      </c>
      <c r="N46" s="7"/>
      <c r="O46" s="7">
        <v>100</v>
      </c>
      <c r="P46" s="7"/>
      <c r="Q46" s="7">
        <v>100</v>
      </c>
      <c r="R46" s="7"/>
      <c r="S46" s="7"/>
      <c r="T46" s="7"/>
      <c r="U46" s="7"/>
      <c r="V46" s="7"/>
      <c r="W46" s="7"/>
      <c r="X46" s="7"/>
      <c r="Y46" s="15">
        <v>4000</v>
      </c>
      <c r="Z46" s="7">
        <f t="shared" si="1"/>
        <v>1200000</v>
      </c>
      <c r="AA46" s="7" t="s">
        <v>17</v>
      </c>
      <c r="AB46" s="9" t="s">
        <v>20</v>
      </c>
    </row>
    <row r="47" spans="1:28" ht="49.5" customHeight="1" x14ac:dyDescent="0.25">
      <c r="A47" s="7">
        <v>43</v>
      </c>
      <c r="B47" s="8" t="s">
        <v>233</v>
      </c>
      <c r="C47" s="9" t="s">
        <v>16</v>
      </c>
      <c r="D47" s="43"/>
      <c r="E47" s="13" t="s">
        <v>21</v>
      </c>
      <c r="F47" s="36">
        <v>2759136</v>
      </c>
      <c r="G47" s="13"/>
      <c r="H47" s="42" t="s">
        <v>56</v>
      </c>
      <c r="I47" s="7" t="s">
        <v>22</v>
      </c>
      <c r="J47" s="7" t="s">
        <v>18</v>
      </c>
      <c r="K47" s="44">
        <v>300</v>
      </c>
      <c r="L47" s="7"/>
      <c r="M47" s="7">
        <v>100</v>
      </c>
      <c r="N47" s="7"/>
      <c r="O47" s="7">
        <v>100</v>
      </c>
      <c r="P47" s="7"/>
      <c r="Q47" s="7">
        <v>100</v>
      </c>
      <c r="R47" s="7"/>
      <c r="S47" s="7"/>
      <c r="T47" s="7"/>
      <c r="U47" s="7"/>
      <c r="V47" s="7"/>
      <c r="W47" s="7"/>
      <c r="X47" s="7"/>
      <c r="Y47" s="15">
        <v>4000</v>
      </c>
      <c r="Z47" s="7">
        <f t="shared" si="1"/>
        <v>1200000</v>
      </c>
      <c r="AA47" s="7" t="s">
        <v>17</v>
      </c>
      <c r="AB47" s="9" t="s">
        <v>20</v>
      </c>
    </row>
    <row r="48" spans="1:28" ht="50.25" customHeight="1" x14ac:dyDescent="0.25">
      <c r="A48" s="7">
        <v>44</v>
      </c>
      <c r="B48" s="8" t="s">
        <v>233</v>
      </c>
      <c r="C48" s="9" t="s">
        <v>16</v>
      </c>
      <c r="D48" s="43"/>
      <c r="E48" s="13" t="s">
        <v>21</v>
      </c>
      <c r="F48" s="36">
        <v>3576400</v>
      </c>
      <c r="G48" s="13"/>
      <c r="H48" s="42" t="s">
        <v>57</v>
      </c>
      <c r="I48" s="7" t="s">
        <v>22</v>
      </c>
      <c r="J48" s="7" t="s">
        <v>18</v>
      </c>
      <c r="K48" s="36">
        <v>20</v>
      </c>
      <c r="L48" s="7"/>
      <c r="M48" s="7">
        <v>10</v>
      </c>
      <c r="N48" s="7"/>
      <c r="O48" s="7"/>
      <c r="P48" s="7">
        <v>10</v>
      </c>
      <c r="Q48" s="7"/>
      <c r="R48" s="7"/>
      <c r="S48" s="7"/>
      <c r="T48" s="7"/>
      <c r="U48" s="7"/>
      <c r="V48" s="7"/>
      <c r="W48" s="7"/>
      <c r="X48" s="7"/>
      <c r="Y48" s="7">
        <v>450000</v>
      </c>
      <c r="Z48" s="7">
        <f t="shared" si="1"/>
        <v>9000000</v>
      </c>
      <c r="AA48" s="7" t="s">
        <v>17</v>
      </c>
      <c r="AB48" s="9" t="s">
        <v>20</v>
      </c>
    </row>
    <row r="49" spans="1:28" ht="48" customHeight="1" x14ac:dyDescent="0.25">
      <c r="A49" s="7">
        <v>45</v>
      </c>
      <c r="B49" s="8" t="s">
        <v>233</v>
      </c>
      <c r="C49" s="9" t="s">
        <v>16</v>
      </c>
      <c r="D49" s="43"/>
      <c r="E49" s="13" t="s">
        <v>21</v>
      </c>
      <c r="F49" s="36">
        <v>2986183</v>
      </c>
      <c r="G49" s="13"/>
      <c r="H49" s="42" t="s">
        <v>68</v>
      </c>
      <c r="I49" s="7" t="s">
        <v>22</v>
      </c>
      <c r="J49" s="7" t="s">
        <v>18</v>
      </c>
      <c r="K49" s="44">
        <v>20</v>
      </c>
      <c r="L49" s="7"/>
      <c r="M49" s="7">
        <v>10</v>
      </c>
      <c r="N49" s="7"/>
      <c r="O49" s="7"/>
      <c r="P49" s="7">
        <v>10</v>
      </c>
      <c r="Q49" s="7"/>
      <c r="R49" s="7"/>
      <c r="S49" s="7"/>
      <c r="T49" s="7"/>
      <c r="U49" s="7"/>
      <c r="V49" s="7"/>
      <c r="W49" s="7"/>
      <c r="X49" s="7"/>
      <c r="Y49" s="7">
        <v>7260869.5700000003</v>
      </c>
      <c r="Z49" s="7">
        <f t="shared" si="1"/>
        <v>145217391.40000001</v>
      </c>
      <c r="AA49" s="7" t="s">
        <v>17</v>
      </c>
      <c r="AB49" s="9" t="s">
        <v>20</v>
      </c>
    </row>
    <row r="50" spans="1:28" ht="30" customHeight="1" x14ac:dyDescent="0.25">
      <c r="A50" s="7">
        <v>46</v>
      </c>
      <c r="B50" s="8" t="s">
        <v>233</v>
      </c>
      <c r="C50" s="9" t="s">
        <v>16</v>
      </c>
      <c r="D50" s="43"/>
      <c r="E50" s="13" t="s">
        <v>21</v>
      </c>
      <c r="F50" s="36">
        <v>2515122</v>
      </c>
      <c r="G50" s="13"/>
      <c r="H50" s="42" t="s">
        <v>69</v>
      </c>
      <c r="I50" s="7" t="s">
        <v>22</v>
      </c>
      <c r="J50" s="7" t="s">
        <v>18</v>
      </c>
      <c r="K50" s="36">
        <v>20</v>
      </c>
      <c r="L50" s="7"/>
      <c r="M50" s="7"/>
      <c r="N50" s="7">
        <v>10</v>
      </c>
      <c r="O50" s="7"/>
      <c r="P50" s="7"/>
      <c r="Q50" s="7">
        <v>10</v>
      </c>
      <c r="R50" s="7"/>
      <c r="S50" s="7"/>
      <c r="T50" s="7"/>
      <c r="U50" s="7"/>
      <c r="V50" s="7"/>
      <c r="W50" s="7"/>
      <c r="X50" s="7"/>
      <c r="Y50" s="7">
        <v>2749565.22</v>
      </c>
      <c r="Z50" s="7">
        <f t="shared" si="1"/>
        <v>54991304.400000006</v>
      </c>
      <c r="AA50" s="7" t="s">
        <v>17</v>
      </c>
      <c r="AB50" s="11" t="s">
        <v>63</v>
      </c>
    </row>
    <row r="51" spans="1:28" ht="29.25" customHeight="1" x14ac:dyDescent="0.25">
      <c r="A51" s="7">
        <v>47</v>
      </c>
      <c r="B51" s="8" t="s">
        <v>233</v>
      </c>
      <c r="C51" s="9" t="s">
        <v>16</v>
      </c>
      <c r="D51" s="43"/>
      <c r="E51" s="13" t="s">
        <v>21</v>
      </c>
      <c r="F51" s="36">
        <v>2515122</v>
      </c>
      <c r="G51" s="13"/>
      <c r="H51" s="42" t="s">
        <v>70</v>
      </c>
      <c r="I51" s="7" t="s">
        <v>22</v>
      </c>
      <c r="J51" s="7" t="s">
        <v>18</v>
      </c>
      <c r="K51" s="36">
        <v>20</v>
      </c>
      <c r="L51" s="7"/>
      <c r="M51" s="7"/>
      <c r="N51" s="7"/>
      <c r="O51" s="7">
        <v>10</v>
      </c>
      <c r="P51" s="7"/>
      <c r="Q51" s="7"/>
      <c r="R51" s="7">
        <v>10</v>
      </c>
      <c r="S51" s="7"/>
      <c r="T51" s="7"/>
      <c r="U51" s="7"/>
      <c r="V51" s="7"/>
      <c r="W51" s="7"/>
      <c r="X51" s="7"/>
      <c r="Y51" s="7">
        <v>2826086.96</v>
      </c>
      <c r="Z51" s="7">
        <f t="shared" si="1"/>
        <v>56521739.200000003</v>
      </c>
      <c r="AA51" s="7" t="s">
        <v>17</v>
      </c>
      <c r="AB51" s="11" t="s">
        <v>63</v>
      </c>
    </row>
    <row r="52" spans="1:28" ht="29.25" customHeight="1" x14ac:dyDescent="0.25">
      <c r="A52" s="7">
        <v>48</v>
      </c>
      <c r="B52" s="8" t="s">
        <v>233</v>
      </c>
      <c r="C52" s="9" t="s">
        <v>16</v>
      </c>
      <c r="D52" s="43"/>
      <c r="E52" s="13" t="s">
        <v>21</v>
      </c>
      <c r="F52" s="36">
        <v>6117546</v>
      </c>
      <c r="G52" s="13"/>
      <c r="H52" s="42" t="s">
        <v>58</v>
      </c>
      <c r="I52" s="7" t="s">
        <v>22</v>
      </c>
      <c r="J52" s="7" t="s">
        <v>18</v>
      </c>
      <c r="K52" s="36">
        <v>5</v>
      </c>
      <c r="L52" s="7"/>
      <c r="M52" s="7">
        <v>3</v>
      </c>
      <c r="N52" s="7"/>
      <c r="O52" s="7"/>
      <c r="P52" s="7">
        <v>2</v>
      </c>
      <c r="Q52" s="7"/>
      <c r="R52" s="7"/>
      <c r="S52" s="7"/>
      <c r="T52" s="7"/>
      <c r="U52" s="7"/>
      <c r="V52" s="7"/>
      <c r="W52" s="7"/>
      <c r="X52" s="7"/>
      <c r="Y52" s="7">
        <v>22710</v>
      </c>
      <c r="Z52" s="7">
        <f t="shared" si="1"/>
        <v>113550</v>
      </c>
      <c r="AA52" s="7" t="s">
        <v>17</v>
      </c>
      <c r="AB52" s="11" t="s">
        <v>63</v>
      </c>
    </row>
    <row r="53" spans="1:28" ht="29.25" customHeight="1" x14ac:dyDescent="0.25">
      <c r="A53" s="7">
        <v>49</v>
      </c>
      <c r="B53" s="8" t="s">
        <v>233</v>
      </c>
      <c r="C53" s="9" t="s">
        <v>16</v>
      </c>
      <c r="D53" s="43"/>
      <c r="E53" s="13" t="s">
        <v>21</v>
      </c>
      <c r="F53" s="36">
        <v>2992701</v>
      </c>
      <c r="G53" s="13"/>
      <c r="H53" s="42" t="s">
        <v>71</v>
      </c>
      <c r="I53" s="7" t="s">
        <v>22</v>
      </c>
      <c r="J53" s="7" t="s">
        <v>18</v>
      </c>
      <c r="K53" s="13">
        <v>40</v>
      </c>
      <c r="L53" s="7"/>
      <c r="M53" s="7"/>
      <c r="N53" s="7"/>
      <c r="O53" s="7">
        <v>20</v>
      </c>
      <c r="P53" s="7"/>
      <c r="Q53" s="7"/>
      <c r="R53" s="7">
        <v>20</v>
      </c>
      <c r="S53" s="7"/>
      <c r="T53" s="7"/>
      <c r="U53" s="7"/>
      <c r="V53" s="7"/>
      <c r="W53" s="7"/>
      <c r="X53" s="7"/>
      <c r="Y53" s="7">
        <v>478260.87</v>
      </c>
      <c r="Z53" s="7">
        <f t="shared" si="1"/>
        <v>19130434.800000001</v>
      </c>
      <c r="AA53" s="7" t="s">
        <v>17</v>
      </c>
      <c r="AB53" s="7" t="s">
        <v>64</v>
      </c>
    </row>
    <row r="54" spans="1:28" ht="29.25" customHeight="1" x14ac:dyDescent="0.25">
      <c r="A54" s="7">
        <v>50</v>
      </c>
      <c r="B54" s="8" t="s">
        <v>233</v>
      </c>
      <c r="C54" s="9" t="s">
        <v>16</v>
      </c>
      <c r="D54" s="43"/>
      <c r="E54" s="13" t="s">
        <v>21</v>
      </c>
      <c r="F54" s="7">
        <v>2993902</v>
      </c>
      <c r="G54" s="36"/>
      <c r="H54" s="41" t="s">
        <v>59</v>
      </c>
      <c r="I54" s="7" t="s">
        <v>22</v>
      </c>
      <c r="J54" s="7" t="s">
        <v>18</v>
      </c>
      <c r="K54" s="13">
        <v>40</v>
      </c>
      <c r="L54" s="7"/>
      <c r="M54" s="7">
        <v>20</v>
      </c>
      <c r="N54" s="7"/>
      <c r="O54" s="7"/>
      <c r="P54" s="7"/>
      <c r="Q54" s="7"/>
      <c r="R54" s="7">
        <v>20</v>
      </c>
      <c r="S54" s="7"/>
      <c r="T54" s="7"/>
      <c r="U54" s="7"/>
      <c r="V54" s="7"/>
      <c r="W54" s="7"/>
      <c r="X54" s="7"/>
      <c r="Y54" s="7">
        <v>40454</v>
      </c>
      <c r="Z54" s="7">
        <f t="shared" si="1"/>
        <v>1618160</v>
      </c>
      <c r="AA54" s="7" t="s">
        <v>17</v>
      </c>
      <c r="AB54" s="7" t="s">
        <v>64</v>
      </c>
    </row>
    <row r="55" spans="1:28" ht="27.75" customHeight="1" x14ac:dyDescent="0.25">
      <c r="A55" s="7">
        <v>51</v>
      </c>
      <c r="B55" s="8" t="s">
        <v>233</v>
      </c>
      <c r="C55" s="9" t="s">
        <v>16</v>
      </c>
      <c r="D55" s="43"/>
      <c r="E55" s="13"/>
      <c r="F55" s="7">
        <v>2957515</v>
      </c>
      <c r="G55" s="36"/>
      <c r="H55" s="24" t="s">
        <v>231</v>
      </c>
      <c r="I55" s="7" t="s">
        <v>22</v>
      </c>
      <c r="J55" s="7" t="s">
        <v>18</v>
      </c>
      <c r="K55" s="13">
        <v>40</v>
      </c>
      <c r="L55" s="7"/>
      <c r="M55" s="7">
        <v>20</v>
      </c>
      <c r="N55" s="7"/>
      <c r="O55" s="7"/>
      <c r="P55" s="7"/>
      <c r="Q55" s="7"/>
      <c r="R55" s="7">
        <v>20</v>
      </c>
      <c r="S55" s="7"/>
      <c r="T55" s="7"/>
      <c r="U55" s="7"/>
      <c r="V55" s="7"/>
      <c r="W55" s="7"/>
      <c r="X55" s="7"/>
      <c r="Y55" s="7">
        <v>6776785.71</v>
      </c>
      <c r="Z55" s="7">
        <f t="shared" si="1"/>
        <v>271071428.39999998</v>
      </c>
      <c r="AA55" s="7"/>
      <c r="AB55" s="7" t="s">
        <v>64</v>
      </c>
    </row>
    <row r="56" spans="1:28" ht="28.5" customHeight="1" x14ac:dyDescent="0.25">
      <c r="A56" s="7">
        <v>52</v>
      </c>
      <c r="B56" s="8" t="s">
        <v>233</v>
      </c>
      <c r="C56" s="9" t="s">
        <v>16</v>
      </c>
      <c r="D56" s="7"/>
      <c r="E56" s="13" t="s">
        <v>21</v>
      </c>
      <c r="F56" s="7"/>
      <c r="G56" s="7"/>
      <c r="H56" s="45" t="s">
        <v>66</v>
      </c>
      <c r="I56" s="7" t="s">
        <v>22</v>
      </c>
      <c r="J56" s="7" t="s">
        <v>18</v>
      </c>
      <c r="K56" s="7">
        <v>20</v>
      </c>
      <c r="L56" s="7"/>
      <c r="M56" s="7"/>
      <c r="N56" s="7">
        <v>5</v>
      </c>
      <c r="O56" s="7"/>
      <c r="P56" s="7">
        <v>5</v>
      </c>
      <c r="Q56" s="7"/>
      <c r="R56" s="7">
        <v>5</v>
      </c>
      <c r="S56" s="7"/>
      <c r="T56" s="7">
        <v>5</v>
      </c>
      <c r="U56" s="7"/>
      <c r="V56" s="7"/>
      <c r="W56" s="7"/>
      <c r="X56" s="7"/>
      <c r="Y56" s="7">
        <v>1546514</v>
      </c>
      <c r="Z56" s="7">
        <f t="shared" si="1"/>
        <v>30930280</v>
      </c>
      <c r="AA56" s="7" t="s">
        <v>17</v>
      </c>
      <c r="AB56" s="7" t="s">
        <v>41</v>
      </c>
    </row>
    <row r="57" spans="1:28" ht="27.75" customHeight="1" x14ac:dyDescent="0.25">
      <c r="A57" s="7">
        <v>53</v>
      </c>
      <c r="B57" s="8" t="s">
        <v>233</v>
      </c>
      <c r="C57" s="9" t="s">
        <v>16</v>
      </c>
      <c r="D57" s="7"/>
      <c r="E57" s="13" t="s">
        <v>21</v>
      </c>
      <c r="F57" s="7">
        <v>6045030</v>
      </c>
      <c r="G57" s="7"/>
      <c r="H57" s="7" t="s">
        <v>215</v>
      </c>
      <c r="I57" s="7" t="s">
        <v>22</v>
      </c>
      <c r="J57" s="7" t="s">
        <v>18</v>
      </c>
      <c r="K57" s="7">
        <v>20</v>
      </c>
      <c r="L57" s="7"/>
      <c r="M57" s="7"/>
      <c r="N57" s="7"/>
      <c r="O57" s="7">
        <v>10</v>
      </c>
      <c r="P57" s="7"/>
      <c r="Q57" s="7"/>
      <c r="R57" s="7">
        <v>10</v>
      </c>
      <c r="S57" s="7"/>
      <c r="T57" s="7"/>
      <c r="U57" s="7"/>
      <c r="V57" s="7"/>
      <c r="W57" s="7"/>
      <c r="X57" s="7"/>
      <c r="Y57" s="7">
        <v>232838.26</v>
      </c>
      <c r="Z57" s="7">
        <f t="shared" si="1"/>
        <v>4656765.2</v>
      </c>
      <c r="AA57" s="7" t="s">
        <v>17</v>
      </c>
      <c r="AB57" s="7" t="s">
        <v>41</v>
      </c>
    </row>
    <row r="58" spans="1:28" ht="31.5" customHeight="1" x14ac:dyDescent="0.25">
      <c r="A58" s="7">
        <v>54</v>
      </c>
      <c r="B58" s="8" t="s">
        <v>233</v>
      </c>
      <c r="C58" s="9" t="s">
        <v>16</v>
      </c>
      <c r="D58" s="7"/>
      <c r="E58" s="13" t="s">
        <v>21</v>
      </c>
      <c r="F58" s="7"/>
      <c r="G58" s="7"/>
      <c r="H58" s="7" t="s">
        <v>216</v>
      </c>
      <c r="I58" s="7" t="s">
        <v>22</v>
      </c>
      <c r="J58" s="7" t="s">
        <v>18</v>
      </c>
      <c r="K58" s="7">
        <v>40</v>
      </c>
      <c r="L58" s="7"/>
      <c r="M58" s="7"/>
      <c r="N58" s="7">
        <v>10</v>
      </c>
      <c r="O58" s="7"/>
      <c r="P58" s="7">
        <v>10</v>
      </c>
      <c r="Q58" s="7"/>
      <c r="R58" s="7">
        <v>10</v>
      </c>
      <c r="S58" s="7"/>
      <c r="T58" s="7">
        <v>10</v>
      </c>
      <c r="U58" s="7"/>
      <c r="V58" s="7"/>
      <c r="W58" s="7"/>
      <c r="X58" s="7"/>
      <c r="Y58" s="7">
        <v>253338.28</v>
      </c>
      <c r="Z58" s="7">
        <f t="shared" si="1"/>
        <v>10133531.199999999</v>
      </c>
      <c r="AA58" s="7" t="s">
        <v>17</v>
      </c>
      <c r="AB58" s="7" t="s">
        <v>41</v>
      </c>
    </row>
    <row r="59" spans="1:28" ht="30" customHeight="1" x14ac:dyDescent="0.25">
      <c r="A59" s="7">
        <v>55</v>
      </c>
      <c r="B59" s="8" t="s">
        <v>233</v>
      </c>
      <c r="C59" s="9" t="s">
        <v>16</v>
      </c>
      <c r="D59" s="7"/>
      <c r="E59" s="13" t="s">
        <v>21</v>
      </c>
      <c r="F59" s="7"/>
      <c r="G59" s="7"/>
      <c r="H59" s="7" t="s">
        <v>67</v>
      </c>
      <c r="I59" s="7" t="s">
        <v>22</v>
      </c>
      <c r="J59" s="7" t="s">
        <v>18</v>
      </c>
      <c r="K59" s="7">
        <v>40</v>
      </c>
      <c r="L59" s="7"/>
      <c r="M59" s="7"/>
      <c r="N59" s="7">
        <v>10</v>
      </c>
      <c r="O59" s="7"/>
      <c r="P59" s="7"/>
      <c r="Q59" s="7">
        <v>10</v>
      </c>
      <c r="R59" s="7"/>
      <c r="S59" s="7">
        <v>10</v>
      </c>
      <c r="T59" s="7"/>
      <c r="U59" s="7"/>
      <c r="V59" s="7">
        <v>10</v>
      </c>
      <c r="W59" s="7"/>
      <c r="X59" s="7"/>
      <c r="Y59" s="7">
        <v>350000</v>
      </c>
      <c r="Z59" s="7">
        <f t="shared" si="1"/>
        <v>14000000</v>
      </c>
      <c r="AA59" s="7" t="s">
        <v>17</v>
      </c>
      <c r="AB59" s="7" t="s">
        <v>41</v>
      </c>
    </row>
    <row r="60" spans="1:28" ht="29.25" customHeight="1" x14ac:dyDescent="0.25">
      <c r="A60" s="7">
        <v>56</v>
      </c>
      <c r="B60" s="8" t="s">
        <v>233</v>
      </c>
      <c r="C60" s="9" t="s">
        <v>16</v>
      </c>
      <c r="D60" s="7"/>
      <c r="E60" s="13" t="s">
        <v>21</v>
      </c>
      <c r="F60" s="11">
        <v>6261221</v>
      </c>
      <c r="G60" s="18"/>
      <c r="H60" s="11" t="s">
        <v>42</v>
      </c>
      <c r="I60" s="7" t="s">
        <v>22</v>
      </c>
      <c r="J60" s="11" t="s">
        <v>18</v>
      </c>
      <c r="K60" s="11">
        <v>200</v>
      </c>
      <c r="L60" s="7">
        <v>50</v>
      </c>
      <c r="M60" s="7"/>
      <c r="N60" s="7"/>
      <c r="O60" s="7">
        <v>50</v>
      </c>
      <c r="P60" s="7"/>
      <c r="Q60" s="7"/>
      <c r="R60" s="7">
        <v>50</v>
      </c>
      <c r="S60" s="7"/>
      <c r="T60" s="7"/>
      <c r="U60" s="7">
        <v>50</v>
      </c>
      <c r="V60" s="7"/>
      <c r="W60" s="7"/>
      <c r="X60" s="7"/>
      <c r="Y60" s="75">
        <v>80667</v>
      </c>
      <c r="Z60" s="7">
        <f t="shared" si="1"/>
        <v>16133400</v>
      </c>
      <c r="AA60" s="7" t="s">
        <v>17</v>
      </c>
      <c r="AB60" s="7" t="s">
        <v>41</v>
      </c>
    </row>
    <row r="61" spans="1:28" ht="29.25" customHeight="1" x14ac:dyDescent="0.25">
      <c r="A61" s="7">
        <v>57</v>
      </c>
      <c r="B61" s="8" t="s">
        <v>233</v>
      </c>
      <c r="C61" s="9" t="s">
        <v>16</v>
      </c>
      <c r="D61" s="7"/>
      <c r="E61" s="13" t="s">
        <v>21</v>
      </c>
      <c r="F61" s="36">
        <v>6219551</v>
      </c>
      <c r="G61" s="13"/>
      <c r="H61" s="42" t="s">
        <v>65</v>
      </c>
      <c r="I61" s="7" t="s">
        <v>22</v>
      </c>
      <c r="J61" s="11" t="s">
        <v>18</v>
      </c>
      <c r="K61" s="36">
        <v>30</v>
      </c>
      <c r="L61" s="7"/>
      <c r="M61" s="7"/>
      <c r="N61" s="7">
        <v>5</v>
      </c>
      <c r="O61" s="7"/>
      <c r="P61" s="7">
        <v>10</v>
      </c>
      <c r="Q61" s="7"/>
      <c r="R61" s="7">
        <v>5</v>
      </c>
      <c r="S61" s="7"/>
      <c r="T61" s="7">
        <v>10</v>
      </c>
      <c r="U61" s="7"/>
      <c r="V61" s="7"/>
      <c r="W61" s="7"/>
      <c r="X61" s="7"/>
      <c r="Y61" s="15">
        <v>320000</v>
      </c>
      <c r="Z61" s="7">
        <f t="shared" si="1"/>
        <v>9600000</v>
      </c>
      <c r="AA61" s="7" t="s">
        <v>17</v>
      </c>
      <c r="AB61" s="7" t="s">
        <v>41</v>
      </c>
    </row>
    <row r="62" spans="1:28" ht="29.25" customHeight="1" x14ac:dyDescent="0.25">
      <c r="A62" s="7">
        <v>58</v>
      </c>
      <c r="B62" s="8" t="s">
        <v>233</v>
      </c>
      <c r="C62" s="9" t="s">
        <v>16</v>
      </c>
      <c r="D62" s="7"/>
      <c r="E62" s="13" t="s">
        <v>21</v>
      </c>
      <c r="F62" s="46">
        <v>1420470</v>
      </c>
      <c r="G62" s="47"/>
      <c r="H62" s="42" t="s">
        <v>98</v>
      </c>
      <c r="I62" s="7" t="s">
        <v>22</v>
      </c>
      <c r="J62" s="11" t="s">
        <v>18</v>
      </c>
      <c r="K62" s="36">
        <v>2000</v>
      </c>
      <c r="L62" s="7">
        <v>100</v>
      </c>
      <c r="M62" s="7"/>
      <c r="N62" s="7"/>
      <c r="O62" s="7">
        <v>500</v>
      </c>
      <c r="P62" s="7"/>
      <c r="Q62" s="7"/>
      <c r="R62" s="7">
        <v>400</v>
      </c>
      <c r="S62" s="7"/>
      <c r="T62" s="7"/>
      <c r="U62" s="7">
        <v>500</v>
      </c>
      <c r="V62" s="7"/>
      <c r="W62" s="7">
        <v>500</v>
      </c>
      <c r="X62" s="7"/>
      <c r="Y62" s="55">
        <v>52340</v>
      </c>
      <c r="Z62" s="7">
        <f t="shared" si="1"/>
        <v>104680000</v>
      </c>
      <c r="AA62" s="7" t="s">
        <v>17</v>
      </c>
      <c r="AB62" s="7" t="s">
        <v>41</v>
      </c>
    </row>
    <row r="63" spans="1:28" ht="30.75" customHeight="1" x14ac:dyDescent="0.25">
      <c r="A63" s="7">
        <v>59</v>
      </c>
      <c r="B63" s="8" t="s">
        <v>233</v>
      </c>
      <c r="C63" s="9" t="s">
        <v>16</v>
      </c>
      <c r="D63" s="7"/>
      <c r="E63" s="13" t="s">
        <v>21</v>
      </c>
      <c r="F63" s="46">
        <v>1420470</v>
      </c>
      <c r="G63" s="47"/>
      <c r="H63" s="42" t="s">
        <v>99</v>
      </c>
      <c r="I63" s="7" t="s">
        <v>22</v>
      </c>
      <c r="J63" s="11" t="s">
        <v>18</v>
      </c>
      <c r="K63" s="36">
        <v>2000</v>
      </c>
      <c r="L63" s="7">
        <v>100</v>
      </c>
      <c r="M63" s="7"/>
      <c r="N63" s="7"/>
      <c r="O63" s="7">
        <v>500</v>
      </c>
      <c r="P63" s="7"/>
      <c r="Q63" s="7"/>
      <c r="R63" s="7">
        <v>400</v>
      </c>
      <c r="S63" s="7"/>
      <c r="T63" s="7"/>
      <c r="U63" s="7">
        <v>500</v>
      </c>
      <c r="V63" s="7"/>
      <c r="W63" s="7">
        <v>500</v>
      </c>
      <c r="X63" s="7"/>
      <c r="Y63" s="55">
        <v>52340</v>
      </c>
      <c r="Z63" s="7">
        <f t="shared" si="1"/>
        <v>104680000</v>
      </c>
      <c r="AA63" s="7" t="s">
        <v>17</v>
      </c>
      <c r="AB63" s="7" t="s">
        <v>41</v>
      </c>
    </row>
    <row r="64" spans="1:28" ht="28.5" customHeight="1" x14ac:dyDescent="0.25">
      <c r="A64" s="7">
        <v>60</v>
      </c>
      <c r="B64" s="8" t="s">
        <v>233</v>
      </c>
      <c r="C64" s="9" t="s">
        <v>16</v>
      </c>
      <c r="D64" s="7"/>
      <c r="E64" s="13" t="s">
        <v>21</v>
      </c>
      <c r="F64" s="46">
        <v>1420470</v>
      </c>
      <c r="G64" s="47"/>
      <c r="H64" s="42" t="s">
        <v>100</v>
      </c>
      <c r="I64" s="7" t="s">
        <v>22</v>
      </c>
      <c r="J64" s="48" t="s">
        <v>18</v>
      </c>
      <c r="K64" s="46">
        <v>500</v>
      </c>
      <c r="L64" s="7"/>
      <c r="M64" s="7">
        <v>200</v>
      </c>
      <c r="N64" s="7"/>
      <c r="O64" s="7"/>
      <c r="P64" s="7">
        <v>200</v>
      </c>
      <c r="Q64" s="7"/>
      <c r="R64" s="7"/>
      <c r="S64" s="7">
        <v>100</v>
      </c>
      <c r="T64" s="7"/>
      <c r="U64" s="7"/>
      <c r="V64" s="7"/>
      <c r="W64" s="7"/>
      <c r="X64" s="7"/>
      <c r="Y64" s="55">
        <v>70692</v>
      </c>
      <c r="Z64" s="7">
        <f t="shared" si="1"/>
        <v>35346000</v>
      </c>
      <c r="AA64" s="7" t="s">
        <v>17</v>
      </c>
      <c r="AB64" s="7" t="s">
        <v>41</v>
      </c>
    </row>
    <row r="65" spans="1:28" ht="28.5" customHeight="1" x14ac:dyDescent="0.25">
      <c r="A65" s="7">
        <v>61</v>
      </c>
      <c r="B65" s="8" t="s">
        <v>233</v>
      </c>
      <c r="C65" s="9" t="s">
        <v>16</v>
      </c>
      <c r="D65" s="7"/>
      <c r="E65" s="13" t="s">
        <v>21</v>
      </c>
      <c r="F65" s="46">
        <v>1420461</v>
      </c>
      <c r="G65" s="11"/>
      <c r="H65" s="11" t="s">
        <v>113</v>
      </c>
      <c r="I65" s="7" t="s">
        <v>22</v>
      </c>
      <c r="J65" s="11" t="s">
        <v>18</v>
      </c>
      <c r="K65" s="49">
        <v>1000</v>
      </c>
      <c r="L65" s="13">
        <v>100</v>
      </c>
      <c r="M65" s="7"/>
      <c r="N65" s="7">
        <v>200</v>
      </c>
      <c r="O65" s="7"/>
      <c r="P65" s="7"/>
      <c r="Q65" s="7">
        <v>300</v>
      </c>
      <c r="R65" s="7"/>
      <c r="S65" s="7"/>
      <c r="T65" s="7">
        <v>200</v>
      </c>
      <c r="U65" s="7"/>
      <c r="V65" s="7">
        <v>200</v>
      </c>
      <c r="W65" s="7"/>
      <c r="X65" s="7"/>
      <c r="Y65" s="55">
        <v>38260</v>
      </c>
      <c r="Z65" s="7">
        <f t="shared" ref="Z65:Z96" si="2">Y65*K65</f>
        <v>38260000</v>
      </c>
      <c r="AA65" s="7" t="s">
        <v>17</v>
      </c>
      <c r="AB65" s="7" t="s">
        <v>41</v>
      </c>
    </row>
    <row r="66" spans="1:28" ht="26.25" customHeight="1" x14ac:dyDescent="0.25">
      <c r="A66" s="7">
        <v>62</v>
      </c>
      <c r="B66" s="8" t="s">
        <v>233</v>
      </c>
      <c r="C66" s="9" t="s">
        <v>16</v>
      </c>
      <c r="D66" s="7"/>
      <c r="E66" s="13" t="s">
        <v>21</v>
      </c>
      <c r="F66" s="9">
        <v>6284671</v>
      </c>
      <c r="G66" s="47"/>
      <c r="H66" s="9" t="s">
        <v>101</v>
      </c>
      <c r="I66" s="7" t="s">
        <v>22</v>
      </c>
      <c r="J66" s="21" t="s">
        <v>18</v>
      </c>
      <c r="K66" s="9">
        <v>600</v>
      </c>
      <c r="L66" s="13"/>
      <c r="M66" s="7">
        <v>150</v>
      </c>
      <c r="N66" s="7"/>
      <c r="O66" s="7"/>
      <c r="P66" s="7">
        <v>150</v>
      </c>
      <c r="Q66" s="7"/>
      <c r="R66" s="7">
        <v>150</v>
      </c>
      <c r="S66" s="7"/>
      <c r="T66" s="7">
        <v>150</v>
      </c>
      <c r="U66" s="7"/>
      <c r="V66" s="7"/>
      <c r="W66" s="7"/>
      <c r="X66" s="7"/>
      <c r="Y66" s="55">
        <v>17000</v>
      </c>
      <c r="Z66" s="7">
        <f t="shared" si="2"/>
        <v>10200000</v>
      </c>
      <c r="AA66" s="7" t="s">
        <v>17</v>
      </c>
      <c r="AB66" s="7" t="s">
        <v>41</v>
      </c>
    </row>
    <row r="67" spans="1:28" ht="30.75" customHeight="1" x14ac:dyDescent="0.25">
      <c r="A67" s="7">
        <v>63</v>
      </c>
      <c r="B67" s="8" t="s">
        <v>233</v>
      </c>
      <c r="C67" s="9" t="s">
        <v>16</v>
      </c>
      <c r="D67" s="7"/>
      <c r="E67" s="13" t="s">
        <v>21</v>
      </c>
      <c r="F67" s="50">
        <v>6284698</v>
      </c>
      <c r="G67" s="47"/>
      <c r="H67" s="9" t="s">
        <v>102</v>
      </c>
      <c r="I67" s="7" t="s">
        <v>22</v>
      </c>
      <c r="J67" s="21" t="s">
        <v>18</v>
      </c>
      <c r="K67" s="9">
        <v>400</v>
      </c>
      <c r="L67" s="13"/>
      <c r="M67" s="7"/>
      <c r="N67" s="7">
        <v>100</v>
      </c>
      <c r="O67" s="7"/>
      <c r="P67" s="7"/>
      <c r="Q67" s="7">
        <v>100</v>
      </c>
      <c r="R67" s="7"/>
      <c r="S67" s="7">
        <v>100</v>
      </c>
      <c r="T67" s="7"/>
      <c r="U67" s="7">
        <v>100</v>
      </c>
      <c r="V67" s="7"/>
      <c r="W67" s="7"/>
      <c r="X67" s="7"/>
      <c r="Y67" s="55">
        <v>12000</v>
      </c>
      <c r="Z67" s="7">
        <f t="shared" si="2"/>
        <v>4800000</v>
      </c>
      <c r="AA67" s="7" t="s">
        <v>17</v>
      </c>
      <c r="AB67" s="7" t="s">
        <v>41</v>
      </c>
    </row>
    <row r="68" spans="1:28" ht="26.25" customHeight="1" x14ac:dyDescent="0.25">
      <c r="A68" s="7">
        <v>64</v>
      </c>
      <c r="B68" s="8" t="s">
        <v>233</v>
      </c>
      <c r="C68" s="9" t="s">
        <v>16</v>
      </c>
      <c r="D68" s="7"/>
      <c r="E68" s="13" t="s">
        <v>21</v>
      </c>
      <c r="F68" s="50">
        <v>6284680</v>
      </c>
      <c r="G68" s="47"/>
      <c r="H68" s="9" t="s">
        <v>116</v>
      </c>
      <c r="I68" s="7" t="s">
        <v>22</v>
      </c>
      <c r="J68" s="21" t="s">
        <v>18</v>
      </c>
      <c r="K68" s="9">
        <v>400</v>
      </c>
      <c r="L68" s="13"/>
      <c r="M68" s="7"/>
      <c r="N68" s="7"/>
      <c r="O68" s="7">
        <v>100</v>
      </c>
      <c r="P68" s="7"/>
      <c r="Q68" s="7"/>
      <c r="R68" s="7">
        <v>100</v>
      </c>
      <c r="S68" s="7"/>
      <c r="T68" s="7">
        <v>100</v>
      </c>
      <c r="U68" s="7"/>
      <c r="V68" s="7">
        <v>100</v>
      </c>
      <c r="W68" s="7"/>
      <c r="X68" s="7"/>
      <c r="Y68" s="55">
        <v>17947.830000000002</v>
      </c>
      <c r="Z68" s="7">
        <f t="shared" si="2"/>
        <v>7179132.0000000009</v>
      </c>
      <c r="AA68" s="7" t="s">
        <v>17</v>
      </c>
      <c r="AB68" s="7" t="s">
        <v>41</v>
      </c>
    </row>
    <row r="69" spans="1:28" ht="27.75" customHeight="1" x14ac:dyDescent="0.25">
      <c r="A69" s="7">
        <v>65</v>
      </c>
      <c r="B69" s="8" t="s">
        <v>233</v>
      </c>
      <c r="C69" s="9" t="s">
        <v>16</v>
      </c>
      <c r="D69" s="7"/>
      <c r="E69" s="13" t="s">
        <v>21</v>
      </c>
      <c r="F69" s="9">
        <v>6284566</v>
      </c>
      <c r="G69" s="47"/>
      <c r="H69" s="9" t="s">
        <v>103</v>
      </c>
      <c r="I69" s="7" t="s">
        <v>22</v>
      </c>
      <c r="J69" s="21" t="s">
        <v>18</v>
      </c>
      <c r="K69" s="9">
        <v>200</v>
      </c>
      <c r="L69" s="13"/>
      <c r="M69" s="7">
        <v>100</v>
      </c>
      <c r="N69" s="7"/>
      <c r="O69" s="7"/>
      <c r="P69" s="7"/>
      <c r="Q69" s="7"/>
      <c r="R69" s="7">
        <v>100</v>
      </c>
      <c r="S69" s="7"/>
      <c r="T69" s="7"/>
      <c r="U69" s="7"/>
      <c r="V69" s="7"/>
      <c r="W69" s="7"/>
      <c r="X69" s="7"/>
      <c r="Y69" s="55">
        <v>31000</v>
      </c>
      <c r="Z69" s="7">
        <f t="shared" si="2"/>
        <v>6200000</v>
      </c>
      <c r="AA69" s="7" t="s">
        <v>17</v>
      </c>
      <c r="AB69" s="7" t="s">
        <v>41</v>
      </c>
    </row>
    <row r="70" spans="1:28" ht="28.5" customHeight="1" x14ac:dyDescent="0.25">
      <c r="A70" s="7">
        <v>66</v>
      </c>
      <c r="B70" s="8" t="s">
        <v>233</v>
      </c>
      <c r="C70" s="9" t="s">
        <v>16</v>
      </c>
      <c r="D70" s="7"/>
      <c r="E70" s="13" t="s">
        <v>21</v>
      </c>
      <c r="F70" s="9">
        <v>6249345</v>
      </c>
      <c r="G70" s="47"/>
      <c r="H70" s="9" t="s">
        <v>117</v>
      </c>
      <c r="I70" s="7" t="s">
        <v>22</v>
      </c>
      <c r="J70" s="21" t="s">
        <v>18</v>
      </c>
      <c r="K70" s="9">
        <v>80</v>
      </c>
      <c r="L70" s="13"/>
      <c r="M70" s="7"/>
      <c r="N70" s="7">
        <v>40</v>
      </c>
      <c r="O70" s="7"/>
      <c r="P70" s="7"/>
      <c r="Q70" s="7">
        <v>40</v>
      </c>
      <c r="R70" s="7"/>
      <c r="S70" s="7"/>
      <c r="T70" s="7"/>
      <c r="U70" s="7"/>
      <c r="V70" s="7"/>
      <c r="W70" s="7"/>
      <c r="X70" s="7"/>
      <c r="Y70" s="55">
        <v>305831.3</v>
      </c>
      <c r="Z70" s="7">
        <f t="shared" si="2"/>
        <v>24466504</v>
      </c>
      <c r="AA70" s="7" t="s">
        <v>17</v>
      </c>
      <c r="AB70" s="7" t="s">
        <v>41</v>
      </c>
    </row>
    <row r="71" spans="1:28" ht="29.25" customHeight="1" x14ac:dyDescent="0.25">
      <c r="A71" s="7">
        <v>67</v>
      </c>
      <c r="B71" s="8" t="s">
        <v>233</v>
      </c>
      <c r="C71" s="9" t="s">
        <v>16</v>
      </c>
      <c r="D71" s="7"/>
      <c r="E71" s="13" t="s">
        <v>21</v>
      </c>
      <c r="F71" s="9">
        <v>6284701</v>
      </c>
      <c r="G71" s="47"/>
      <c r="H71" s="9" t="s">
        <v>118</v>
      </c>
      <c r="I71" s="7" t="s">
        <v>22</v>
      </c>
      <c r="J71" s="21" t="s">
        <v>18</v>
      </c>
      <c r="K71" s="9">
        <v>100</v>
      </c>
      <c r="L71" s="13"/>
      <c r="M71" s="7">
        <v>50</v>
      </c>
      <c r="N71" s="7"/>
      <c r="O71" s="7">
        <v>50</v>
      </c>
      <c r="P71" s="7"/>
      <c r="Q71" s="7"/>
      <c r="R71" s="7"/>
      <c r="S71" s="7"/>
      <c r="T71" s="7"/>
      <c r="U71" s="7"/>
      <c r="V71" s="7"/>
      <c r="W71" s="7"/>
      <c r="X71" s="7"/>
      <c r="Y71" s="55">
        <v>328176.52</v>
      </c>
      <c r="Z71" s="7">
        <f t="shared" si="2"/>
        <v>32817652</v>
      </c>
      <c r="AA71" s="7" t="s">
        <v>17</v>
      </c>
      <c r="AB71" s="7" t="s">
        <v>41</v>
      </c>
    </row>
    <row r="72" spans="1:28" ht="27" customHeight="1" x14ac:dyDescent="0.25">
      <c r="A72" s="7">
        <v>68</v>
      </c>
      <c r="B72" s="8" t="s">
        <v>233</v>
      </c>
      <c r="C72" s="9" t="s">
        <v>16</v>
      </c>
      <c r="D72" s="7"/>
      <c r="E72" s="13" t="s">
        <v>21</v>
      </c>
      <c r="F72" s="9">
        <v>6248365</v>
      </c>
      <c r="G72" s="47"/>
      <c r="H72" s="9" t="s">
        <v>119</v>
      </c>
      <c r="I72" s="7" t="s">
        <v>22</v>
      </c>
      <c r="J72" s="21" t="s">
        <v>18</v>
      </c>
      <c r="K72" s="9">
        <v>100</v>
      </c>
      <c r="L72" s="13"/>
      <c r="M72" s="7"/>
      <c r="N72" s="7">
        <v>50</v>
      </c>
      <c r="O72" s="7"/>
      <c r="P72" s="7"/>
      <c r="Q72" s="7"/>
      <c r="R72" s="7"/>
      <c r="S72" s="7">
        <v>50</v>
      </c>
      <c r="T72" s="7"/>
      <c r="U72" s="7"/>
      <c r="V72" s="7"/>
      <c r="W72" s="7"/>
      <c r="X72" s="7"/>
      <c r="Y72" s="55">
        <v>305113.03999999998</v>
      </c>
      <c r="Z72" s="7">
        <f t="shared" si="2"/>
        <v>30511303.999999996</v>
      </c>
      <c r="AA72" s="7" t="s">
        <v>17</v>
      </c>
      <c r="AB72" s="7" t="s">
        <v>41</v>
      </c>
    </row>
    <row r="73" spans="1:28" ht="29.25" customHeight="1" x14ac:dyDescent="0.25">
      <c r="A73" s="7">
        <v>69</v>
      </c>
      <c r="B73" s="8" t="s">
        <v>233</v>
      </c>
      <c r="C73" s="9" t="s">
        <v>16</v>
      </c>
      <c r="D73" s="7"/>
      <c r="E73" s="13" t="s">
        <v>21</v>
      </c>
      <c r="F73" s="8">
        <v>6284728</v>
      </c>
      <c r="G73" s="47"/>
      <c r="H73" s="8" t="s">
        <v>120</v>
      </c>
      <c r="I73" s="28" t="s">
        <v>22</v>
      </c>
      <c r="J73" s="51" t="s">
        <v>18</v>
      </c>
      <c r="K73" s="8">
        <v>20</v>
      </c>
      <c r="L73" s="13"/>
      <c r="M73" s="7"/>
      <c r="N73" s="7">
        <v>5</v>
      </c>
      <c r="O73" s="7"/>
      <c r="P73" s="7">
        <v>5</v>
      </c>
      <c r="Q73" s="7"/>
      <c r="R73" s="7">
        <v>5</v>
      </c>
      <c r="S73" s="7"/>
      <c r="T73" s="7">
        <v>5</v>
      </c>
      <c r="U73" s="7"/>
      <c r="V73" s="7"/>
      <c r="W73" s="7"/>
      <c r="X73" s="7"/>
      <c r="Y73" s="55">
        <v>1905342.6</v>
      </c>
      <c r="Z73" s="7">
        <f t="shared" si="2"/>
        <v>38106852</v>
      </c>
      <c r="AA73" s="7" t="s">
        <v>17</v>
      </c>
      <c r="AB73" s="7" t="s">
        <v>41</v>
      </c>
    </row>
    <row r="74" spans="1:28" ht="29.25" customHeight="1" x14ac:dyDescent="0.25">
      <c r="A74" s="7">
        <v>70</v>
      </c>
      <c r="B74" s="8" t="s">
        <v>233</v>
      </c>
      <c r="C74" s="9" t="s">
        <v>16</v>
      </c>
      <c r="D74" s="7"/>
      <c r="E74" s="13" t="s">
        <v>21</v>
      </c>
      <c r="F74" s="13">
        <v>1052997</v>
      </c>
      <c r="G74" s="13"/>
      <c r="H74" s="24" t="s">
        <v>208</v>
      </c>
      <c r="I74" s="28" t="s">
        <v>22</v>
      </c>
      <c r="J74" s="51" t="s">
        <v>18</v>
      </c>
      <c r="K74" s="8">
        <v>300</v>
      </c>
      <c r="L74" s="13">
        <v>150</v>
      </c>
      <c r="M74" s="7"/>
      <c r="N74" s="7"/>
      <c r="O74" s="7"/>
      <c r="P74" s="7"/>
      <c r="Q74" s="7">
        <v>150</v>
      </c>
      <c r="R74" s="7"/>
      <c r="S74" s="7"/>
      <c r="T74" s="7"/>
      <c r="U74" s="7"/>
      <c r="V74" s="7"/>
      <c r="W74" s="7"/>
      <c r="X74" s="7"/>
      <c r="Y74" s="55">
        <v>86956.52</v>
      </c>
      <c r="Z74" s="7">
        <f t="shared" si="2"/>
        <v>26086956</v>
      </c>
      <c r="AA74" s="7" t="s">
        <v>17</v>
      </c>
      <c r="AB74" s="7" t="s">
        <v>41</v>
      </c>
    </row>
    <row r="75" spans="1:28" ht="28.5" customHeight="1" x14ac:dyDescent="0.25">
      <c r="A75" s="7">
        <v>71</v>
      </c>
      <c r="B75" s="8" t="s">
        <v>233</v>
      </c>
      <c r="C75" s="9" t="s">
        <v>16</v>
      </c>
      <c r="D75" s="7"/>
      <c r="E75" s="13" t="s">
        <v>21</v>
      </c>
      <c r="F75" s="13">
        <v>5502260</v>
      </c>
      <c r="G75" s="47"/>
      <c r="H75" s="24" t="s">
        <v>209</v>
      </c>
      <c r="I75" s="28" t="s">
        <v>22</v>
      </c>
      <c r="J75" s="51" t="s">
        <v>18</v>
      </c>
      <c r="K75" s="8">
        <v>200</v>
      </c>
      <c r="L75" s="13"/>
      <c r="M75" s="7">
        <v>100</v>
      </c>
      <c r="N75" s="7"/>
      <c r="O75" s="7"/>
      <c r="P75" s="7"/>
      <c r="Q75" s="7"/>
      <c r="R75" s="7">
        <v>100</v>
      </c>
      <c r="S75" s="7"/>
      <c r="T75" s="7"/>
      <c r="U75" s="7"/>
      <c r="V75" s="7"/>
      <c r="W75" s="7"/>
      <c r="X75" s="7"/>
      <c r="Y75" s="55">
        <v>170000</v>
      </c>
      <c r="Z75" s="7">
        <f t="shared" si="2"/>
        <v>34000000</v>
      </c>
      <c r="AA75" s="7" t="s">
        <v>17</v>
      </c>
      <c r="AB75" s="7" t="s">
        <v>41</v>
      </c>
    </row>
    <row r="76" spans="1:28" ht="28.5" customHeight="1" x14ac:dyDescent="0.25">
      <c r="A76" s="7">
        <v>72</v>
      </c>
      <c r="B76" s="8" t="s">
        <v>233</v>
      </c>
      <c r="C76" s="9" t="s">
        <v>16</v>
      </c>
      <c r="D76" s="7"/>
      <c r="E76" s="13" t="s">
        <v>21</v>
      </c>
      <c r="F76" s="9">
        <v>6149889</v>
      </c>
      <c r="G76" s="47"/>
      <c r="H76" s="9" t="s">
        <v>124</v>
      </c>
      <c r="I76" s="7" t="s">
        <v>22</v>
      </c>
      <c r="J76" s="21" t="s">
        <v>18</v>
      </c>
      <c r="K76" s="9">
        <v>100</v>
      </c>
      <c r="L76" s="13"/>
      <c r="M76" s="7">
        <v>20</v>
      </c>
      <c r="N76" s="7"/>
      <c r="O76" s="7">
        <v>20</v>
      </c>
      <c r="P76" s="7"/>
      <c r="Q76" s="7"/>
      <c r="R76" s="7">
        <v>20</v>
      </c>
      <c r="S76" s="7"/>
      <c r="T76" s="7">
        <v>20</v>
      </c>
      <c r="U76" s="7"/>
      <c r="V76" s="7">
        <v>20</v>
      </c>
      <c r="W76" s="7"/>
      <c r="X76" s="7"/>
      <c r="Y76" s="55">
        <v>79570</v>
      </c>
      <c r="Z76" s="7">
        <f t="shared" si="2"/>
        <v>7957000</v>
      </c>
      <c r="AA76" s="7" t="s">
        <v>17</v>
      </c>
      <c r="AB76" s="7" t="s">
        <v>41</v>
      </c>
    </row>
    <row r="77" spans="1:28" ht="29.25" customHeight="1" x14ac:dyDescent="0.25">
      <c r="A77" s="7">
        <v>73</v>
      </c>
      <c r="B77" s="8" t="s">
        <v>233</v>
      </c>
      <c r="C77" s="9" t="s">
        <v>16</v>
      </c>
      <c r="D77" s="7"/>
      <c r="E77" s="13" t="s">
        <v>21</v>
      </c>
      <c r="F77" s="9">
        <v>6990980</v>
      </c>
      <c r="G77" s="47"/>
      <c r="H77" s="9" t="s">
        <v>123</v>
      </c>
      <c r="I77" s="7" t="s">
        <v>22</v>
      </c>
      <c r="J77" s="21" t="s">
        <v>18</v>
      </c>
      <c r="K77" s="9">
        <v>50</v>
      </c>
      <c r="L77" s="13"/>
      <c r="M77" s="7"/>
      <c r="N77" s="7">
        <v>10</v>
      </c>
      <c r="O77" s="7"/>
      <c r="P77" s="7">
        <v>10</v>
      </c>
      <c r="Q77" s="7"/>
      <c r="R77" s="7"/>
      <c r="S77" s="7">
        <v>10</v>
      </c>
      <c r="T77" s="7"/>
      <c r="U77" s="7">
        <v>10</v>
      </c>
      <c r="V77" s="7"/>
      <c r="W77" s="7">
        <v>10</v>
      </c>
      <c r="X77" s="7"/>
      <c r="Y77" s="55">
        <v>44340</v>
      </c>
      <c r="Z77" s="7">
        <f t="shared" si="2"/>
        <v>2217000</v>
      </c>
      <c r="AA77" s="7" t="s">
        <v>17</v>
      </c>
      <c r="AB77" s="7" t="s">
        <v>41</v>
      </c>
    </row>
    <row r="78" spans="1:28" ht="27.75" customHeight="1" x14ac:dyDescent="0.25">
      <c r="A78" s="7">
        <v>74</v>
      </c>
      <c r="B78" s="8" t="s">
        <v>233</v>
      </c>
      <c r="C78" s="9" t="s">
        <v>16</v>
      </c>
      <c r="D78" s="7"/>
      <c r="E78" s="13" t="s">
        <v>21</v>
      </c>
      <c r="F78" s="9">
        <v>6217435</v>
      </c>
      <c r="G78" s="47"/>
      <c r="H78" s="9" t="s">
        <v>125</v>
      </c>
      <c r="I78" s="7" t="s">
        <v>22</v>
      </c>
      <c r="J78" s="21" t="s">
        <v>18</v>
      </c>
      <c r="K78" s="9">
        <v>50</v>
      </c>
      <c r="L78" s="13"/>
      <c r="M78" s="7">
        <v>10</v>
      </c>
      <c r="N78" s="7"/>
      <c r="O78" s="7">
        <v>10</v>
      </c>
      <c r="P78" s="7"/>
      <c r="Q78" s="7"/>
      <c r="R78" s="7">
        <v>10</v>
      </c>
      <c r="S78" s="7"/>
      <c r="T78" s="7">
        <v>10</v>
      </c>
      <c r="U78" s="7"/>
      <c r="V78" s="7">
        <v>10</v>
      </c>
      <c r="W78" s="7"/>
      <c r="X78" s="7"/>
      <c r="Y78" s="55">
        <v>44340</v>
      </c>
      <c r="Z78" s="7">
        <f t="shared" si="2"/>
        <v>2217000</v>
      </c>
      <c r="AA78" s="7" t="s">
        <v>17</v>
      </c>
      <c r="AB78" s="7" t="s">
        <v>41</v>
      </c>
    </row>
    <row r="79" spans="1:28" ht="30.75" customHeight="1" x14ac:dyDescent="0.25">
      <c r="A79" s="7">
        <v>75</v>
      </c>
      <c r="B79" s="8" t="s">
        <v>233</v>
      </c>
      <c r="C79" s="9" t="s">
        <v>16</v>
      </c>
      <c r="D79" s="7"/>
      <c r="E79" s="13" t="s">
        <v>21</v>
      </c>
      <c r="F79" s="9">
        <v>6217532</v>
      </c>
      <c r="G79" s="47"/>
      <c r="H79" s="9" t="s">
        <v>126</v>
      </c>
      <c r="I79" s="7" t="s">
        <v>22</v>
      </c>
      <c r="J79" s="21" t="s">
        <v>18</v>
      </c>
      <c r="K79" s="9">
        <v>100</v>
      </c>
      <c r="L79" s="13"/>
      <c r="M79" s="7"/>
      <c r="N79" s="7">
        <v>10</v>
      </c>
      <c r="O79" s="7"/>
      <c r="P79" s="7">
        <v>10</v>
      </c>
      <c r="Q79" s="7"/>
      <c r="R79" s="7"/>
      <c r="S79" s="7">
        <v>10</v>
      </c>
      <c r="T79" s="7"/>
      <c r="U79" s="7">
        <v>10</v>
      </c>
      <c r="V79" s="7"/>
      <c r="W79" s="7">
        <v>10</v>
      </c>
      <c r="X79" s="7"/>
      <c r="Y79" s="55">
        <v>63250</v>
      </c>
      <c r="Z79" s="7">
        <f t="shared" si="2"/>
        <v>6325000</v>
      </c>
      <c r="AA79" s="7" t="s">
        <v>17</v>
      </c>
      <c r="AB79" s="7" t="s">
        <v>41</v>
      </c>
    </row>
    <row r="80" spans="1:28" ht="28.5" customHeight="1" x14ac:dyDescent="0.25">
      <c r="A80" s="7">
        <v>76</v>
      </c>
      <c r="B80" s="8" t="s">
        <v>233</v>
      </c>
      <c r="C80" s="9" t="s">
        <v>16</v>
      </c>
      <c r="D80" s="7"/>
      <c r="E80" s="13" t="s">
        <v>21</v>
      </c>
      <c r="F80" s="9">
        <v>6217125</v>
      </c>
      <c r="G80" s="47"/>
      <c r="H80" s="9" t="s">
        <v>127</v>
      </c>
      <c r="I80" s="7" t="s">
        <v>22</v>
      </c>
      <c r="J80" s="21" t="s">
        <v>18</v>
      </c>
      <c r="K80" s="9">
        <v>20</v>
      </c>
      <c r="L80" s="13"/>
      <c r="M80" s="7">
        <v>10</v>
      </c>
      <c r="N80" s="7"/>
      <c r="O80" s="7"/>
      <c r="P80" s="7">
        <v>10</v>
      </c>
      <c r="Q80" s="7"/>
      <c r="R80" s="7"/>
      <c r="S80" s="7">
        <v>10</v>
      </c>
      <c r="T80" s="7"/>
      <c r="U80" s="7"/>
      <c r="V80" s="7"/>
      <c r="W80" s="7"/>
      <c r="X80" s="7"/>
      <c r="Y80" s="55">
        <v>114780</v>
      </c>
      <c r="Z80" s="7">
        <f t="shared" si="2"/>
        <v>2295600</v>
      </c>
      <c r="AA80" s="7" t="s">
        <v>17</v>
      </c>
      <c r="AB80" s="7" t="s">
        <v>41</v>
      </c>
    </row>
    <row r="81" spans="1:28" ht="26.25" customHeight="1" x14ac:dyDescent="0.25">
      <c r="A81" s="7">
        <v>77</v>
      </c>
      <c r="B81" s="8" t="s">
        <v>233</v>
      </c>
      <c r="C81" s="9" t="s">
        <v>16</v>
      </c>
      <c r="D81" s="7"/>
      <c r="E81" s="13" t="s">
        <v>21</v>
      </c>
      <c r="F81" s="9">
        <v>8025046</v>
      </c>
      <c r="G81" s="47"/>
      <c r="H81" s="9" t="s">
        <v>128</v>
      </c>
      <c r="I81" s="7" t="s">
        <v>22</v>
      </c>
      <c r="J81" s="21" t="s">
        <v>18</v>
      </c>
      <c r="K81" s="9">
        <v>50</v>
      </c>
      <c r="L81" s="13"/>
      <c r="M81" s="7"/>
      <c r="N81" s="7">
        <v>10</v>
      </c>
      <c r="O81" s="7"/>
      <c r="P81" s="7">
        <v>10</v>
      </c>
      <c r="Q81" s="7"/>
      <c r="R81" s="7"/>
      <c r="S81" s="7">
        <v>10</v>
      </c>
      <c r="T81" s="7"/>
      <c r="U81" s="7">
        <v>10</v>
      </c>
      <c r="V81" s="7"/>
      <c r="W81" s="7">
        <v>10</v>
      </c>
      <c r="X81" s="7"/>
      <c r="Y81" s="55">
        <v>773913.04</v>
      </c>
      <c r="Z81" s="7">
        <f t="shared" si="2"/>
        <v>38695652</v>
      </c>
      <c r="AA81" s="7" t="s">
        <v>17</v>
      </c>
      <c r="AB81" s="7" t="s">
        <v>41</v>
      </c>
    </row>
    <row r="82" spans="1:28" ht="30" customHeight="1" x14ac:dyDescent="0.25">
      <c r="A82" s="7">
        <v>78</v>
      </c>
      <c r="B82" s="8" t="s">
        <v>233</v>
      </c>
      <c r="C82" s="9" t="s">
        <v>16</v>
      </c>
      <c r="D82" s="7"/>
      <c r="E82" s="13" t="s">
        <v>21</v>
      </c>
      <c r="F82" s="9">
        <v>6217338</v>
      </c>
      <c r="G82" s="47"/>
      <c r="H82" s="9" t="s">
        <v>129</v>
      </c>
      <c r="I82" s="7" t="s">
        <v>22</v>
      </c>
      <c r="J82" s="21" t="s">
        <v>18</v>
      </c>
      <c r="K82" s="9">
        <v>50</v>
      </c>
      <c r="L82" s="13"/>
      <c r="M82" s="7">
        <v>10</v>
      </c>
      <c r="N82" s="7"/>
      <c r="O82" s="7">
        <v>10</v>
      </c>
      <c r="P82" s="7"/>
      <c r="Q82" s="7"/>
      <c r="R82" s="7">
        <v>10</v>
      </c>
      <c r="S82" s="7"/>
      <c r="T82" s="7">
        <v>10</v>
      </c>
      <c r="U82" s="7"/>
      <c r="V82" s="7">
        <v>10</v>
      </c>
      <c r="W82" s="7"/>
      <c r="X82" s="7"/>
      <c r="Y82" s="55">
        <v>1043478.26</v>
      </c>
      <c r="Z82" s="7">
        <f t="shared" si="2"/>
        <v>52173913</v>
      </c>
      <c r="AA82" s="7" t="s">
        <v>17</v>
      </c>
      <c r="AB82" s="7" t="s">
        <v>41</v>
      </c>
    </row>
    <row r="83" spans="1:28" ht="30" customHeight="1" x14ac:dyDescent="0.25">
      <c r="A83" s="7">
        <v>79</v>
      </c>
      <c r="B83" s="8" t="s">
        <v>233</v>
      </c>
      <c r="C83" s="9" t="s">
        <v>16</v>
      </c>
      <c r="D83" s="7"/>
      <c r="E83" s="13" t="s">
        <v>21</v>
      </c>
      <c r="F83" s="9">
        <v>6983448</v>
      </c>
      <c r="G83" s="47"/>
      <c r="H83" s="9" t="s">
        <v>130</v>
      </c>
      <c r="I83" s="7" t="s">
        <v>22</v>
      </c>
      <c r="J83" s="21" t="s">
        <v>18</v>
      </c>
      <c r="K83" s="9">
        <v>50</v>
      </c>
      <c r="L83" s="13"/>
      <c r="M83" s="7"/>
      <c r="N83" s="7">
        <v>10</v>
      </c>
      <c r="O83" s="7"/>
      <c r="P83" s="7">
        <v>10</v>
      </c>
      <c r="Q83" s="7"/>
      <c r="R83" s="7"/>
      <c r="S83" s="7">
        <v>10</v>
      </c>
      <c r="T83" s="7"/>
      <c r="U83" s="7">
        <v>10</v>
      </c>
      <c r="V83" s="7"/>
      <c r="W83" s="7">
        <v>10</v>
      </c>
      <c r="X83" s="7"/>
      <c r="Y83" s="55">
        <v>2782608.7</v>
      </c>
      <c r="Z83" s="7">
        <f t="shared" si="2"/>
        <v>139130435</v>
      </c>
      <c r="AA83" s="7" t="s">
        <v>17</v>
      </c>
      <c r="AB83" s="7" t="s">
        <v>41</v>
      </c>
    </row>
    <row r="84" spans="1:28" ht="27.75" customHeight="1" x14ac:dyDescent="0.25">
      <c r="A84" s="7">
        <v>80</v>
      </c>
      <c r="B84" s="8" t="s">
        <v>233</v>
      </c>
      <c r="C84" s="9" t="s">
        <v>16</v>
      </c>
      <c r="D84" s="7"/>
      <c r="E84" s="13" t="s">
        <v>21</v>
      </c>
      <c r="F84" s="9">
        <v>8015988</v>
      </c>
      <c r="G84" s="47"/>
      <c r="H84" s="52" t="s">
        <v>137</v>
      </c>
      <c r="I84" s="7" t="s">
        <v>22</v>
      </c>
      <c r="J84" s="21" t="s">
        <v>18</v>
      </c>
      <c r="K84" s="9">
        <v>2000</v>
      </c>
      <c r="L84" s="13"/>
      <c r="M84" s="7"/>
      <c r="N84" s="7">
        <v>500</v>
      </c>
      <c r="O84" s="7"/>
      <c r="P84" s="7"/>
      <c r="Q84" s="7">
        <v>500</v>
      </c>
      <c r="R84" s="7"/>
      <c r="S84" s="7">
        <v>500</v>
      </c>
      <c r="T84" s="7"/>
      <c r="U84" s="7">
        <v>500</v>
      </c>
      <c r="V84" s="7"/>
      <c r="W84" s="7"/>
      <c r="X84" s="7"/>
      <c r="Y84" s="55">
        <v>36520</v>
      </c>
      <c r="Z84" s="7">
        <f t="shared" si="2"/>
        <v>73040000</v>
      </c>
      <c r="AA84" s="7" t="s">
        <v>17</v>
      </c>
      <c r="AB84" s="7" t="s">
        <v>41</v>
      </c>
    </row>
    <row r="85" spans="1:28" ht="32.25" customHeight="1" x14ac:dyDescent="0.25">
      <c r="A85" s="7">
        <v>81</v>
      </c>
      <c r="B85" s="8" t="s">
        <v>233</v>
      </c>
      <c r="C85" s="9" t="s">
        <v>16</v>
      </c>
      <c r="D85" s="7"/>
      <c r="E85" s="13" t="s">
        <v>21</v>
      </c>
      <c r="F85" s="9">
        <v>8226288</v>
      </c>
      <c r="G85" s="47"/>
      <c r="H85" s="9" t="s">
        <v>131</v>
      </c>
      <c r="I85" s="7" t="s">
        <v>22</v>
      </c>
      <c r="J85" s="21" t="s">
        <v>18</v>
      </c>
      <c r="K85" s="9">
        <v>2000</v>
      </c>
      <c r="L85" s="13"/>
      <c r="M85" s="7"/>
      <c r="N85" s="7">
        <v>500</v>
      </c>
      <c r="O85" s="7"/>
      <c r="P85" s="7"/>
      <c r="Q85" s="7">
        <v>500</v>
      </c>
      <c r="R85" s="7"/>
      <c r="S85" s="7">
        <v>500</v>
      </c>
      <c r="T85" s="7"/>
      <c r="U85" s="7">
        <v>500</v>
      </c>
      <c r="V85" s="7"/>
      <c r="W85" s="7"/>
      <c r="X85" s="7"/>
      <c r="Y85" s="55">
        <v>18260</v>
      </c>
      <c r="Z85" s="7">
        <f t="shared" si="2"/>
        <v>36520000</v>
      </c>
      <c r="AA85" s="7" t="s">
        <v>17</v>
      </c>
      <c r="AB85" s="7" t="s">
        <v>41</v>
      </c>
    </row>
    <row r="86" spans="1:28" ht="30.75" customHeight="1" x14ac:dyDescent="0.25">
      <c r="A86" s="7">
        <v>82</v>
      </c>
      <c r="B86" s="8" t="s">
        <v>233</v>
      </c>
      <c r="C86" s="9" t="s">
        <v>16</v>
      </c>
      <c r="D86" s="7"/>
      <c r="E86" s="13" t="s">
        <v>21</v>
      </c>
      <c r="F86" s="11">
        <v>5091045</v>
      </c>
      <c r="G86" s="47"/>
      <c r="H86" s="9" t="s">
        <v>132</v>
      </c>
      <c r="I86" s="7" t="s">
        <v>22</v>
      </c>
      <c r="J86" s="21" t="s">
        <v>18</v>
      </c>
      <c r="K86" s="11">
        <v>100</v>
      </c>
      <c r="L86" s="13"/>
      <c r="M86" s="7">
        <v>10</v>
      </c>
      <c r="N86" s="7"/>
      <c r="O86" s="7">
        <v>10</v>
      </c>
      <c r="P86" s="7"/>
      <c r="Q86" s="7"/>
      <c r="R86" s="7">
        <v>10</v>
      </c>
      <c r="S86" s="7"/>
      <c r="T86" s="7">
        <v>10</v>
      </c>
      <c r="U86" s="7"/>
      <c r="V86" s="7">
        <v>10</v>
      </c>
      <c r="W86" s="7"/>
      <c r="X86" s="7"/>
      <c r="Y86" s="53">
        <v>52900</v>
      </c>
      <c r="Z86" s="7">
        <f t="shared" si="2"/>
        <v>5290000</v>
      </c>
      <c r="AA86" s="7" t="s">
        <v>17</v>
      </c>
      <c r="AB86" s="7" t="s">
        <v>41</v>
      </c>
    </row>
    <row r="87" spans="1:28" ht="30" customHeight="1" x14ac:dyDescent="0.25">
      <c r="A87" s="7">
        <v>83</v>
      </c>
      <c r="B87" s="8" t="s">
        <v>233</v>
      </c>
      <c r="C87" s="9" t="s">
        <v>16</v>
      </c>
      <c r="D87" s="7"/>
      <c r="E87" s="13" t="s">
        <v>21</v>
      </c>
      <c r="F87" s="11">
        <v>6399185</v>
      </c>
      <c r="G87" s="47"/>
      <c r="H87" s="52" t="s">
        <v>133</v>
      </c>
      <c r="I87" s="7" t="s">
        <v>22</v>
      </c>
      <c r="J87" s="21" t="s">
        <v>18</v>
      </c>
      <c r="K87" s="11">
        <v>100</v>
      </c>
      <c r="L87" s="13"/>
      <c r="M87" s="7"/>
      <c r="N87" s="7">
        <v>10</v>
      </c>
      <c r="O87" s="7"/>
      <c r="P87" s="7">
        <v>10</v>
      </c>
      <c r="Q87" s="7"/>
      <c r="R87" s="7"/>
      <c r="S87" s="7">
        <v>10</v>
      </c>
      <c r="T87" s="7"/>
      <c r="U87" s="7">
        <v>10</v>
      </c>
      <c r="V87" s="7"/>
      <c r="W87" s="7">
        <v>10</v>
      </c>
      <c r="X87" s="7"/>
      <c r="Y87" s="53">
        <v>65602</v>
      </c>
      <c r="Z87" s="7">
        <f t="shared" si="2"/>
        <v>6560200</v>
      </c>
      <c r="AA87" s="7" t="s">
        <v>17</v>
      </c>
      <c r="AB87" s="7" t="s">
        <v>41</v>
      </c>
    </row>
    <row r="88" spans="1:28" ht="32.25" customHeight="1" x14ac:dyDescent="0.25">
      <c r="A88" s="7">
        <v>84</v>
      </c>
      <c r="B88" s="8" t="s">
        <v>233</v>
      </c>
      <c r="C88" s="9" t="s">
        <v>16</v>
      </c>
      <c r="D88" s="7"/>
      <c r="E88" s="13" t="s">
        <v>21</v>
      </c>
      <c r="F88" s="9">
        <v>7282795</v>
      </c>
      <c r="G88" s="47"/>
      <c r="H88" s="9" t="s">
        <v>134</v>
      </c>
      <c r="I88" s="7" t="s">
        <v>22</v>
      </c>
      <c r="J88" s="21" t="s">
        <v>18</v>
      </c>
      <c r="K88" s="11">
        <v>100</v>
      </c>
      <c r="L88" s="13"/>
      <c r="M88" s="7">
        <v>10</v>
      </c>
      <c r="N88" s="7"/>
      <c r="O88" s="7">
        <v>10</v>
      </c>
      <c r="P88" s="7"/>
      <c r="Q88" s="7"/>
      <c r="R88" s="7">
        <v>10</v>
      </c>
      <c r="S88" s="7"/>
      <c r="T88" s="7">
        <v>10</v>
      </c>
      <c r="U88" s="7"/>
      <c r="V88" s="7">
        <v>10</v>
      </c>
      <c r="W88" s="7"/>
      <c r="X88" s="7"/>
      <c r="Y88" s="53">
        <v>156312</v>
      </c>
      <c r="Z88" s="7">
        <f t="shared" si="2"/>
        <v>15631200</v>
      </c>
      <c r="AA88" s="7" t="s">
        <v>17</v>
      </c>
      <c r="AB88" s="7" t="s">
        <v>41</v>
      </c>
    </row>
    <row r="89" spans="1:28" ht="29.25" customHeight="1" x14ac:dyDescent="0.25">
      <c r="A89" s="7">
        <v>85</v>
      </c>
      <c r="B89" s="8" t="s">
        <v>233</v>
      </c>
      <c r="C89" s="9" t="s">
        <v>16</v>
      </c>
      <c r="D89" s="7"/>
      <c r="E89" s="13" t="s">
        <v>21</v>
      </c>
      <c r="F89" s="9">
        <v>8068615</v>
      </c>
      <c r="G89" s="47"/>
      <c r="H89" s="52" t="s">
        <v>135</v>
      </c>
      <c r="I89" s="7" t="s">
        <v>22</v>
      </c>
      <c r="J89" s="21" t="s">
        <v>18</v>
      </c>
      <c r="K89" s="11">
        <v>100</v>
      </c>
      <c r="L89" s="13"/>
      <c r="M89" s="7"/>
      <c r="N89" s="7">
        <v>10</v>
      </c>
      <c r="O89" s="7"/>
      <c r="P89" s="7">
        <v>10</v>
      </c>
      <c r="Q89" s="7"/>
      <c r="R89" s="7"/>
      <c r="S89" s="7">
        <v>10</v>
      </c>
      <c r="T89" s="7"/>
      <c r="U89" s="7">
        <v>10</v>
      </c>
      <c r="V89" s="7"/>
      <c r="W89" s="7">
        <v>10</v>
      </c>
      <c r="X89" s="7"/>
      <c r="Y89" s="53">
        <v>145300</v>
      </c>
      <c r="Z89" s="7">
        <f t="shared" si="2"/>
        <v>14530000</v>
      </c>
      <c r="AA89" s="7" t="s">
        <v>17</v>
      </c>
      <c r="AB89" s="7" t="s">
        <v>41</v>
      </c>
    </row>
    <row r="90" spans="1:28" ht="27.75" customHeight="1" x14ac:dyDescent="0.25">
      <c r="A90" s="7">
        <v>86</v>
      </c>
      <c r="B90" s="8" t="s">
        <v>233</v>
      </c>
      <c r="C90" s="9" t="s">
        <v>16</v>
      </c>
      <c r="D90" s="7"/>
      <c r="E90" s="13" t="s">
        <v>21</v>
      </c>
      <c r="F90" s="9">
        <v>8068615</v>
      </c>
      <c r="G90" s="47"/>
      <c r="H90" s="9" t="s">
        <v>136</v>
      </c>
      <c r="I90" s="7" t="s">
        <v>22</v>
      </c>
      <c r="J90" s="21" t="s">
        <v>18</v>
      </c>
      <c r="K90" s="11">
        <v>100</v>
      </c>
      <c r="L90" s="13"/>
      <c r="M90" s="7">
        <v>10</v>
      </c>
      <c r="N90" s="7"/>
      <c r="O90" s="7">
        <v>10</v>
      </c>
      <c r="P90" s="7"/>
      <c r="Q90" s="7"/>
      <c r="R90" s="7">
        <v>10</v>
      </c>
      <c r="S90" s="7"/>
      <c r="T90" s="7">
        <v>10</v>
      </c>
      <c r="U90" s="7"/>
      <c r="V90" s="7">
        <v>10</v>
      </c>
      <c r="W90" s="7"/>
      <c r="X90" s="7"/>
      <c r="Y90" s="53">
        <v>140000</v>
      </c>
      <c r="Z90" s="7">
        <f t="shared" si="2"/>
        <v>14000000</v>
      </c>
      <c r="AA90" s="7" t="s">
        <v>17</v>
      </c>
      <c r="AB90" s="7" t="s">
        <v>41</v>
      </c>
    </row>
    <row r="91" spans="1:28" ht="30" customHeight="1" x14ac:dyDescent="0.25">
      <c r="A91" s="7">
        <v>87</v>
      </c>
      <c r="B91" s="8" t="s">
        <v>233</v>
      </c>
      <c r="C91" s="9" t="s">
        <v>16</v>
      </c>
      <c r="D91" s="7"/>
      <c r="E91" s="13" t="s">
        <v>21</v>
      </c>
      <c r="F91" s="9">
        <v>6202608</v>
      </c>
      <c r="G91" s="47"/>
      <c r="H91" s="52" t="s">
        <v>122</v>
      </c>
      <c r="I91" s="7" t="s">
        <v>22</v>
      </c>
      <c r="J91" s="54" t="s">
        <v>18</v>
      </c>
      <c r="K91" s="9">
        <v>100</v>
      </c>
      <c r="L91" s="13"/>
      <c r="M91" s="7"/>
      <c r="N91" s="7">
        <v>50</v>
      </c>
      <c r="O91" s="7"/>
      <c r="P91" s="7"/>
      <c r="Q91" s="7"/>
      <c r="R91" s="7">
        <v>50</v>
      </c>
      <c r="S91" s="7"/>
      <c r="T91" s="7"/>
      <c r="U91" s="7"/>
      <c r="V91" s="7"/>
      <c r="W91" s="7"/>
      <c r="X91" s="7"/>
      <c r="Y91" s="55">
        <v>154000</v>
      </c>
      <c r="Z91" s="7">
        <f t="shared" si="2"/>
        <v>15400000</v>
      </c>
      <c r="AA91" s="7" t="s">
        <v>17</v>
      </c>
      <c r="AB91" s="7" t="s">
        <v>41</v>
      </c>
    </row>
    <row r="92" spans="1:28" ht="28.5" customHeight="1" x14ac:dyDescent="0.25">
      <c r="A92" s="7">
        <v>88</v>
      </c>
      <c r="B92" s="8" t="s">
        <v>233</v>
      </c>
      <c r="C92" s="9" t="s">
        <v>16</v>
      </c>
      <c r="D92" s="7"/>
      <c r="E92" s="13" t="s">
        <v>21</v>
      </c>
      <c r="F92" s="56">
        <v>8687633</v>
      </c>
      <c r="G92" s="47"/>
      <c r="H92" s="52" t="s">
        <v>104</v>
      </c>
      <c r="I92" s="7" t="s">
        <v>22</v>
      </c>
      <c r="J92" s="50" t="s">
        <v>18</v>
      </c>
      <c r="K92" s="21">
        <v>250</v>
      </c>
      <c r="L92" s="13"/>
      <c r="M92" s="7">
        <v>50</v>
      </c>
      <c r="N92" s="7"/>
      <c r="O92" s="7">
        <v>50</v>
      </c>
      <c r="P92" s="7"/>
      <c r="Q92" s="7"/>
      <c r="R92" s="7"/>
      <c r="S92" s="7">
        <v>100</v>
      </c>
      <c r="T92" s="7"/>
      <c r="U92" s="7"/>
      <c r="V92" s="7">
        <v>50</v>
      </c>
      <c r="W92" s="7"/>
      <c r="X92" s="7"/>
      <c r="Y92" s="55">
        <v>253000</v>
      </c>
      <c r="Z92" s="7">
        <f t="shared" si="2"/>
        <v>63250000</v>
      </c>
      <c r="AA92" s="7" t="s">
        <v>17</v>
      </c>
      <c r="AB92" s="7" t="s">
        <v>41</v>
      </c>
    </row>
    <row r="93" spans="1:28" ht="27" customHeight="1" x14ac:dyDescent="0.25">
      <c r="A93" s="7">
        <v>89</v>
      </c>
      <c r="B93" s="8" t="s">
        <v>233</v>
      </c>
      <c r="C93" s="9" t="s">
        <v>16</v>
      </c>
      <c r="D93" s="7"/>
      <c r="E93" s="13" t="s">
        <v>21</v>
      </c>
      <c r="F93" s="56">
        <v>6215874</v>
      </c>
      <c r="G93" s="47"/>
      <c r="H93" s="52" t="s">
        <v>105</v>
      </c>
      <c r="I93" s="7" t="s">
        <v>22</v>
      </c>
      <c r="J93" s="50" t="s">
        <v>18</v>
      </c>
      <c r="K93" s="21">
        <v>250</v>
      </c>
      <c r="L93" s="7">
        <v>50</v>
      </c>
      <c r="M93" s="7"/>
      <c r="N93" s="7">
        <v>50</v>
      </c>
      <c r="O93" s="7"/>
      <c r="P93" s="7"/>
      <c r="Q93" s="7"/>
      <c r="R93" s="7">
        <v>100</v>
      </c>
      <c r="S93" s="7"/>
      <c r="T93" s="7"/>
      <c r="U93" s="7">
        <v>50</v>
      </c>
      <c r="V93" s="7"/>
      <c r="W93" s="7"/>
      <c r="X93" s="7"/>
      <c r="Y93" s="55">
        <v>253000</v>
      </c>
      <c r="Z93" s="7">
        <f t="shared" si="2"/>
        <v>63250000</v>
      </c>
      <c r="AA93" s="7" t="s">
        <v>17</v>
      </c>
      <c r="AB93" s="7" t="s">
        <v>41</v>
      </c>
    </row>
    <row r="94" spans="1:28" ht="32.25" customHeight="1" x14ac:dyDescent="0.25">
      <c r="A94" s="7">
        <v>90</v>
      </c>
      <c r="B94" s="8" t="s">
        <v>233</v>
      </c>
      <c r="C94" s="9" t="s">
        <v>16</v>
      </c>
      <c r="D94" s="7"/>
      <c r="E94" s="13" t="s">
        <v>21</v>
      </c>
      <c r="F94" s="56">
        <v>6202667</v>
      </c>
      <c r="G94" s="47"/>
      <c r="H94" s="52" t="s">
        <v>121</v>
      </c>
      <c r="I94" s="7" t="s">
        <v>22</v>
      </c>
      <c r="J94" s="52" t="s">
        <v>18</v>
      </c>
      <c r="K94" s="52">
        <v>250</v>
      </c>
      <c r="L94" s="13"/>
      <c r="M94" s="7">
        <v>50</v>
      </c>
      <c r="N94" s="7"/>
      <c r="O94" s="7">
        <v>50</v>
      </c>
      <c r="P94" s="7"/>
      <c r="Q94" s="7"/>
      <c r="R94" s="7"/>
      <c r="S94" s="7">
        <v>100</v>
      </c>
      <c r="T94" s="7"/>
      <c r="U94" s="7"/>
      <c r="V94" s="7">
        <v>50</v>
      </c>
      <c r="W94" s="7"/>
      <c r="X94" s="7"/>
      <c r="Y94" s="55">
        <v>279672</v>
      </c>
      <c r="Z94" s="7">
        <f t="shared" si="2"/>
        <v>69918000</v>
      </c>
      <c r="AA94" s="7" t="s">
        <v>17</v>
      </c>
      <c r="AB94" s="7" t="s">
        <v>41</v>
      </c>
    </row>
    <row r="95" spans="1:28" ht="32.25" customHeight="1" x14ac:dyDescent="0.25">
      <c r="A95" s="7">
        <v>91</v>
      </c>
      <c r="B95" s="8" t="s">
        <v>233</v>
      </c>
      <c r="C95" s="9" t="s">
        <v>16</v>
      </c>
      <c r="D95" s="7"/>
      <c r="E95" s="13" t="s">
        <v>21</v>
      </c>
      <c r="F95" s="46">
        <v>6190467</v>
      </c>
      <c r="G95" s="47"/>
      <c r="H95" s="52" t="s">
        <v>106</v>
      </c>
      <c r="I95" s="7" t="s">
        <v>22</v>
      </c>
      <c r="J95" s="52" t="s">
        <v>18</v>
      </c>
      <c r="K95" s="52">
        <v>250</v>
      </c>
      <c r="L95" s="7">
        <v>50</v>
      </c>
      <c r="M95" s="7"/>
      <c r="N95" s="7">
        <v>50</v>
      </c>
      <c r="O95" s="7"/>
      <c r="P95" s="7"/>
      <c r="Q95" s="7"/>
      <c r="R95" s="7">
        <v>100</v>
      </c>
      <c r="S95" s="7"/>
      <c r="T95" s="7"/>
      <c r="U95" s="7">
        <v>50</v>
      </c>
      <c r="V95" s="7"/>
      <c r="W95" s="7"/>
      <c r="X95" s="7"/>
      <c r="Y95" s="55">
        <v>52000</v>
      </c>
      <c r="Z95" s="7">
        <f t="shared" si="2"/>
        <v>13000000</v>
      </c>
      <c r="AA95" s="7" t="s">
        <v>17</v>
      </c>
      <c r="AB95" s="7" t="s">
        <v>41</v>
      </c>
    </row>
    <row r="96" spans="1:28" ht="27" customHeight="1" x14ac:dyDescent="0.25">
      <c r="A96" s="7">
        <v>92</v>
      </c>
      <c r="B96" s="8" t="s">
        <v>233</v>
      </c>
      <c r="C96" s="9" t="s">
        <v>16</v>
      </c>
      <c r="D96" s="7"/>
      <c r="E96" s="13" t="s">
        <v>21</v>
      </c>
      <c r="F96" s="46">
        <v>1508440</v>
      </c>
      <c r="G96" s="13"/>
      <c r="H96" s="52" t="s">
        <v>107</v>
      </c>
      <c r="I96" s="7" t="s">
        <v>22</v>
      </c>
      <c r="J96" s="52" t="s">
        <v>18</v>
      </c>
      <c r="K96" s="52">
        <v>100</v>
      </c>
      <c r="L96" s="13"/>
      <c r="M96" s="7"/>
      <c r="N96" s="7">
        <v>50</v>
      </c>
      <c r="O96" s="7"/>
      <c r="P96" s="7"/>
      <c r="Q96" s="7"/>
      <c r="R96" s="7">
        <v>50</v>
      </c>
      <c r="S96" s="7"/>
      <c r="T96" s="7"/>
      <c r="U96" s="7"/>
      <c r="V96" s="7"/>
      <c r="W96" s="7"/>
      <c r="X96" s="7"/>
      <c r="Y96" s="55">
        <v>37000</v>
      </c>
      <c r="Z96" s="7">
        <f t="shared" si="2"/>
        <v>3700000</v>
      </c>
      <c r="AA96" s="7" t="s">
        <v>17</v>
      </c>
      <c r="AB96" s="7" t="s">
        <v>41</v>
      </c>
    </row>
    <row r="97" spans="1:28" ht="30" customHeight="1" x14ac:dyDescent="0.25">
      <c r="A97" s="7">
        <v>93</v>
      </c>
      <c r="B97" s="8" t="s">
        <v>233</v>
      </c>
      <c r="C97" s="9" t="s">
        <v>16</v>
      </c>
      <c r="D97" s="7"/>
      <c r="E97" s="13" t="s">
        <v>21</v>
      </c>
      <c r="F97" s="11">
        <v>8016852</v>
      </c>
      <c r="G97" s="13"/>
      <c r="H97" s="11" t="s">
        <v>108</v>
      </c>
      <c r="I97" s="7" t="s">
        <v>22</v>
      </c>
      <c r="J97" s="11" t="s">
        <v>18</v>
      </c>
      <c r="K97" s="49">
        <v>2000</v>
      </c>
      <c r="L97" s="7">
        <v>500</v>
      </c>
      <c r="M97" s="7"/>
      <c r="N97" s="7"/>
      <c r="O97" s="7">
        <v>500</v>
      </c>
      <c r="P97" s="7"/>
      <c r="Q97" s="7">
        <v>500</v>
      </c>
      <c r="R97" s="7"/>
      <c r="S97" s="7">
        <v>500</v>
      </c>
      <c r="T97" s="7"/>
      <c r="U97" s="7"/>
      <c r="V97" s="7"/>
      <c r="W97" s="7"/>
      <c r="X97" s="7"/>
      <c r="Y97" s="53">
        <v>10640</v>
      </c>
      <c r="Z97" s="7">
        <f t="shared" ref="Z97:Z102" si="3">Y97*K97</f>
        <v>21280000</v>
      </c>
      <c r="AA97" s="7" t="s">
        <v>17</v>
      </c>
      <c r="AB97" s="7" t="s">
        <v>41</v>
      </c>
    </row>
    <row r="98" spans="1:28" ht="29.25" customHeight="1" x14ac:dyDescent="0.25">
      <c r="A98" s="7">
        <v>94</v>
      </c>
      <c r="B98" s="8" t="s">
        <v>233</v>
      </c>
      <c r="C98" s="9" t="s">
        <v>16</v>
      </c>
      <c r="D98" s="7"/>
      <c r="E98" s="13" t="s">
        <v>21</v>
      </c>
      <c r="F98" s="11">
        <v>8016852</v>
      </c>
      <c r="G98" s="13"/>
      <c r="H98" s="11" t="s">
        <v>109</v>
      </c>
      <c r="I98" s="7" t="s">
        <v>22</v>
      </c>
      <c r="J98" s="11" t="s">
        <v>18</v>
      </c>
      <c r="K98" s="49">
        <v>1000</v>
      </c>
      <c r="L98" s="13">
        <v>250</v>
      </c>
      <c r="M98" s="7"/>
      <c r="N98" s="7"/>
      <c r="O98" s="7">
        <v>250</v>
      </c>
      <c r="P98" s="7"/>
      <c r="Q98" s="7">
        <v>250</v>
      </c>
      <c r="R98" s="7"/>
      <c r="S98" s="7">
        <v>250</v>
      </c>
      <c r="T98" s="7"/>
      <c r="U98" s="7"/>
      <c r="V98" s="7"/>
      <c r="W98" s="7"/>
      <c r="X98" s="7"/>
      <c r="Y98" s="53">
        <v>11640</v>
      </c>
      <c r="Z98" s="7">
        <f t="shared" si="3"/>
        <v>11640000</v>
      </c>
      <c r="AA98" s="7" t="s">
        <v>17</v>
      </c>
      <c r="AB98" s="7" t="s">
        <v>41</v>
      </c>
    </row>
    <row r="99" spans="1:28" ht="31.5" customHeight="1" x14ac:dyDescent="0.25">
      <c r="A99" s="7">
        <v>95</v>
      </c>
      <c r="B99" s="8" t="s">
        <v>233</v>
      </c>
      <c r="C99" s="9" t="s">
        <v>16</v>
      </c>
      <c r="D99" s="7"/>
      <c r="E99" s="13" t="s">
        <v>21</v>
      </c>
      <c r="F99" s="11">
        <v>8510816</v>
      </c>
      <c r="G99" s="13"/>
      <c r="H99" s="11" t="s">
        <v>110</v>
      </c>
      <c r="I99" s="7" t="s">
        <v>22</v>
      </c>
      <c r="J99" s="11" t="s">
        <v>18</v>
      </c>
      <c r="K99" s="49">
        <v>1000</v>
      </c>
      <c r="L99" s="13">
        <v>250</v>
      </c>
      <c r="M99" s="7"/>
      <c r="N99" s="7"/>
      <c r="O99" s="7">
        <v>250</v>
      </c>
      <c r="P99" s="7"/>
      <c r="Q99" s="7">
        <v>250</v>
      </c>
      <c r="R99" s="7"/>
      <c r="S99" s="7">
        <v>250</v>
      </c>
      <c r="T99" s="7"/>
      <c r="U99" s="7"/>
      <c r="V99" s="7"/>
      <c r="W99" s="7"/>
      <c r="X99" s="7"/>
      <c r="Y99" s="53">
        <v>11652.17</v>
      </c>
      <c r="Z99" s="7">
        <f t="shared" si="3"/>
        <v>11652170</v>
      </c>
      <c r="AA99" s="7" t="s">
        <v>17</v>
      </c>
      <c r="AB99" s="7" t="s">
        <v>41</v>
      </c>
    </row>
    <row r="100" spans="1:28" ht="30" customHeight="1" x14ac:dyDescent="0.25">
      <c r="A100" s="7">
        <v>96</v>
      </c>
      <c r="B100" s="8" t="s">
        <v>233</v>
      </c>
      <c r="C100" s="9" t="s">
        <v>16</v>
      </c>
      <c r="D100" s="7"/>
      <c r="E100" s="13" t="s">
        <v>21</v>
      </c>
      <c r="F100" s="11">
        <v>1672575</v>
      </c>
      <c r="G100" s="13"/>
      <c r="H100" s="11" t="s">
        <v>111</v>
      </c>
      <c r="I100" s="7" t="s">
        <v>22</v>
      </c>
      <c r="J100" s="11" t="s">
        <v>18</v>
      </c>
      <c r="K100" s="49">
        <v>500</v>
      </c>
      <c r="L100" s="13">
        <v>50</v>
      </c>
      <c r="M100" s="7"/>
      <c r="N100" s="7"/>
      <c r="O100" s="7">
        <v>100</v>
      </c>
      <c r="P100" s="7"/>
      <c r="Q100" s="7">
        <v>100</v>
      </c>
      <c r="R100" s="7"/>
      <c r="S100" s="7">
        <v>100</v>
      </c>
      <c r="T100" s="7"/>
      <c r="U100" s="7">
        <v>150</v>
      </c>
      <c r="V100" s="7"/>
      <c r="W100" s="7"/>
      <c r="X100" s="7"/>
      <c r="Y100" s="53">
        <v>24000</v>
      </c>
      <c r="Z100" s="7">
        <f t="shared" si="3"/>
        <v>12000000</v>
      </c>
      <c r="AA100" s="7" t="s">
        <v>17</v>
      </c>
      <c r="AB100" s="7" t="s">
        <v>41</v>
      </c>
    </row>
    <row r="101" spans="1:28" ht="30.75" customHeight="1" x14ac:dyDescent="0.25">
      <c r="A101" s="7">
        <v>97</v>
      </c>
      <c r="B101" s="8" t="s">
        <v>233</v>
      </c>
      <c r="C101" s="9" t="s">
        <v>16</v>
      </c>
      <c r="D101" s="7"/>
      <c r="E101" s="13" t="s">
        <v>21</v>
      </c>
      <c r="F101" s="11">
        <v>1672575</v>
      </c>
      <c r="G101" s="13"/>
      <c r="H101" s="11" t="s">
        <v>112</v>
      </c>
      <c r="I101" s="7" t="s">
        <v>22</v>
      </c>
      <c r="J101" s="11" t="s">
        <v>18</v>
      </c>
      <c r="K101" s="52">
        <v>250</v>
      </c>
      <c r="L101" s="13">
        <v>50</v>
      </c>
      <c r="M101" s="7"/>
      <c r="N101" s="7"/>
      <c r="O101" s="7">
        <v>50</v>
      </c>
      <c r="P101" s="7"/>
      <c r="Q101" s="7">
        <v>50</v>
      </c>
      <c r="R101" s="7"/>
      <c r="S101" s="7">
        <v>50</v>
      </c>
      <c r="T101" s="7"/>
      <c r="U101" s="7">
        <v>50</v>
      </c>
      <c r="V101" s="7"/>
      <c r="W101" s="7"/>
      <c r="X101" s="7"/>
      <c r="Y101" s="53">
        <v>24000</v>
      </c>
      <c r="Z101" s="7">
        <f t="shared" si="3"/>
        <v>6000000</v>
      </c>
      <c r="AA101" s="7" t="s">
        <v>17</v>
      </c>
      <c r="AB101" s="7" t="s">
        <v>41</v>
      </c>
    </row>
    <row r="102" spans="1:28" ht="29.25" customHeight="1" x14ac:dyDescent="0.25">
      <c r="A102" s="7">
        <v>98</v>
      </c>
      <c r="B102" s="8" t="s">
        <v>233</v>
      </c>
      <c r="C102" s="9" t="s">
        <v>16</v>
      </c>
      <c r="D102" s="7"/>
      <c r="E102" s="13" t="s">
        <v>21</v>
      </c>
      <c r="F102" s="11">
        <v>6233554</v>
      </c>
      <c r="G102" s="13"/>
      <c r="H102" s="11" t="s">
        <v>115</v>
      </c>
      <c r="I102" s="7" t="s">
        <v>22</v>
      </c>
      <c r="J102" s="11" t="s">
        <v>18</v>
      </c>
      <c r="K102" s="52">
        <v>30</v>
      </c>
      <c r="L102" s="13"/>
      <c r="M102" s="7">
        <v>10</v>
      </c>
      <c r="N102" s="7"/>
      <c r="O102" s="7"/>
      <c r="P102" s="7">
        <v>10</v>
      </c>
      <c r="Q102" s="7"/>
      <c r="R102" s="7">
        <v>10</v>
      </c>
      <c r="S102" s="7"/>
      <c r="T102" s="7"/>
      <c r="U102" s="7"/>
      <c r="V102" s="7"/>
      <c r="W102" s="7"/>
      <c r="X102" s="7"/>
      <c r="Y102" s="53">
        <v>40000</v>
      </c>
      <c r="Z102" s="7">
        <f t="shared" si="3"/>
        <v>1200000</v>
      </c>
      <c r="AA102" s="7" t="s">
        <v>17</v>
      </c>
      <c r="AB102" s="7" t="s">
        <v>41</v>
      </c>
    </row>
    <row r="103" spans="1:28" ht="30.75" customHeight="1" x14ac:dyDescent="0.25">
      <c r="A103" s="7">
        <v>99</v>
      </c>
      <c r="B103" s="8" t="s">
        <v>233</v>
      </c>
      <c r="C103" s="9" t="s">
        <v>16</v>
      </c>
      <c r="D103" s="7"/>
      <c r="E103" s="13" t="s">
        <v>21</v>
      </c>
      <c r="F103" s="13">
        <v>6233589</v>
      </c>
      <c r="G103" s="13"/>
      <c r="H103" s="24" t="s">
        <v>114</v>
      </c>
      <c r="I103" s="7" t="s">
        <v>22</v>
      </c>
      <c r="J103" s="11" t="s">
        <v>18</v>
      </c>
      <c r="K103" s="13">
        <v>30</v>
      </c>
      <c r="L103" s="13">
        <v>10</v>
      </c>
      <c r="M103" s="13"/>
      <c r="N103" s="13">
        <v>10</v>
      </c>
      <c r="O103" s="13"/>
      <c r="P103" s="13">
        <v>10</v>
      </c>
      <c r="Q103" s="13"/>
      <c r="R103" s="13"/>
      <c r="S103" s="13"/>
      <c r="T103" s="13"/>
      <c r="U103" s="13"/>
      <c r="V103" s="13"/>
      <c r="W103" s="13"/>
      <c r="X103" s="13"/>
      <c r="Y103" s="13">
        <v>50000</v>
      </c>
      <c r="Z103" s="7">
        <f>Y103*K103</f>
        <v>1500000</v>
      </c>
      <c r="AA103" s="7" t="s">
        <v>17</v>
      </c>
      <c r="AB103" s="7" t="s">
        <v>41</v>
      </c>
    </row>
    <row r="104" spans="1:28" ht="30" customHeight="1" x14ac:dyDescent="0.25">
      <c r="A104" s="7">
        <v>100</v>
      </c>
      <c r="B104" s="8" t="s">
        <v>233</v>
      </c>
      <c r="C104" s="9" t="s">
        <v>16</v>
      </c>
      <c r="D104" s="7"/>
      <c r="E104" s="13" t="s">
        <v>21</v>
      </c>
      <c r="F104" s="11">
        <v>8065934</v>
      </c>
      <c r="G104" s="13"/>
      <c r="H104" s="11" t="s">
        <v>200</v>
      </c>
      <c r="I104" s="7" t="s">
        <v>22</v>
      </c>
      <c r="J104" s="11" t="s">
        <v>18</v>
      </c>
      <c r="K104" s="11">
        <v>2500</v>
      </c>
      <c r="L104" s="11"/>
      <c r="M104" s="11"/>
      <c r="N104" s="11">
        <v>1500</v>
      </c>
      <c r="O104" s="11"/>
      <c r="P104" s="11"/>
      <c r="Q104" s="11"/>
      <c r="R104" s="11">
        <v>500</v>
      </c>
      <c r="S104" s="11"/>
      <c r="T104" s="11"/>
      <c r="U104" s="11">
        <f>IF(R104="","",K104-N104-R104)</f>
        <v>500</v>
      </c>
      <c r="V104" s="13"/>
      <c r="W104" s="11"/>
      <c r="X104" s="11"/>
      <c r="Y104" s="53">
        <v>14086.95</v>
      </c>
      <c r="Z104" s="53">
        <f>Y104*K104</f>
        <v>35217375</v>
      </c>
      <c r="AA104" s="7" t="s">
        <v>17</v>
      </c>
      <c r="AB104" s="11" t="s">
        <v>41</v>
      </c>
    </row>
    <row r="105" spans="1:28" ht="31.5" customHeight="1" x14ac:dyDescent="0.25">
      <c r="A105" s="7">
        <v>101</v>
      </c>
      <c r="B105" s="8" t="s">
        <v>233</v>
      </c>
      <c r="C105" s="9" t="s">
        <v>16</v>
      </c>
      <c r="D105" s="7"/>
      <c r="E105" s="13" t="s">
        <v>21</v>
      </c>
      <c r="F105" s="46">
        <v>6131425</v>
      </c>
      <c r="G105" s="11"/>
      <c r="H105" s="57" t="s">
        <v>198</v>
      </c>
      <c r="I105" s="7" t="s">
        <v>22</v>
      </c>
      <c r="J105" s="11" t="s">
        <v>18</v>
      </c>
      <c r="K105" s="11">
        <v>30</v>
      </c>
      <c r="L105" s="11"/>
      <c r="M105" s="11"/>
      <c r="N105" s="11">
        <v>15</v>
      </c>
      <c r="O105" s="11"/>
      <c r="P105" s="11"/>
      <c r="Q105" s="11"/>
      <c r="R105" s="11">
        <v>15</v>
      </c>
      <c r="S105" s="11"/>
      <c r="T105" s="11"/>
      <c r="U105" s="11"/>
      <c r="V105" s="11"/>
      <c r="W105" s="11"/>
      <c r="X105" s="13"/>
      <c r="Y105" s="53">
        <v>43684</v>
      </c>
      <c r="Z105" s="53">
        <f>Y105*K105</f>
        <v>1310520</v>
      </c>
      <c r="AA105" s="7" t="s">
        <v>17</v>
      </c>
      <c r="AB105" s="11" t="s">
        <v>41</v>
      </c>
    </row>
    <row r="106" spans="1:28" ht="26.25" customHeight="1" x14ac:dyDescent="0.25">
      <c r="A106" s="7">
        <v>102</v>
      </c>
      <c r="B106" s="8" t="s">
        <v>233</v>
      </c>
      <c r="C106" s="9" t="s">
        <v>16</v>
      </c>
      <c r="D106" s="7"/>
      <c r="E106" s="13" t="s">
        <v>21</v>
      </c>
      <c r="F106" s="46">
        <v>6131441</v>
      </c>
      <c r="G106" s="11"/>
      <c r="H106" s="57" t="s">
        <v>199</v>
      </c>
      <c r="I106" s="7" t="s">
        <v>22</v>
      </c>
      <c r="J106" s="11" t="s">
        <v>18</v>
      </c>
      <c r="K106" s="11">
        <v>30</v>
      </c>
      <c r="L106" s="11"/>
      <c r="M106" s="11"/>
      <c r="N106" s="11">
        <v>15</v>
      </c>
      <c r="O106" s="11"/>
      <c r="P106" s="11"/>
      <c r="Q106" s="11"/>
      <c r="R106" s="11">
        <v>15</v>
      </c>
      <c r="S106" s="11"/>
      <c r="T106" s="11"/>
      <c r="U106" s="11"/>
      <c r="V106" s="11"/>
      <c r="W106" s="11"/>
      <c r="X106" s="13"/>
      <c r="Y106" s="53">
        <v>22000</v>
      </c>
      <c r="Z106" s="53">
        <f>Y106*K106</f>
        <v>660000</v>
      </c>
      <c r="AA106" s="7" t="s">
        <v>17</v>
      </c>
      <c r="AB106" s="11" t="s">
        <v>41</v>
      </c>
    </row>
    <row r="107" spans="1:28" ht="27.75" customHeight="1" x14ac:dyDescent="0.25">
      <c r="A107" s="7">
        <v>103</v>
      </c>
      <c r="B107" s="8" t="s">
        <v>233</v>
      </c>
      <c r="C107" s="9" t="s">
        <v>16</v>
      </c>
      <c r="D107" s="7"/>
      <c r="E107" s="13" t="s">
        <v>21</v>
      </c>
      <c r="F107" s="46">
        <v>1475215</v>
      </c>
      <c r="G107" s="11"/>
      <c r="H107" s="11" t="s">
        <v>138</v>
      </c>
      <c r="I107" s="7" t="s">
        <v>22</v>
      </c>
      <c r="J107" s="44" t="s">
        <v>139</v>
      </c>
      <c r="K107" s="11">
        <v>5</v>
      </c>
      <c r="L107" s="13"/>
      <c r="M107" s="7"/>
      <c r="N107" s="11">
        <v>2</v>
      </c>
      <c r="O107" s="11"/>
      <c r="P107" s="11"/>
      <c r="Q107" s="11"/>
      <c r="R107" s="11">
        <v>3</v>
      </c>
      <c r="S107" s="11"/>
      <c r="T107" s="11"/>
      <c r="U107" s="11"/>
      <c r="V107" s="7"/>
      <c r="W107" s="7"/>
      <c r="X107" s="13"/>
      <c r="Y107" s="53">
        <v>16000</v>
      </c>
      <c r="Z107" s="31">
        <f>Y107*K107</f>
        <v>80000</v>
      </c>
      <c r="AA107" s="7" t="s">
        <v>17</v>
      </c>
      <c r="AB107" s="11" t="s">
        <v>41</v>
      </c>
    </row>
    <row r="108" spans="1:28" ht="30" customHeight="1" x14ac:dyDescent="0.25">
      <c r="A108" s="7">
        <v>104</v>
      </c>
      <c r="B108" s="8" t="s">
        <v>233</v>
      </c>
      <c r="C108" s="9" t="s">
        <v>16</v>
      </c>
      <c r="D108" s="7"/>
      <c r="E108" s="13" t="s">
        <v>21</v>
      </c>
      <c r="F108" s="11">
        <v>4397185</v>
      </c>
      <c r="G108" s="11"/>
      <c r="H108" s="57" t="s">
        <v>140</v>
      </c>
      <c r="I108" s="7" t="s">
        <v>22</v>
      </c>
      <c r="J108" s="11" t="s">
        <v>139</v>
      </c>
      <c r="K108" s="11">
        <v>5</v>
      </c>
      <c r="L108" s="13"/>
      <c r="M108" s="7"/>
      <c r="N108" s="11">
        <v>2</v>
      </c>
      <c r="O108" s="11"/>
      <c r="P108" s="11"/>
      <c r="Q108" s="11"/>
      <c r="R108" s="11">
        <v>3</v>
      </c>
      <c r="S108" s="11"/>
      <c r="T108" s="11"/>
      <c r="U108" s="11"/>
      <c r="V108" s="7"/>
      <c r="W108" s="7"/>
      <c r="X108" s="13"/>
      <c r="Y108" s="53">
        <v>55200</v>
      </c>
      <c r="Z108" s="7">
        <f t="shared" ref="Z108:Z119" si="4">Y108*K108</f>
        <v>276000</v>
      </c>
      <c r="AA108" s="7" t="s">
        <v>17</v>
      </c>
      <c r="AB108" s="11" t="s">
        <v>41</v>
      </c>
    </row>
    <row r="109" spans="1:28" ht="30" customHeight="1" x14ac:dyDescent="0.25">
      <c r="A109" s="7">
        <v>105</v>
      </c>
      <c r="B109" s="8" t="s">
        <v>233</v>
      </c>
      <c r="C109" s="9" t="s">
        <v>16</v>
      </c>
      <c r="D109" s="7"/>
      <c r="E109" s="13" t="s">
        <v>21</v>
      </c>
      <c r="F109" s="11">
        <v>1475363</v>
      </c>
      <c r="G109" s="11"/>
      <c r="H109" s="11" t="s">
        <v>141</v>
      </c>
      <c r="I109" s="7" t="s">
        <v>22</v>
      </c>
      <c r="J109" s="44" t="s">
        <v>139</v>
      </c>
      <c r="K109" s="11">
        <v>20</v>
      </c>
      <c r="L109" s="13"/>
      <c r="M109" s="7"/>
      <c r="N109" s="11">
        <v>10</v>
      </c>
      <c r="O109" s="11"/>
      <c r="P109" s="11"/>
      <c r="Q109" s="11"/>
      <c r="R109" s="11">
        <v>10</v>
      </c>
      <c r="S109" s="11"/>
      <c r="T109" s="11"/>
      <c r="U109" s="11"/>
      <c r="V109" s="7"/>
      <c r="W109" s="7"/>
      <c r="X109" s="13"/>
      <c r="Y109" s="53">
        <v>91000</v>
      </c>
      <c r="Z109" s="7">
        <f t="shared" si="4"/>
        <v>1820000</v>
      </c>
      <c r="AA109" s="7" t="s">
        <v>17</v>
      </c>
      <c r="AB109" s="11" t="s">
        <v>41</v>
      </c>
    </row>
    <row r="110" spans="1:28" ht="30" customHeight="1" x14ac:dyDescent="0.25">
      <c r="A110" s="7">
        <v>106</v>
      </c>
      <c r="B110" s="8" t="s">
        <v>233</v>
      </c>
      <c r="C110" s="9" t="s">
        <v>16</v>
      </c>
      <c r="D110" s="7"/>
      <c r="E110" s="13" t="s">
        <v>21</v>
      </c>
      <c r="F110" s="46">
        <v>1475215</v>
      </c>
      <c r="G110" s="11"/>
      <c r="H110" s="57" t="s">
        <v>142</v>
      </c>
      <c r="I110" s="7" t="s">
        <v>22</v>
      </c>
      <c r="J110" s="11" t="s">
        <v>139</v>
      </c>
      <c r="K110" s="11">
        <v>20</v>
      </c>
      <c r="L110" s="13"/>
      <c r="M110" s="7"/>
      <c r="N110" s="11">
        <v>10</v>
      </c>
      <c r="O110" s="11"/>
      <c r="P110" s="11">
        <v>10</v>
      </c>
      <c r="Q110" s="11"/>
      <c r="R110" s="11"/>
      <c r="S110" s="11"/>
      <c r="T110" s="11"/>
      <c r="U110" s="11"/>
      <c r="V110" s="7"/>
      <c r="W110" s="7"/>
      <c r="X110" s="13"/>
      <c r="Y110" s="53">
        <v>108630</v>
      </c>
      <c r="Z110" s="7">
        <f t="shared" si="4"/>
        <v>2172600</v>
      </c>
      <c r="AA110" s="7" t="s">
        <v>17</v>
      </c>
      <c r="AB110" s="11" t="s">
        <v>41</v>
      </c>
    </row>
    <row r="111" spans="1:28" ht="30" customHeight="1" x14ac:dyDescent="0.25">
      <c r="A111" s="7">
        <v>107</v>
      </c>
      <c r="B111" s="8" t="s">
        <v>233</v>
      </c>
      <c r="C111" s="9" t="s">
        <v>16</v>
      </c>
      <c r="D111" s="7"/>
      <c r="E111" s="13" t="s">
        <v>21</v>
      </c>
      <c r="F111" s="58" t="s">
        <v>177</v>
      </c>
      <c r="G111" s="11"/>
      <c r="H111" s="11" t="s">
        <v>143</v>
      </c>
      <c r="I111" s="7" t="s">
        <v>22</v>
      </c>
      <c r="J111" s="44" t="s">
        <v>139</v>
      </c>
      <c r="K111" s="11">
        <v>5</v>
      </c>
      <c r="L111" s="13"/>
      <c r="M111" s="7"/>
      <c r="N111" s="11">
        <v>3</v>
      </c>
      <c r="O111" s="11"/>
      <c r="P111" s="11">
        <v>2</v>
      </c>
      <c r="Q111" s="11"/>
      <c r="R111" s="11"/>
      <c r="S111" s="11"/>
      <c r="T111" s="11"/>
      <c r="U111" s="11"/>
      <c r="V111" s="7"/>
      <c r="W111" s="7"/>
      <c r="X111" s="13"/>
      <c r="Y111" s="53">
        <v>116547</v>
      </c>
      <c r="Z111" s="7">
        <f t="shared" si="4"/>
        <v>582735</v>
      </c>
      <c r="AA111" s="7" t="s">
        <v>17</v>
      </c>
      <c r="AB111" s="11" t="s">
        <v>41</v>
      </c>
    </row>
    <row r="112" spans="1:28" ht="27.75" customHeight="1" x14ac:dyDescent="0.25">
      <c r="A112" s="7">
        <v>108</v>
      </c>
      <c r="B112" s="8" t="s">
        <v>233</v>
      </c>
      <c r="C112" s="9" t="s">
        <v>16</v>
      </c>
      <c r="D112" s="7"/>
      <c r="E112" s="13" t="s">
        <v>21</v>
      </c>
      <c r="F112" s="46">
        <v>1508440</v>
      </c>
      <c r="G112" s="47"/>
      <c r="H112" s="59" t="s">
        <v>107</v>
      </c>
      <c r="I112" s="28" t="s">
        <v>22</v>
      </c>
      <c r="J112" s="52" t="s">
        <v>18</v>
      </c>
      <c r="K112" s="52">
        <v>100</v>
      </c>
      <c r="L112" s="13"/>
      <c r="M112" s="7"/>
      <c r="N112" s="7"/>
      <c r="O112" s="7">
        <v>50</v>
      </c>
      <c r="P112" s="7"/>
      <c r="Q112" s="7"/>
      <c r="R112" s="7"/>
      <c r="S112" s="7">
        <v>50</v>
      </c>
      <c r="T112" s="7"/>
      <c r="U112" s="7"/>
      <c r="V112" s="7"/>
      <c r="W112" s="7"/>
      <c r="X112" s="7"/>
      <c r="Y112" s="55">
        <v>37000</v>
      </c>
      <c r="Z112" s="7">
        <f t="shared" si="4"/>
        <v>3700000</v>
      </c>
      <c r="AA112" s="7" t="s">
        <v>17</v>
      </c>
      <c r="AB112" s="11" t="s">
        <v>41</v>
      </c>
    </row>
    <row r="113" spans="1:28" ht="28.5" customHeight="1" x14ac:dyDescent="0.25">
      <c r="A113" s="7">
        <v>109</v>
      </c>
      <c r="B113" s="8" t="s">
        <v>233</v>
      </c>
      <c r="C113" s="9" t="s">
        <v>16</v>
      </c>
      <c r="D113" s="7"/>
      <c r="E113" s="13" t="s">
        <v>21</v>
      </c>
      <c r="F113" s="11">
        <v>1548921</v>
      </c>
      <c r="G113" s="13"/>
      <c r="H113" s="11" t="s">
        <v>144</v>
      </c>
      <c r="I113" s="28" t="s">
        <v>22</v>
      </c>
      <c r="J113" s="59" t="s">
        <v>18</v>
      </c>
      <c r="K113" s="11">
        <v>2000</v>
      </c>
      <c r="L113" s="13"/>
      <c r="M113" s="11">
        <v>1000</v>
      </c>
      <c r="N113" s="11"/>
      <c r="O113" s="11"/>
      <c r="P113" s="11"/>
      <c r="Q113" s="11"/>
      <c r="R113" s="11">
        <v>1000</v>
      </c>
      <c r="S113" s="11"/>
      <c r="T113" s="11"/>
      <c r="U113" s="7"/>
      <c r="V113" s="7"/>
      <c r="W113" s="7"/>
      <c r="X113" s="7"/>
      <c r="Y113" s="53">
        <v>4000</v>
      </c>
      <c r="Z113" s="7">
        <f t="shared" si="4"/>
        <v>8000000</v>
      </c>
      <c r="AA113" s="7" t="s">
        <v>17</v>
      </c>
      <c r="AB113" s="11" t="s">
        <v>41</v>
      </c>
    </row>
    <row r="114" spans="1:28" ht="30" customHeight="1" x14ac:dyDescent="0.25">
      <c r="A114" s="7">
        <v>110</v>
      </c>
      <c r="B114" s="8" t="s">
        <v>233</v>
      </c>
      <c r="C114" s="9" t="s">
        <v>16</v>
      </c>
      <c r="D114" s="7"/>
      <c r="E114" s="13" t="s">
        <v>21</v>
      </c>
      <c r="F114" s="11"/>
      <c r="G114" s="13"/>
      <c r="H114" s="57" t="s">
        <v>145</v>
      </c>
      <c r="I114" s="28" t="s">
        <v>22</v>
      </c>
      <c r="J114" s="11" t="s">
        <v>178</v>
      </c>
      <c r="K114" s="11">
        <v>50</v>
      </c>
      <c r="L114" s="11"/>
      <c r="M114" s="11">
        <v>25</v>
      </c>
      <c r="N114" s="11"/>
      <c r="O114" s="11"/>
      <c r="P114" s="11"/>
      <c r="Q114" s="11"/>
      <c r="R114" s="11">
        <v>25</v>
      </c>
      <c r="S114" s="11"/>
      <c r="T114" s="11"/>
      <c r="U114" s="11"/>
      <c r="V114" s="11"/>
      <c r="W114" s="11"/>
      <c r="X114" s="13"/>
      <c r="Y114" s="53">
        <v>280000</v>
      </c>
      <c r="Z114" s="7">
        <f t="shared" si="4"/>
        <v>14000000</v>
      </c>
      <c r="AA114" s="11" t="s">
        <v>17</v>
      </c>
      <c r="AB114" s="11" t="s">
        <v>41</v>
      </c>
    </row>
    <row r="115" spans="1:28" ht="29.25" customHeight="1" x14ac:dyDescent="0.25">
      <c r="A115" s="7">
        <v>111</v>
      </c>
      <c r="B115" s="8" t="s">
        <v>233</v>
      </c>
      <c r="C115" s="9" t="s">
        <v>16</v>
      </c>
      <c r="D115" s="7"/>
      <c r="E115" s="13" t="s">
        <v>21</v>
      </c>
      <c r="F115" s="60">
        <v>890383</v>
      </c>
      <c r="G115" s="13"/>
      <c r="H115" s="11" t="s">
        <v>146</v>
      </c>
      <c r="I115" s="28" t="s">
        <v>22</v>
      </c>
      <c r="J115" s="44" t="s">
        <v>18</v>
      </c>
      <c r="K115" s="11">
        <v>150</v>
      </c>
      <c r="L115" s="11"/>
      <c r="M115" s="11">
        <v>44</v>
      </c>
      <c r="N115" s="11"/>
      <c r="O115" s="11"/>
      <c r="P115" s="11"/>
      <c r="Q115" s="11">
        <v>56</v>
      </c>
      <c r="R115" s="11"/>
      <c r="S115" s="11"/>
      <c r="T115" s="11">
        <f>IF(Q115="","",K115-M115-Q115)</f>
        <v>50</v>
      </c>
      <c r="U115" s="11"/>
      <c r="V115" s="11"/>
      <c r="W115" s="13"/>
      <c r="X115" s="13"/>
      <c r="Y115" s="53">
        <v>24000</v>
      </c>
      <c r="Z115" s="7">
        <f t="shared" si="4"/>
        <v>3600000</v>
      </c>
      <c r="AA115" s="11" t="s">
        <v>17</v>
      </c>
      <c r="AB115" s="11" t="s">
        <v>41</v>
      </c>
    </row>
    <row r="116" spans="1:28" ht="27" customHeight="1" x14ac:dyDescent="0.25">
      <c r="A116" s="7">
        <v>112</v>
      </c>
      <c r="B116" s="8" t="s">
        <v>233</v>
      </c>
      <c r="C116" s="9" t="s">
        <v>16</v>
      </c>
      <c r="D116" s="7"/>
      <c r="E116" s="13" t="s">
        <v>21</v>
      </c>
      <c r="F116" s="60">
        <v>830674</v>
      </c>
      <c r="G116" s="13"/>
      <c r="H116" s="57" t="s">
        <v>147</v>
      </c>
      <c r="I116" s="28" t="s">
        <v>22</v>
      </c>
      <c r="J116" s="11" t="s">
        <v>151</v>
      </c>
      <c r="K116" s="11">
        <v>100</v>
      </c>
      <c r="L116" s="11"/>
      <c r="M116" s="11">
        <v>50</v>
      </c>
      <c r="N116" s="11"/>
      <c r="O116" s="11"/>
      <c r="P116" s="11"/>
      <c r="Q116" s="11">
        <v>25</v>
      </c>
      <c r="R116" s="11"/>
      <c r="S116" s="11"/>
      <c r="T116" s="11">
        <f>IF(Q116="","",K116-M116-Q116)</f>
        <v>25</v>
      </c>
      <c r="U116" s="11"/>
      <c r="V116" s="11"/>
      <c r="W116" s="13"/>
      <c r="X116" s="13"/>
      <c r="Y116" s="53">
        <v>21000</v>
      </c>
      <c r="Z116" s="7">
        <f t="shared" si="4"/>
        <v>2100000</v>
      </c>
      <c r="AA116" s="11" t="s">
        <v>17</v>
      </c>
      <c r="AB116" s="11" t="s">
        <v>41</v>
      </c>
    </row>
    <row r="117" spans="1:28" ht="27.75" customHeight="1" x14ac:dyDescent="0.25">
      <c r="A117" s="7">
        <v>113</v>
      </c>
      <c r="B117" s="8" t="s">
        <v>233</v>
      </c>
      <c r="C117" s="9" t="s">
        <v>16</v>
      </c>
      <c r="D117" s="7"/>
      <c r="E117" s="13" t="s">
        <v>21</v>
      </c>
      <c r="F117" s="61" t="s">
        <v>180</v>
      </c>
      <c r="G117" s="13"/>
      <c r="H117" s="57" t="s">
        <v>148</v>
      </c>
      <c r="I117" s="28" t="s">
        <v>22</v>
      </c>
      <c r="J117" s="59" t="s">
        <v>151</v>
      </c>
      <c r="K117" s="11">
        <v>100</v>
      </c>
      <c r="L117" s="11"/>
      <c r="M117" s="11"/>
      <c r="N117" s="11"/>
      <c r="O117" s="11">
        <v>43</v>
      </c>
      <c r="P117" s="11"/>
      <c r="Q117" s="11"/>
      <c r="R117" s="11">
        <f>IF(O117="","",K117-T117-O117)</f>
        <v>32</v>
      </c>
      <c r="S117" s="11"/>
      <c r="T117" s="11">
        <v>25</v>
      </c>
      <c r="U117" s="18"/>
      <c r="V117" s="13"/>
      <c r="W117" s="13"/>
      <c r="X117" s="13"/>
      <c r="Y117" s="53">
        <v>14000</v>
      </c>
      <c r="Z117" s="7">
        <f t="shared" si="4"/>
        <v>1400000</v>
      </c>
      <c r="AA117" s="11" t="s">
        <v>17</v>
      </c>
      <c r="AB117" s="11" t="s">
        <v>41</v>
      </c>
    </row>
    <row r="118" spans="1:28" ht="30" customHeight="1" x14ac:dyDescent="0.25">
      <c r="A118" s="7">
        <v>114</v>
      </c>
      <c r="B118" s="8" t="s">
        <v>233</v>
      </c>
      <c r="C118" s="9" t="s">
        <v>16</v>
      </c>
      <c r="D118" s="7"/>
      <c r="E118" s="13" t="s">
        <v>21</v>
      </c>
      <c r="F118" s="11">
        <v>1143301</v>
      </c>
      <c r="G118" s="13"/>
      <c r="H118" s="24" t="s">
        <v>179</v>
      </c>
      <c r="I118" s="28" t="s">
        <v>22</v>
      </c>
      <c r="J118" s="44" t="s">
        <v>151</v>
      </c>
      <c r="K118" s="11">
        <v>50</v>
      </c>
      <c r="L118" s="11"/>
      <c r="M118" s="11">
        <v>12</v>
      </c>
      <c r="N118" s="11"/>
      <c r="O118" s="11"/>
      <c r="P118" s="11"/>
      <c r="Q118" s="11">
        <v>15</v>
      </c>
      <c r="R118" s="11"/>
      <c r="S118" s="11"/>
      <c r="T118" s="11">
        <f>IF(Q118="","",K118-M118-Q118)</f>
        <v>23</v>
      </c>
      <c r="U118" s="11"/>
      <c r="V118" s="11"/>
      <c r="W118" s="13"/>
      <c r="X118" s="13"/>
      <c r="Y118" s="53">
        <v>25600</v>
      </c>
      <c r="Z118" s="7">
        <f t="shared" si="4"/>
        <v>1280000</v>
      </c>
      <c r="AA118" s="11" t="s">
        <v>17</v>
      </c>
      <c r="AB118" s="11" t="s">
        <v>41</v>
      </c>
    </row>
    <row r="119" spans="1:28" ht="29.25" customHeight="1" x14ac:dyDescent="0.25">
      <c r="A119" s="7">
        <v>115</v>
      </c>
      <c r="B119" s="8" t="s">
        <v>233</v>
      </c>
      <c r="C119" s="9" t="s">
        <v>16</v>
      </c>
      <c r="D119" s="7"/>
      <c r="E119" s="13" t="s">
        <v>21</v>
      </c>
      <c r="F119" s="11">
        <v>8424841</v>
      </c>
      <c r="G119" s="13"/>
      <c r="H119" s="57" t="s">
        <v>149</v>
      </c>
      <c r="I119" s="28" t="s">
        <v>22</v>
      </c>
      <c r="J119" s="11" t="s">
        <v>61</v>
      </c>
      <c r="K119" s="11">
        <v>1000</v>
      </c>
      <c r="L119" s="11"/>
      <c r="M119" s="11"/>
      <c r="N119" s="11">
        <v>126</v>
      </c>
      <c r="O119" s="11"/>
      <c r="P119" s="11"/>
      <c r="Q119" s="11"/>
      <c r="R119" s="11">
        <v>598</v>
      </c>
      <c r="S119" s="11"/>
      <c r="T119" s="11"/>
      <c r="U119" s="11">
        <f t="shared" ref="U119:U122" si="5">IF(R119="","",K119-N119-R119)</f>
        <v>276</v>
      </c>
      <c r="V119" s="11"/>
      <c r="W119" s="11"/>
      <c r="X119" s="13"/>
      <c r="Y119" s="53">
        <v>2100</v>
      </c>
      <c r="Z119" s="7">
        <f t="shared" si="4"/>
        <v>2100000</v>
      </c>
      <c r="AA119" s="11" t="s">
        <v>17</v>
      </c>
      <c r="AB119" s="11" t="s">
        <v>41</v>
      </c>
    </row>
    <row r="120" spans="1:28" ht="30.75" customHeight="1" x14ac:dyDescent="0.25">
      <c r="A120" s="7">
        <v>116</v>
      </c>
      <c r="B120" s="8" t="s">
        <v>233</v>
      </c>
      <c r="C120" s="9" t="s">
        <v>16</v>
      </c>
      <c r="D120" s="7"/>
      <c r="E120" s="13" t="s">
        <v>21</v>
      </c>
      <c r="F120" s="77" t="s">
        <v>245</v>
      </c>
      <c r="G120" s="13"/>
      <c r="H120" s="57" t="s">
        <v>150</v>
      </c>
      <c r="I120" s="28" t="s">
        <v>22</v>
      </c>
      <c r="J120" s="11" t="s">
        <v>151</v>
      </c>
      <c r="K120" s="11">
        <v>200</v>
      </c>
      <c r="L120" s="11"/>
      <c r="M120" s="11"/>
      <c r="N120" s="11">
        <v>50</v>
      </c>
      <c r="O120" s="11"/>
      <c r="P120" s="11"/>
      <c r="Q120" s="11"/>
      <c r="R120" s="11">
        <v>78</v>
      </c>
      <c r="S120" s="11"/>
      <c r="T120" s="11"/>
      <c r="U120" s="11">
        <f t="shared" si="5"/>
        <v>72</v>
      </c>
      <c r="V120" s="11"/>
      <c r="W120" s="11"/>
      <c r="X120" s="13"/>
      <c r="Y120" s="53">
        <v>4500</v>
      </c>
      <c r="Z120" s="7">
        <f t="shared" ref="Z120:Z136" si="6">Y120*K120</f>
        <v>900000</v>
      </c>
      <c r="AA120" s="11" t="s">
        <v>17</v>
      </c>
      <c r="AB120" s="11" t="s">
        <v>41</v>
      </c>
    </row>
    <row r="121" spans="1:28" ht="29.25" customHeight="1" x14ac:dyDescent="0.25">
      <c r="A121" s="7">
        <v>117</v>
      </c>
      <c r="B121" s="8" t="s">
        <v>233</v>
      </c>
      <c r="C121" s="9" t="s">
        <v>16</v>
      </c>
      <c r="D121" s="7"/>
      <c r="E121" s="13" t="s">
        <v>21</v>
      </c>
      <c r="F121" s="11">
        <v>1135783</v>
      </c>
      <c r="G121" s="13"/>
      <c r="H121" s="11" t="s">
        <v>152</v>
      </c>
      <c r="I121" s="28" t="s">
        <v>22</v>
      </c>
      <c r="J121" s="44" t="s">
        <v>151</v>
      </c>
      <c r="K121" s="11">
        <v>200</v>
      </c>
      <c r="L121" s="11"/>
      <c r="M121" s="11"/>
      <c r="N121" s="11">
        <v>100</v>
      </c>
      <c r="O121" s="11"/>
      <c r="P121" s="11"/>
      <c r="Q121" s="11"/>
      <c r="R121" s="11">
        <v>100</v>
      </c>
      <c r="S121" s="11"/>
      <c r="T121" s="11"/>
      <c r="U121" s="11"/>
      <c r="V121" s="11"/>
      <c r="W121" s="11"/>
      <c r="X121" s="13"/>
      <c r="Y121" s="53">
        <v>96347.83</v>
      </c>
      <c r="Z121" s="7">
        <f t="shared" si="6"/>
        <v>19269566</v>
      </c>
      <c r="AA121" s="11" t="s">
        <v>17</v>
      </c>
      <c r="AB121" s="11" t="s">
        <v>41</v>
      </c>
    </row>
    <row r="122" spans="1:28" ht="28.5" customHeight="1" x14ac:dyDescent="0.25">
      <c r="A122" s="7">
        <v>118</v>
      </c>
      <c r="B122" s="8" t="s">
        <v>233</v>
      </c>
      <c r="C122" s="9" t="s">
        <v>16</v>
      </c>
      <c r="D122" s="7"/>
      <c r="E122" s="13" t="s">
        <v>21</v>
      </c>
      <c r="F122" s="11">
        <v>1135805</v>
      </c>
      <c r="G122" s="13"/>
      <c r="H122" s="57" t="s">
        <v>153</v>
      </c>
      <c r="I122" s="28" t="s">
        <v>22</v>
      </c>
      <c r="J122" s="11" t="s">
        <v>151</v>
      </c>
      <c r="K122" s="11">
        <v>300</v>
      </c>
      <c r="L122" s="11"/>
      <c r="M122" s="11"/>
      <c r="N122" s="11">
        <v>60</v>
      </c>
      <c r="O122" s="11"/>
      <c r="P122" s="11"/>
      <c r="Q122" s="11"/>
      <c r="R122" s="11">
        <v>147</v>
      </c>
      <c r="S122" s="11"/>
      <c r="T122" s="11"/>
      <c r="U122" s="11">
        <f t="shared" si="5"/>
        <v>93</v>
      </c>
      <c r="V122" s="11"/>
      <c r="W122" s="11"/>
      <c r="X122" s="13"/>
      <c r="Y122" s="53">
        <v>106347.83</v>
      </c>
      <c r="Z122" s="7">
        <f t="shared" si="6"/>
        <v>31904349</v>
      </c>
      <c r="AA122" s="11" t="s">
        <v>17</v>
      </c>
      <c r="AB122" s="11" t="s">
        <v>41</v>
      </c>
    </row>
    <row r="123" spans="1:28" ht="53.25" customHeight="1" x14ac:dyDescent="0.25">
      <c r="A123" s="7">
        <v>119</v>
      </c>
      <c r="B123" s="8" t="s">
        <v>233</v>
      </c>
      <c r="C123" s="9" t="s">
        <v>16</v>
      </c>
      <c r="D123" s="7"/>
      <c r="E123" s="13" t="s">
        <v>21</v>
      </c>
      <c r="F123" s="62">
        <v>1125508</v>
      </c>
      <c r="G123" s="13"/>
      <c r="H123" s="57" t="s">
        <v>232</v>
      </c>
      <c r="I123" s="28" t="s">
        <v>22</v>
      </c>
      <c r="J123" s="11" t="s">
        <v>151</v>
      </c>
      <c r="K123" s="11">
        <v>100</v>
      </c>
      <c r="L123" s="11"/>
      <c r="M123" s="11"/>
      <c r="N123" s="63">
        <v>50</v>
      </c>
      <c r="O123" s="11"/>
      <c r="P123" s="11"/>
      <c r="Q123" s="11"/>
      <c r="R123" s="11">
        <v>50</v>
      </c>
      <c r="S123" s="11"/>
      <c r="T123" s="11"/>
      <c r="U123" s="11"/>
      <c r="V123" s="11"/>
      <c r="W123" s="11"/>
      <c r="X123" s="13"/>
      <c r="Y123" s="53">
        <v>106347.83</v>
      </c>
      <c r="Z123" s="31">
        <f>Y123*K123</f>
        <v>10634783</v>
      </c>
      <c r="AA123" s="11" t="s">
        <v>17</v>
      </c>
      <c r="AB123" s="11" t="s">
        <v>41</v>
      </c>
    </row>
    <row r="124" spans="1:28" ht="27.75" customHeight="1" x14ac:dyDescent="0.25">
      <c r="A124" s="7">
        <v>120</v>
      </c>
      <c r="B124" s="8" t="s">
        <v>233</v>
      </c>
      <c r="C124" s="9" t="s">
        <v>16</v>
      </c>
      <c r="D124" s="7"/>
      <c r="E124" s="13" t="s">
        <v>21</v>
      </c>
      <c r="F124" s="11">
        <v>7161803</v>
      </c>
      <c r="G124" s="13"/>
      <c r="H124" s="57" t="s">
        <v>188</v>
      </c>
      <c r="I124" s="28" t="s">
        <v>22</v>
      </c>
      <c r="J124" s="11" t="s">
        <v>154</v>
      </c>
      <c r="K124" s="11">
        <v>5</v>
      </c>
      <c r="L124" s="11"/>
      <c r="M124" s="11">
        <v>3</v>
      </c>
      <c r="N124" s="13"/>
      <c r="O124" s="11"/>
      <c r="P124" s="11"/>
      <c r="Q124" s="11"/>
      <c r="R124" s="11">
        <v>2</v>
      </c>
      <c r="S124" s="11"/>
      <c r="T124" s="11"/>
      <c r="U124" s="11"/>
      <c r="V124" s="11"/>
      <c r="W124" s="11"/>
      <c r="X124" s="13"/>
      <c r="Y124" s="53">
        <v>12840000</v>
      </c>
      <c r="Z124" s="7">
        <f t="shared" si="6"/>
        <v>64200000</v>
      </c>
      <c r="AA124" s="11" t="s">
        <v>17</v>
      </c>
      <c r="AB124" s="11" t="s">
        <v>41</v>
      </c>
    </row>
    <row r="125" spans="1:28" ht="31.5" customHeight="1" x14ac:dyDescent="0.25">
      <c r="A125" s="7">
        <v>121</v>
      </c>
      <c r="B125" s="8" t="s">
        <v>233</v>
      </c>
      <c r="C125" s="9" t="s">
        <v>16</v>
      </c>
      <c r="D125" s="7"/>
      <c r="E125" s="13" t="s">
        <v>21</v>
      </c>
      <c r="F125" s="77" t="s">
        <v>246</v>
      </c>
      <c r="G125" s="13"/>
      <c r="H125" s="57" t="s">
        <v>189</v>
      </c>
      <c r="I125" s="28" t="s">
        <v>22</v>
      </c>
      <c r="J125" s="11" t="s">
        <v>154</v>
      </c>
      <c r="K125" s="11">
        <v>15</v>
      </c>
      <c r="L125" s="11"/>
      <c r="M125" s="11"/>
      <c r="N125" s="11"/>
      <c r="O125" s="11">
        <v>5</v>
      </c>
      <c r="P125" s="11"/>
      <c r="Q125" s="11">
        <v>5</v>
      </c>
      <c r="R125" s="11"/>
      <c r="S125" s="11"/>
      <c r="T125" s="11">
        <v>5</v>
      </c>
      <c r="U125" s="11"/>
      <c r="V125" s="11"/>
      <c r="W125" s="11"/>
      <c r="X125" s="13"/>
      <c r="Y125" s="53">
        <v>17304347.829999998</v>
      </c>
      <c r="Z125" s="7">
        <f t="shared" si="6"/>
        <v>259565217.44999999</v>
      </c>
      <c r="AA125" s="11" t="s">
        <v>17</v>
      </c>
      <c r="AB125" s="11" t="s">
        <v>41</v>
      </c>
    </row>
    <row r="126" spans="1:28" ht="31.5" customHeight="1" x14ac:dyDescent="0.25">
      <c r="A126" s="7">
        <v>122</v>
      </c>
      <c r="B126" s="8" t="s">
        <v>233</v>
      </c>
      <c r="C126" s="9" t="s">
        <v>16</v>
      </c>
      <c r="D126" s="7"/>
      <c r="E126" s="13" t="s">
        <v>21</v>
      </c>
      <c r="F126" s="77" t="s">
        <v>247</v>
      </c>
      <c r="G126" s="13"/>
      <c r="H126" s="57" t="s">
        <v>190</v>
      </c>
      <c r="I126" s="28" t="s">
        <v>22</v>
      </c>
      <c r="J126" s="11" t="s">
        <v>154</v>
      </c>
      <c r="K126" s="11">
        <v>15</v>
      </c>
      <c r="L126" s="11"/>
      <c r="M126" s="11"/>
      <c r="N126" s="11">
        <v>3</v>
      </c>
      <c r="O126" s="11"/>
      <c r="P126" s="11"/>
      <c r="Q126" s="11"/>
      <c r="R126" s="11">
        <v>7</v>
      </c>
      <c r="S126" s="11"/>
      <c r="T126" s="11"/>
      <c r="U126" s="11">
        <f t="shared" ref="U126:U142" si="7">IF(R126="","",K126-N126-R126)</f>
        <v>5</v>
      </c>
      <c r="V126" s="11"/>
      <c r="W126" s="11"/>
      <c r="X126" s="13"/>
      <c r="Y126" s="53">
        <v>8217391.2999999998</v>
      </c>
      <c r="Z126" s="7">
        <f t="shared" si="6"/>
        <v>123260869.5</v>
      </c>
      <c r="AA126" s="11" t="s">
        <v>17</v>
      </c>
      <c r="AB126" s="11" t="s">
        <v>41</v>
      </c>
    </row>
    <row r="127" spans="1:28" ht="28.5" customHeight="1" x14ac:dyDescent="0.25">
      <c r="A127" s="7">
        <v>123</v>
      </c>
      <c r="B127" s="8" t="s">
        <v>233</v>
      </c>
      <c r="C127" s="9" t="s">
        <v>16</v>
      </c>
      <c r="D127" s="7"/>
      <c r="E127" s="13" t="s">
        <v>21</v>
      </c>
      <c r="F127" s="77" t="s">
        <v>250</v>
      </c>
      <c r="G127" s="13"/>
      <c r="H127" s="11" t="s">
        <v>191</v>
      </c>
      <c r="I127" s="28" t="s">
        <v>22</v>
      </c>
      <c r="J127" s="44" t="s">
        <v>154</v>
      </c>
      <c r="K127" s="11">
        <v>7.5</v>
      </c>
      <c r="L127" s="11"/>
      <c r="M127" s="11"/>
      <c r="N127" s="11">
        <v>2</v>
      </c>
      <c r="O127" s="11"/>
      <c r="P127" s="11"/>
      <c r="Q127" s="11"/>
      <c r="R127" s="11">
        <v>5</v>
      </c>
      <c r="S127" s="11"/>
      <c r="T127" s="11"/>
      <c r="U127" s="11">
        <f t="shared" si="7"/>
        <v>0.5</v>
      </c>
      <c r="V127" s="11"/>
      <c r="W127" s="11"/>
      <c r="X127" s="13"/>
      <c r="Y127" s="53">
        <v>14260869.57</v>
      </c>
      <c r="Z127" s="7">
        <f t="shared" si="6"/>
        <v>106956521.77500001</v>
      </c>
      <c r="AA127" s="11" t="s">
        <v>17</v>
      </c>
      <c r="AB127" s="11" t="s">
        <v>41</v>
      </c>
    </row>
    <row r="128" spans="1:28" ht="28.5" customHeight="1" x14ac:dyDescent="0.25">
      <c r="A128" s="7">
        <v>124</v>
      </c>
      <c r="B128" s="8" t="s">
        <v>233</v>
      </c>
      <c r="C128" s="9" t="s">
        <v>16</v>
      </c>
      <c r="D128" s="7"/>
      <c r="E128" s="13" t="s">
        <v>21</v>
      </c>
      <c r="F128" s="77" t="s">
        <v>251</v>
      </c>
      <c r="G128" s="13"/>
      <c r="H128" s="57" t="s">
        <v>192</v>
      </c>
      <c r="I128" s="28" t="s">
        <v>22</v>
      </c>
      <c r="J128" s="11" t="s">
        <v>154</v>
      </c>
      <c r="K128" s="11">
        <v>10</v>
      </c>
      <c r="L128" s="11"/>
      <c r="M128" s="11"/>
      <c r="N128" s="11">
        <v>1</v>
      </c>
      <c r="O128" s="11"/>
      <c r="P128" s="11"/>
      <c r="Q128" s="11"/>
      <c r="R128" s="11">
        <v>4</v>
      </c>
      <c r="S128" s="11"/>
      <c r="T128" s="11"/>
      <c r="U128" s="11">
        <f t="shared" si="7"/>
        <v>5</v>
      </c>
      <c r="V128" s="11"/>
      <c r="W128" s="11"/>
      <c r="X128" s="13"/>
      <c r="Y128" s="53">
        <v>9695652.1699999999</v>
      </c>
      <c r="Z128" s="7">
        <f t="shared" si="6"/>
        <v>96956521.700000003</v>
      </c>
      <c r="AA128" s="11" t="s">
        <v>17</v>
      </c>
      <c r="AB128" s="11" t="s">
        <v>41</v>
      </c>
    </row>
    <row r="129" spans="1:28" ht="28.5" customHeight="1" x14ac:dyDescent="0.25">
      <c r="A129" s="7">
        <v>125</v>
      </c>
      <c r="B129" s="8" t="s">
        <v>233</v>
      </c>
      <c r="C129" s="9" t="s">
        <v>16</v>
      </c>
      <c r="D129" s="7"/>
      <c r="E129" s="13" t="s">
        <v>21</v>
      </c>
      <c r="F129" s="77" t="s">
        <v>252</v>
      </c>
      <c r="G129" s="13"/>
      <c r="H129" s="11" t="s">
        <v>155</v>
      </c>
      <c r="I129" s="28" t="s">
        <v>22</v>
      </c>
      <c r="J129" s="44" t="s">
        <v>151</v>
      </c>
      <c r="K129" s="11">
        <v>100</v>
      </c>
      <c r="L129" s="11"/>
      <c r="M129" s="11"/>
      <c r="N129" s="11">
        <v>35</v>
      </c>
      <c r="O129" s="11"/>
      <c r="P129" s="11"/>
      <c r="Q129" s="11"/>
      <c r="R129" s="11">
        <v>40</v>
      </c>
      <c r="S129" s="11"/>
      <c r="T129" s="11"/>
      <c r="U129" s="11">
        <f t="shared" si="7"/>
        <v>25</v>
      </c>
      <c r="V129" s="11"/>
      <c r="W129" s="11"/>
      <c r="X129" s="13"/>
      <c r="Y129" s="53">
        <v>56521.7</v>
      </c>
      <c r="Z129" s="7">
        <f t="shared" si="6"/>
        <v>5652170</v>
      </c>
      <c r="AA129" s="11" t="s">
        <v>17</v>
      </c>
      <c r="AB129" s="11" t="s">
        <v>187</v>
      </c>
    </row>
    <row r="130" spans="1:28" ht="30" customHeight="1" x14ac:dyDescent="0.25">
      <c r="A130" s="7">
        <v>126</v>
      </c>
      <c r="B130" s="8" t="s">
        <v>233</v>
      </c>
      <c r="C130" s="9" t="s">
        <v>16</v>
      </c>
      <c r="D130" s="7"/>
      <c r="E130" s="13" t="s">
        <v>21</v>
      </c>
      <c r="F130" s="16" t="s">
        <v>253</v>
      </c>
      <c r="G130" s="21"/>
      <c r="H130" s="9" t="s">
        <v>156</v>
      </c>
      <c r="I130" s="28" t="s">
        <v>22</v>
      </c>
      <c r="J130" s="21" t="s">
        <v>151</v>
      </c>
      <c r="K130" s="9">
        <v>100</v>
      </c>
      <c r="L130" s="9"/>
      <c r="M130" s="9"/>
      <c r="N130" s="9">
        <v>31</v>
      </c>
      <c r="O130" s="9"/>
      <c r="P130" s="9"/>
      <c r="Q130" s="9"/>
      <c r="R130" s="9">
        <v>41</v>
      </c>
      <c r="S130" s="9"/>
      <c r="T130" s="9"/>
      <c r="U130" s="9">
        <f t="shared" si="7"/>
        <v>28</v>
      </c>
      <c r="V130" s="9"/>
      <c r="W130" s="9"/>
      <c r="X130" s="21"/>
      <c r="Y130" s="64">
        <v>106260.75</v>
      </c>
      <c r="Z130" s="7">
        <f t="shared" si="6"/>
        <v>10626075</v>
      </c>
      <c r="AA130" s="9" t="s">
        <v>17</v>
      </c>
      <c r="AB130" s="9" t="s">
        <v>187</v>
      </c>
    </row>
    <row r="131" spans="1:28" ht="27" customHeight="1" x14ac:dyDescent="0.25">
      <c r="A131" s="7">
        <v>127</v>
      </c>
      <c r="B131" s="8" t="s">
        <v>233</v>
      </c>
      <c r="C131" s="9" t="s">
        <v>16</v>
      </c>
      <c r="D131" s="7"/>
      <c r="E131" s="13" t="s">
        <v>21</v>
      </c>
      <c r="F131" s="16" t="s">
        <v>254</v>
      </c>
      <c r="G131" s="21"/>
      <c r="H131" s="52" t="s">
        <v>157</v>
      </c>
      <c r="I131" s="28" t="s">
        <v>22</v>
      </c>
      <c r="J131" s="9" t="s">
        <v>151</v>
      </c>
      <c r="K131" s="9">
        <v>150</v>
      </c>
      <c r="L131" s="9"/>
      <c r="M131" s="9"/>
      <c r="N131" s="9">
        <v>50</v>
      </c>
      <c r="O131" s="9"/>
      <c r="P131" s="9"/>
      <c r="Q131" s="9"/>
      <c r="R131" s="9">
        <v>60</v>
      </c>
      <c r="S131" s="9"/>
      <c r="T131" s="9"/>
      <c r="U131" s="9">
        <f t="shared" si="7"/>
        <v>40</v>
      </c>
      <c r="V131" s="9"/>
      <c r="W131" s="9"/>
      <c r="X131" s="21"/>
      <c r="Y131" s="64">
        <v>116260.75</v>
      </c>
      <c r="Z131" s="7">
        <f t="shared" si="6"/>
        <v>17439112.5</v>
      </c>
      <c r="AA131" s="9" t="s">
        <v>17</v>
      </c>
      <c r="AB131" s="9" t="s">
        <v>187</v>
      </c>
    </row>
    <row r="132" spans="1:28" ht="31.5" customHeight="1" x14ac:dyDescent="0.25">
      <c r="A132" s="7">
        <v>128</v>
      </c>
      <c r="B132" s="8" t="s">
        <v>233</v>
      </c>
      <c r="C132" s="9" t="s">
        <v>16</v>
      </c>
      <c r="D132" s="7"/>
      <c r="E132" s="13" t="s">
        <v>21</v>
      </c>
      <c r="F132" s="16" t="s">
        <v>255</v>
      </c>
      <c r="G132" s="21"/>
      <c r="H132" s="9" t="s">
        <v>158</v>
      </c>
      <c r="I132" s="28" t="s">
        <v>22</v>
      </c>
      <c r="J132" s="21" t="s">
        <v>151</v>
      </c>
      <c r="K132" s="9">
        <v>200</v>
      </c>
      <c r="L132" s="9"/>
      <c r="M132" s="9"/>
      <c r="N132" s="9">
        <v>36</v>
      </c>
      <c r="O132" s="9"/>
      <c r="P132" s="9"/>
      <c r="Q132" s="9"/>
      <c r="R132" s="9">
        <v>86</v>
      </c>
      <c r="S132" s="9"/>
      <c r="T132" s="9"/>
      <c r="U132" s="9">
        <f t="shared" si="7"/>
        <v>78</v>
      </c>
      <c r="V132" s="9"/>
      <c r="W132" s="9"/>
      <c r="X132" s="21"/>
      <c r="Y132" s="64">
        <v>117890</v>
      </c>
      <c r="Z132" s="7">
        <f t="shared" si="6"/>
        <v>23578000</v>
      </c>
      <c r="AA132" s="9" t="s">
        <v>17</v>
      </c>
      <c r="AB132" s="9" t="s">
        <v>187</v>
      </c>
    </row>
    <row r="133" spans="1:28" ht="27.75" customHeight="1" x14ac:dyDescent="0.25">
      <c r="A133" s="7">
        <v>129</v>
      </c>
      <c r="B133" s="8" t="s">
        <v>233</v>
      </c>
      <c r="C133" s="9" t="s">
        <v>16</v>
      </c>
      <c r="D133" s="7"/>
      <c r="E133" s="13" t="s">
        <v>21</v>
      </c>
      <c r="F133" s="9" t="s">
        <v>159</v>
      </c>
      <c r="G133" s="21"/>
      <c r="H133" s="52" t="s">
        <v>160</v>
      </c>
      <c r="I133" s="28" t="s">
        <v>22</v>
      </c>
      <c r="J133" s="9" t="s">
        <v>151</v>
      </c>
      <c r="K133" s="9">
        <v>200</v>
      </c>
      <c r="L133" s="9"/>
      <c r="M133" s="9"/>
      <c r="N133" s="9">
        <v>75</v>
      </c>
      <c r="O133" s="9"/>
      <c r="P133" s="9"/>
      <c r="Q133" s="9"/>
      <c r="R133" s="9">
        <v>66</v>
      </c>
      <c r="S133" s="9"/>
      <c r="T133" s="9"/>
      <c r="U133" s="9">
        <f t="shared" si="7"/>
        <v>59</v>
      </c>
      <c r="V133" s="9"/>
      <c r="W133" s="9"/>
      <c r="X133" s="21"/>
      <c r="Y133" s="64">
        <v>119600</v>
      </c>
      <c r="Z133" s="7">
        <f t="shared" si="6"/>
        <v>23920000</v>
      </c>
      <c r="AA133" s="9" t="s">
        <v>17</v>
      </c>
      <c r="AB133" s="9" t="s">
        <v>187</v>
      </c>
    </row>
    <row r="134" spans="1:28" ht="27.75" customHeight="1" x14ac:dyDescent="0.25">
      <c r="A134" s="7">
        <v>130</v>
      </c>
      <c r="B134" s="8" t="s">
        <v>233</v>
      </c>
      <c r="C134" s="9" t="s">
        <v>16</v>
      </c>
      <c r="D134" s="7"/>
      <c r="E134" s="13" t="s">
        <v>21</v>
      </c>
      <c r="F134" s="9" t="s">
        <v>161</v>
      </c>
      <c r="G134" s="21"/>
      <c r="H134" s="9" t="s">
        <v>162</v>
      </c>
      <c r="I134" s="28" t="s">
        <v>22</v>
      </c>
      <c r="J134" s="21" t="s">
        <v>151</v>
      </c>
      <c r="K134" s="9">
        <v>200</v>
      </c>
      <c r="L134" s="9"/>
      <c r="M134" s="9"/>
      <c r="N134" s="9">
        <v>45</v>
      </c>
      <c r="O134" s="9"/>
      <c r="P134" s="9"/>
      <c r="Q134" s="9"/>
      <c r="R134" s="9">
        <v>86</v>
      </c>
      <c r="S134" s="9"/>
      <c r="T134" s="9"/>
      <c r="U134" s="9">
        <f t="shared" si="7"/>
        <v>69</v>
      </c>
      <c r="V134" s="9"/>
      <c r="W134" s="9"/>
      <c r="X134" s="21"/>
      <c r="Y134" s="64">
        <v>156203</v>
      </c>
      <c r="Z134" s="7">
        <f t="shared" si="6"/>
        <v>31240600</v>
      </c>
      <c r="AA134" s="9" t="s">
        <v>17</v>
      </c>
      <c r="AB134" s="9" t="s">
        <v>187</v>
      </c>
    </row>
    <row r="135" spans="1:28" ht="27" customHeight="1" x14ac:dyDescent="0.25">
      <c r="A135" s="7">
        <v>131</v>
      </c>
      <c r="B135" s="8" t="s">
        <v>233</v>
      </c>
      <c r="C135" s="9" t="s">
        <v>16</v>
      </c>
      <c r="D135" s="7"/>
      <c r="E135" s="13" t="s">
        <v>21</v>
      </c>
      <c r="F135" s="9" t="s">
        <v>163</v>
      </c>
      <c r="G135" s="21"/>
      <c r="H135" s="52" t="s">
        <v>164</v>
      </c>
      <c r="I135" s="28" t="s">
        <v>22</v>
      </c>
      <c r="J135" s="9" t="s">
        <v>151</v>
      </c>
      <c r="K135" s="9">
        <v>200</v>
      </c>
      <c r="L135" s="9"/>
      <c r="M135" s="9"/>
      <c r="N135" s="9">
        <v>16</v>
      </c>
      <c r="O135" s="9"/>
      <c r="P135" s="9"/>
      <c r="Q135" s="9"/>
      <c r="R135" s="9">
        <v>86</v>
      </c>
      <c r="S135" s="9"/>
      <c r="T135" s="9"/>
      <c r="U135" s="9">
        <f t="shared" si="7"/>
        <v>98</v>
      </c>
      <c r="V135" s="9"/>
      <c r="W135" s="9"/>
      <c r="X135" s="21"/>
      <c r="Y135" s="64">
        <v>198762</v>
      </c>
      <c r="Z135" s="7">
        <f t="shared" si="6"/>
        <v>39752400</v>
      </c>
      <c r="AA135" s="9" t="s">
        <v>17</v>
      </c>
      <c r="AB135" s="9" t="s">
        <v>187</v>
      </c>
    </row>
    <row r="136" spans="1:28" ht="29.25" customHeight="1" x14ac:dyDescent="0.25">
      <c r="A136" s="7">
        <v>132</v>
      </c>
      <c r="B136" s="8" t="s">
        <v>233</v>
      </c>
      <c r="C136" s="9" t="s">
        <v>16</v>
      </c>
      <c r="D136" s="7"/>
      <c r="E136" s="13" t="s">
        <v>21</v>
      </c>
      <c r="F136" s="9" t="s">
        <v>186</v>
      </c>
      <c r="G136" s="21"/>
      <c r="H136" s="9" t="s">
        <v>165</v>
      </c>
      <c r="I136" s="28" t="s">
        <v>22</v>
      </c>
      <c r="J136" s="21" t="s">
        <v>151</v>
      </c>
      <c r="K136" s="9">
        <v>200</v>
      </c>
      <c r="L136" s="9"/>
      <c r="M136" s="9"/>
      <c r="N136" s="9">
        <v>48</v>
      </c>
      <c r="O136" s="9"/>
      <c r="P136" s="9"/>
      <c r="Q136" s="9"/>
      <c r="R136" s="9">
        <v>69</v>
      </c>
      <c r="S136" s="9"/>
      <c r="T136" s="9"/>
      <c r="U136" s="9">
        <f t="shared" si="7"/>
        <v>83</v>
      </c>
      <c r="V136" s="9"/>
      <c r="W136" s="9"/>
      <c r="X136" s="21"/>
      <c r="Y136" s="64">
        <v>125310</v>
      </c>
      <c r="Z136" s="7">
        <f t="shared" si="6"/>
        <v>25062000</v>
      </c>
      <c r="AA136" s="9" t="s">
        <v>17</v>
      </c>
      <c r="AB136" s="9" t="s">
        <v>187</v>
      </c>
    </row>
    <row r="137" spans="1:28" ht="31.5" customHeight="1" x14ac:dyDescent="0.25">
      <c r="A137" s="7">
        <v>133</v>
      </c>
      <c r="B137" s="8" t="s">
        <v>233</v>
      </c>
      <c r="C137" s="9" t="s">
        <v>16</v>
      </c>
      <c r="D137" s="7"/>
      <c r="E137" s="13" t="s">
        <v>21</v>
      </c>
      <c r="F137" s="77" t="s">
        <v>256</v>
      </c>
      <c r="G137" s="13"/>
      <c r="H137" s="11" t="s">
        <v>204</v>
      </c>
      <c r="I137" s="28" t="s">
        <v>22</v>
      </c>
      <c r="J137" s="44" t="s">
        <v>151</v>
      </c>
      <c r="K137" s="11">
        <v>20</v>
      </c>
      <c r="L137" s="11"/>
      <c r="M137" s="11"/>
      <c r="N137" s="11">
        <v>3</v>
      </c>
      <c r="O137" s="11"/>
      <c r="P137" s="11"/>
      <c r="Q137" s="11"/>
      <c r="R137" s="11">
        <v>9</v>
      </c>
      <c r="S137" s="11"/>
      <c r="T137" s="11"/>
      <c r="U137" s="11">
        <f t="shared" si="7"/>
        <v>8</v>
      </c>
      <c r="V137" s="11"/>
      <c r="W137" s="11"/>
      <c r="X137" s="13"/>
      <c r="Y137" s="53">
        <v>25000</v>
      </c>
      <c r="Z137" s="53">
        <f>K137*Y137</f>
        <v>500000</v>
      </c>
      <c r="AA137" s="11" t="s">
        <v>17</v>
      </c>
      <c r="AB137" s="11" t="s">
        <v>41</v>
      </c>
    </row>
    <row r="138" spans="1:28" ht="30.75" customHeight="1" x14ac:dyDescent="0.25">
      <c r="A138" s="7">
        <v>134</v>
      </c>
      <c r="B138" s="8" t="s">
        <v>233</v>
      </c>
      <c r="C138" s="9" t="s">
        <v>16</v>
      </c>
      <c r="D138" s="7"/>
      <c r="E138" s="13" t="s">
        <v>21</v>
      </c>
      <c r="F138" s="77" t="s">
        <v>257</v>
      </c>
      <c r="G138" s="13"/>
      <c r="H138" s="11" t="s">
        <v>201</v>
      </c>
      <c r="I138" s="28" t="s">
        <v>22</v>
      </c>
      <c r="J138" s="44" t="s">
        <v>151</v>
      </c>
      <c r="K138" s="11">
        <v>20</v>
      </c>
      <c r="L138" s="11"/>
      <c r="M138" s="11"/>
      <c r="N138" s="11">
        <v>6</v>
      </c>
      <c r="O138" s="11"/>
      <c r="P138" s="11"/>
      <c r="Q138" s="11"/>
      <c r="R138" s="11">
        <v>7</v>
      </c>
      <c r="S138" s="11"/>
      <c r="T138" s="11"/>
      <c r="U138" s="11">
        <f t="shared" si="7"/>
        <v>7</v>
      </c>
      <c r="V138" s="11"/>
      <c r="W138" s="11"/>
      <c r="X138" s="13"/>
      <c r="Y138" s="53">
        <v>26500</v>
      </c>
      <c r="Z138" s="53">
        <f t="shared" ref="Z138:Z148" si="8">Y138*K138</f>
        <v>530000</v>
      </c>
      <c r="AA138" s="11" t="s">
        <v>17</v>
      </c>
      <c r="AB138" s="11" t="s">
        <v>41</v>
      </c>
    </row>
    <row r="139" spans="1:28" ht="30.75" customHeight="1" x14ac:dyDescent="0.25">
      <c r="A139" s="7">
        <v>135</v>
      </c>
      <c r="B139" s="8" t="s">
        <v>233</v>
      </c>
      <c r="C139" s="9" t="s">
        <v>16</v>
      </c>
      <c r="D139" s="7"/>
      <c r="E139" s="13" t="s">
        <v>21</v>
      </c>
      <c r="F139" s="77" t="s">
        <v>258</v>
      </c>
      <c r="G139" s="13"/>
      <c r="H139" s="57" t="s">
        <v>202</v>
      </c>
      <c r="I139" s="28" t="s">
        <v>22</v>
      </c>
      <c r="J139" s="11" t="s">
        <v>151</v>
      </c>
      <c r="K139" s="11">
        <v>20</v>
      </c>
      <c r="L139" s="11"/>
      <c r="M139" s="11"/>
      <c r="N139" s="11">
        <v>5</v>
      </c>
      <c r="O139" s="11"/>
      <c r="P139" s="11"/>
      <c r="Q139" s="11"/>
      <c r="R139" s="11">
        <v>8</v>
      </c>
      <c r="S139" s="11"/>
      <c r="T139" s="11"/>
      <c r="U139" s="11">
        <f t="shared" si="7"/>
        <v>7</v>
      </c>
      <c r="V139" s="11"/>
      <c r="W139" s="11"/>
      <c r="X139" s="13"/>
      <c r="Y139" s="53">
        <v>25440</v>
      </c>
      <c r="Z139" s="53">
        <f t="shared" si="8"/>
        <v>508800</v>
      </c>
      <c r="AA139" s="11" t="s">
        <v>17</v>
      </c>
      <c r="AB139" s="11" t="s">
        <v>41</v>
      </c>
    </row>
    <row r="140" spans="1:28" ht="42" x14ac:dyDescent="0.25">
      <c r="A140" s="7">
        <v>136</v>
      </c>
      <c r="B140" s="8" t="s">
        <v>233</v>
      </c>
      <c r="C140" s="9" t="s">
        <v>16</v>
      </c>
      <c r="D140" s="7"/>
      <c r="E140" s="13" t="s">
        <v>21</v>
      </c>
      <c r="F140" s="77" t="s">
        <v>259</v>
      </c>
      <c r="G140" s="13"/>
      <c r="H140" s="11" t="s">
        <v>203</v>
      </c>
      <c r="I140" s="28" t="s">
        <v>22</v>
      </c>
      <c r="J140" s="44" t="s">
        <v>151</v>
      </c>
      <c r="K140" s="11">
        <v>20</v>
      </c>
      <c r="L140" s="11"/>
      <c r="M140" s="11"/>
      <c r="N140" s="11">
        <v>6</v>
      </c>
      <c r="O140" s="11"/>
      <c r="P140" s="11"/>
      <c r="Q140" s="11"/>
      <c r="R140" s="11">
        <v>7</v>
      </c>
      <c r="S140" s="11"/>
      <c r="T140" s="11"/>
      <c r="U140" s="11">
        <f t="shared" si="7"/>
        <v>7</v>
      </c>
      <c r="V140" s="11"/>
      <c r="W140" s="11"/>
      <c r="X140" s="13"/>
      <c r="Y140" s="53">
        <v>25500</v>
      </c>
      <c r="Z140" s="53">
        <f t="shared" si="8"/>
        <v>510000</v>
      </c>
      <c r="AA140" s="11" t="s">
        <v>17</v>
      </c>
      <c r="AB140" s="11" t="s">
        <v>41</v>
      </c>
    </row>
    <row r="141" spans="1:28" ht="33.75" customHeight="1" x14ac:dyDescent="0.25">
      <c r="A141" s="7">
        <v>137</v>
      </c>
      <c r="B141" s="8" t="s">
        <v>233</v>
      </c>
      <c r="C141" s="9" t="s">
        <v>16</v>
      </c>
      <c r="D141" s="7"/>
      <c r="E141" s="13" t="s">
        <v>21</v>
      </c>
      <c r="F141" s="77" t="s">
        <v>260</v>
      </c>
      <c r="G141" s="13"/>
      <c r="H141" s="11" t="s">
        <v>205</v>
      </c>
      <c r="I141" s="28" t="s">
        <v>22</v>
      </c>
      <c r="J141" s="44" t="s">
        <v>151</v>
      </c>
      <c r="K141" s="11">
        <v>15</v>
      </c>
      <c r="L141" s="11"/>
      <c r="M141" s="11"/>
      <c r="N141" s="11">
        <v>4</v>
      </c>
      <c r="O141" s="11"/>
      <c r="P141" s="11"/>
      <c r="Q141" s="11"/>
      <c r="R141" s="11">
        <v>5</v>
      </c>
      <c r="S141" s="11"/>
      <c r="T141" s="11"/>
      <c r="U141" s="11">
        <f t="shared" si="7"/>
        <v>6</v>
      </c>
      <c r="V141" s="11"/>
      <c r="W141" s="11"/>
      <c r="X141" s="13"/>
      <c r="Y141" s="53">
        <v>50000</v>
      </c>
      <c r="Z141" s="53">
        <f t="shared" si="8"/>
        <v>750000</v>
      </c>
      <c r="AA141" s="11" t="s">
        <v>17</v>
      </c>
      <c r="AB141" s="11" t="s">
        <v>41</v>
      </c>
    </row>
    <row r="142" spans="1:28" ht="32.25" customHeight="1" x14ac:dyDescent="0.25">
      <c r="A142" s="7">
        <v>138</v>
      </c>
      <c r="B142" s="8" t="s">
        <v>233</v>
      </c>
      <c r="C142" s="9" t="s">
        <v>16</v>
      </c>
      <c r="D142" s="7"/>
      <c r="E142" s="13" t="s">
        <v>21</v>
      </c>
      <c r="F142" s="77" t="s">
        <v>261</v>
      </c>
      <c r="G142" s="13"/>
      <c r="H142" s="57" t="s">
        <v>206</v>
      </c>
      <c r="I142" s="28" t="s">
        <v>22</v>
      </c>
      <c r="J142" s="11" t="s">
        <v>151</v>
      </c>
      <c r="K142" s="11">
        <v>15</v>
      </c>
      <c r="L142" s="11"/>
      <c r="M142" s="11"/>
      <c r="N142" s="11">
        <v>2</v>
      </c>
      <c r="O142" s="11"/>
      <c r="P142" s="11"/>
      <c r="Q142" s="11"/>
      <c r="R142" s="11">
        <v>6</v>
      </c>
      <c r="S142" s="11"/>
      <c r="T142" s="11"/>
      <c r="U142" s="11">
        <f t="shared" si="7"/>
        <v>7</v>
      </c>
      <c r="V142" s="11"/>
      <c r="W142" s="11"/>
      <c r="X142" s="13"/>
      <c r="Y142" s="53">
        <v>54000</v>
      </c>
      <c r="Z142" s="53">
        <f t="shared" si="8"/>
        <v>810000</v>
      </c>
      <c r="AA142" s="11" t="s">
        <v>17</v>
      </c>
      <c r="AB142" s="11" t="s">
        <v>41</v>
      </c>
    </row>
    <row r="143" spans="1:28" ht="28.5" customHeight="1" x14ac:dyDescent="0.25">
      <c r="A143" s="7">
        <v>139</v>
      </c>
      <c r="B143" s="8" t="s">
        <v>233</v>
      </c>
      <c r="C143" s="9" t="s">
        <v>16</v>
      </c>
      <c r="D143" s="7"/>
      <c r="E143" s="13" t="s">
        <v>21</v>
      </c>
      <c r="F143" s="46">
        <v>1528990</v>
      </c>
      <c r="G143" s="65"/>
      <c r="H143" s="65" t="s">
        <v>207</v>
      </c>
      <c r="I143" s="28" t="s">
        <v>22</v>
      </c>
      <c r="J143" s="48" t="s">
        <v>151</v>
      </c>
      <c r="K143" s="46">
        <v>100</v>
      </c>
      <c r="L143" s="7">
        <v>20</v>
      </c>
      <c r="M143" s="7"/>
      <c r="N143" s="7">
        <v>20</v>
      </c>
      <c r="O143" s="7"/>
      <c r="P143" s="7">
        <v>20</v>
      </c>
      <c r="Q143" s="7"/>
      <c r="R143" s="7">
        <v>20</v>
      </c>
      <c r="S143" s="7"/>
      <c r="T143" s="7">
        <v>20</v>
      </c>
      <c r="U143" s="7"/>
      <c r="V143" s="7"/>
      <c r="W143" s="7"/>
      <c r="X143" s="7"/>
      <c r="Y143" s="66">
        <v>29720</v>
      </c>
      <c r="Z143" s="7">
        <f t="shared" si="8"/>
        <v>2972000</v>
      </c>
      <c r="AA143" s="11" t="s">
        <v>17</v>
      </c>
      <c r="AB143" s="11" t="s">
        <v>41</v>
      </c>
    </row>
    <row r="144" spans="1:28" ht="37.5" customHeight="1" x14ac:dyDescent="0.25">
      <c r="A144" s="7">
        <v>140</v>
      </c>
      <c r="B144" s="8" t="s">
        <v>233</v>
      </c>
      <c r="C144" s="9" t="s">
        <v>16</v>
      </c>
      <c r="D144" s="7"/>
      <c r="E144" s="13" t="s">
        <v>21</v>
      </c>
      <c r="F144" s="48">
        <v>6288189</v>
      </c>
      <c r="G144" s="47"/>
      <c r="H144" s="52" t="s">
        <v>217</v>
      </c>
      <c r="I144" s="28" t="s">
        <v>22</v>
      </c>
      <c r="J144" s="48" t="s">
        <v>95</v>
      </c>
      <c r="K144" s="47">
        <v>10</v>
      </c>
      <c r="L144" s="28"/>
      <c r="M144" s="28">
        <v>2</v>
      </c>
      <c r="N144" s="28"/>
      <c r="O144" s="28">
        <v>2</v>
      </c>
      <c r="P144" s="28"/>
      <c r="Q144" s="28"/>
      <c r="R144" s="28">
        <v>2</v>
      </c>
      <c r="S144" s="28"/>
      <c r="T144" s="28">
        <v>2</v>
      </c>
      <c r="U144" s="28"/>
      <c r="V144" s="28">
        <v>2</v>
      </c>
      <c r="W144" s="28"/>
      <c r="X144" s="28"/>
      <c r="Y144" s="55">
        <v>75592973.909999996</v>
      </c>
      <c r="Z144" s="28">
        <f t="shared" si="8"/>
        <v>755929739.0999999</v>
      </c>
      <c r="AA144" s="11" t="s">
        <v>17</v>
      </c>
      <c r="AB144" s="11" t="s">
        <v>41</v>
      </c>
    </row>
    <row r="145" spans="1:28" ht="34.5" customHeight="1" x14ac:dyDescent="0.25">
      <c r="A145" s="7">
        <v>141</v>
      </c>
      <c r="B145" s="8" t="s">
        <v>233</v>
      </c>
      <c r="C145" s="9" t="s">
        <v>16</v>
      </c>
      <c r="D145" s="7"/>
      <c r="E145" s="13" t="s">
        <v>21</v>
      </c>
      <c r="F145" s="11">
        <v>6288383</v>
      </c>
      <c r="G145" s="13"/>
      <c r="H145" s="52" t="s">
        <v>218</v>
      </c>
      <c r="I145" s="28" t="s">
        <v>22</v>
      </c>
      <c r="J145" s="48" t="s">
        <v>95</v>
      </c>
      <c r="K145" s="13">
        <v>4</v>
      </c>
      <c r="L145" s="28"/>
      <c r="M145" s="28"/>
      <c r="N145" s="28">
        <v>2</v>
      </c>
      <c r="O145" s="28"/>
      <c r="P145" s="28"/>
      <c r="Q145" s="28">
        <v>2</v>
      </c>
      <c r="R145" s="28"/>
      <c r="S145" s="28"/>
      <c r="T145" s="28"/>
      <c r="U145" s="28"/>
      <c r="V145" s="28"/>
      <c r="W145" s="28"/>
      <c r="X145" s="28"/>
      <c r="Y145" s="67">
        <v>62000000</v>
      </c>
      <c r="Z145" s="68">
        <f t="shared" si="8"/>
        <v>248000000</v>
      </c>
      <c r="AA145" s="11" t="s">
        <v>17</v>
      </c>
      <c r="AB145" s="11" t="s">
        <v>41</v>
      </c>
    </row>
    <row r="146" spans="1:28" ht="30" customHeight="1" x14ac:dyDescent="0.25">
      <c r="A146" s="7">
        <v>142</v>
      </c>
      <c r="B146" s="8" t="s">
        <v>233</v>
      </c>
      <c r="C146" s="9" t="s">
        <v>16</v>
      </c>
      <c r="D146" s="7"/>
      <c r="E146" s="13" t="s">
        <v>21</v>
      </c>
      <c r="F146" s="11">
        <v>6287590</v>
      </c>
      <c r="G146" s="13"/>
      <c r="H146" s="67" t="s">
        <v>219</v>
      </c>
      <c r="I146" s="28" t="s">
        <v>22</v>
      </c>
      <c r="J146" s="48" t="s">
        <v>95</v>
      </c>
      <c r="K146" s="13">
        <v>4</v>
      </c>
      <c r="L146" s="28"/>
      <c r="M146" s="28"/>
      <c r="N146" s="28"/>
      <c r="O146" s="28">
        <v>2</v>
      </c>
      <c r="P146" s="28"/>
      <c r="Q146" s="28"/>
      <c r="R146" s="28">
        <v>2</v>
      </c>
      <c r="S146" s="28"/>
      <c r="T146" s="28"/>
      <c r="U146" s="28"/>
      <c r="V146" s="28"/>
      <c r="W146" s="28"/>
      <c r="X146" s="28"/>
      <c r="Y146" s="69">
        <v>63000000</v>
      </c>
      <c r="Z146" s="70">
        <f t="shared" si="8"/>
        <v>252000000</v>
      </c>
      <c r="AA146" s="11" t="s">
        <v>17</v>
      </c>
      <c r="AB146" s="11" t="s">
        <v>41</v>
      </c>
    </row>
    <row r="147" spans="1:28" ht="33.75" customHeight="1" x14ac:dyDescent="0.25">
      <c r="A147" s="7">
        <v>143</v>
      </c>
      <c r="B147" s="8" t="s">
        <v>233</v>
      </c>
      <c r="C147" s="9" t="s">
        <v>16</v>
      </c>
      <c r="D147" s="7"/>
      <c r="E147" s="13" t="s">
        <v>21</v>
      </c>
      <c r="F147" s="11">
        <v>6287611</v>
      </c>
      <c r="G147" s="13"/>
      <c r="H147" s="67" t="s">
        <v>220</v>
      </c>
      <c r="I147" s="28" t="s">
        <v>22</v>
      </c>
      <c r="J147" s="70" t="s">
        <v>95</v>
      </c>
      <c r="K147" s="69">
        <v>1</v>
      </c>
      <c r="L147" s="28"/>
      <c r="M147" s="28"/>
      <c r="N147" s="28">
        <v>1</v>
      </c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69">
        <v>105000000</v>
      </c>
      <c r="Z147" s="70">
        <f t="shared" si="8"/>
        <v>105000000</v>
      </c>
      <c r="AA147" s="11" t="s">
        <v>17</v>
      </c>
      <c r="AB147" s="11" t="s">
        <v>41</v>
      </c>
    </row>
    <row r="148" spans="1:28" ht="30.75" customHeight="1" x14ac:dyDescent="0.25">
      <c r="A148" s="7">
        <v>144</v>
      </c>
      <c r="B148" s="8" t="s">
        <v>233</v>
      </c>
      <c r="C148" s="9" t="s">
        <v>16</v>
      </c>
      <c r="D148" s="7"/>
      <c r="E148" s="13" t="s">
        <v>21</v>
      </c>
      <c r="F148" s="48">
        <v>6287972</v>
      </c>
      <c r="G148" s="47"/>
      <c r="H148" s="52" t="s">
        <v>221</v>
      </c>
      <c r="I148" s="28" t="s">
        <v>22</v>
      </c>
      <c r="J148" s="48" t="s">
        <v>95</v>
      </c>
      <c r="K148" s="47">
        <v>10</v>
      </c>
      <c r="L148" s="28"/>
      <c r="M148" s="28"/>
      <c r="N148" s="28">
        <v>2</v>
      </c>
      <c r="O148" s="28"/>
      <c r="P148" s="28">
        <v>2</v>
      </c>
      <c r="Q148" s="28"/>
      <c r="R148" s="28">
        <v>2</v>
      </c>
      <c r="S148" s="28"/>
      <c r="T148" s="28">
        <v>2</v>
      </c>
      <c r="U148" s="28">
        <v>2</v>
      </c>
      <c r="V148" s="28"/>
      <c r="W148" s="28"/>
      <c r="X148" s="28"/>
      <c r="Y148" s="55">
        <v>58426052</v>
      </c>
      <c r="Z148" s="28">
        <f t="shared" si="8"/>
        <v>584260520</v>
      </c>
      <c r="AA148" s="11" t="s">
        <v>17</v>
      </c>
      <c r="AB148" s="11" t="s">
        <v>41</v>
      </c>
    </row>
    <row r="149" spans="1:28" ht="31.5" customHeight="1" x14ac:dyDescent="0.25">
      <c r="A149" s="7">
        <v>145</v>
      </c>
      <c r="B149" s="8" t="s">
        <v>233</v>
      </c>
      <c r="C149" s="9" t="s">
        <v>16</v>
      </c>
      <c r="D149" s="7"/>
      <c r="E149" s="13" t="s">
        <v>21</v>
      </c>
      <c r="F149" s="48">
        <v>6286950</v>
      </c>
      <c r="G149" s="47"/>
      <c r="H149" s="52" t="s">
        <v>222</v>
      </c>
      <c r="I149" s="28" t="s">
        <v>22</v>
      </c>
      <c r="J149" s="13" t="s">
        <v>95</v>
      </c>
      <c r="K149" s="47">
        <v>10</v>
      </c>
      <c r="L149" s="28"/>
      <c r="M149" s="28">
        <v>3</v>
      </c>
      <c r="N149" s="28"/>
      <c r="O149" s="28">
        <v>3</v>
      </c>
      <c r="P149" s="28"/>
      <c r="Q149" s="28">
        <v>3</v>
      </c>
      <c r="R149" s="28"/>
      <c r="S149" s="28">
        <v>1</v>
      </c>
      <c r="T149" s="28"/>
      <c r="U149" s="28"/>
      <c r="V149" s="28"/>
      <c r="W149" s="28"/>
      <c r="X149" s="28"/>
      <c r="Y149" s="55">
        <v>36024060</v>
      </c>
      <c r="Z149" s="28">
        <f t="shared" ref="Z149:Z183" si="9">Y149*K149</f>
        <v>360240600</v>
      </c>
      <c r="AA149" s="11" t="s">
        <v>17</v>
      </c>
      <c r="AB149" s="11" t="s">
        <v>41</v>
      </c>
    </row>
    <row r="150" spans="1:28" ht="33" customHeight="1" x14ac:dyDescent="0.25">
      <c r="A150" s="7">
        <v>146</v>
      </c>
      <c r="B150" s="8" t="s">
        <v>233</v>
      </c>
      <c r="C150" s="9" t="s">
        <v>16</v>
      </c>
      <c r="D150" s="7"/>
      <c r="E150" s="13" t="s">
        <v>21</v>
      </c>
      <c r="F150" s="48">
        <v>6131220</v>
      </c>
      <c r="G150" s="47"/>
      <c r="H150" s="52" t="s">
        <v>223</v>
      </c>
      <c r="I150" s="28" t="s">
        <v>22</v>
      </c>
      <c r="J150" s="13" t="s">
        <v>95</v>
      </c>
      <c r="K150" s="47">
        <v>10</v>
      </c>
      <c r="L150" s="28"/>
      <c r="M150" s="28"/>
      <c r="N150" s="28">
        <v>2</v>
      </c>
      <c r="O150" s="28"/>
      <c r="P150" s="28">
        <v>2</v>
      </c>
      <c r="Q150" s="28"/>
      <c r="R150" s="28">
        <v>2</v>
      </c>
      <c r="S150" s="28">
        <v>2</v>
      </c>
      <c r="T150" s="28"/>
      <c r="U150" s="28">
        <v>2</v>
      </c>
      <c r="V150" s="28"/>
      <c r="W150" s="28"/>
      <c r="X150" s="28"/>
      <c r="Y150" s="55">
        <v>27563251</v>
      </c>
      <c r="Z150" s="28">
        <f t="shared" si="9"/>
        <v>275632510</v>
      </c>
      <c r="AA150" s="11" t="s">
        <v>17</v>
      </c>
      <c r="AB150" s="11" t="s">
        <v>41</v>
      </c>
    </row>
    <row r="151" spans="1:28" ht="31.5" customHeight="1" x14ac:dyDescent="0.25">
      <c r="A151" s="7">
        <v>147</v>
      </c>
      <c r="B151" s="8" t="s">
        <v>233</v>
      </c>
      <c r="C151" s="9" t="s">
        <v>16</v>
      </c>
      <c r="D151" s="7"/>
      <c r="E151" s="13" t="s">
        <v>21</v>
      </c>
      <c r="F151" s="48">
        <v>6288120</v>
      </c>
      <c r="G151" s="47"/>
      <c r="H151" s="52" t="s">
        <v>224</v>
      </c>
      <c r="I151" s="28" t="s">
        <v>22</v>
      </c>
      <c r="J151" s="13" t="s">
        <v>95</v>
      </c>
      <c r="K151" s="47">
        <v>10</v>
      </c>
      <c r="L151" s="28"/>
      <c r="M151" s="28"/>
      <c r="N151" s="28">
        <v>2</v>
      </c>
      <c r="O151" s="28"/>
      <c r="P151" s="28"/>
      <c r="Q151" s="28">
        <v>2</v>
      </c>
      <c r="R151" s="28"/>
      <c r="S151" s="28">
        <v>2</v>
      </c>
      <c r="T151" s="28"/>
      <c r="U151" s="28">
        <v>4</v>
      </c>
      <c r="V151" s="28"/>
      <c r="W151" s="47"/>
      <c r="X151" s="28"/>
      <c r="Y151" s="55">
        <v>15534200</v>
      </c>
      <c r="Z151" s="28">
        <f t="shared" si="9"/>
        <v>155342000</v>
      </c>
      <c r="AA151" s="11" t="s">
        <v>17</v>
      </c>
      <c r="AB151" s="11" t="s">
        <v>41</v>
      </c>
    </row>
    <row r="152" spans="1:28" ht="31.5" customHeight="1" x14ac:dyDescent="0.25">
      <c r="A152" s="7">
        <v>148</v>
      </c>
      <c r="B152" s="8" t="s">
        <v>233</v>
      </c>
      <c r="C152" s="9" t="s">
        <v>16</v>
      </c>
      <c r="D152" s="7"/>
      <c r="E152" s="13" t="s">
        <v>21</v>
      </c>
      <c r="F152" s="48">
        <v>6286852</v>
      </c>
      <c r="G152" s="47"/>
      <c r="H152" s="52" t="s">
        <v>225</v>
      </c>
      <c r="I152" s="28" t="s">
        <v>22</v>
      </c>
      <c r="J152" s="48" t="s">
        <v>95</v>
      </c>
      <c r="K152" s="47">
        <v>10</v>
      </c>
      <c r="L152" s="28"/>
      <c r="M152" s="28"/>
      <c r="N152" s="28">
        <v>4</v>
      </c>
      <c r="O152" s="28"/>
      <c r="P152" s="28">
        <v>2</v>
      </c>
      <c r="Q152" s="28"/>
      <c r="R152" s="28">
        <v>2</v>
      </c>
      <c r="S152" s="28"/>
      <c r="T152" s="28">
        <v>2</v>
      </c>
      <c r="U152" s="28"/>
      <c r="V152" s="28"/>
      <c r="W152" s="28"/>
      <c r="X152" s="28"/>
      <c r="Y152" s="55">
        <v>17045120</v>
      </c>
      <c r="Z152" s="28">
        <f t="shared" si="9"/>
        <v>170451200</v>
      </c>
      <c r="AA152" s="11" t="s">
        <v>17</v>
      </c>
      <c r="AB152" s="11" t="s">
        <v>41</v>
      </c>
    </row>
    <row r="153" spans="1:28" ht="31.5" customHeight="1" x14ac:dyDescent="0.25">
      <c r="A153" s="7">
        <v>149</v>
      </c>
      <c r="B153" s="8" t="s">
        <v>233</v>
      </c>
      <c r="C153" s="9" t="s">
        <v>16</v>
      </c>
      <c r="D153" s="7"/>
      <c r="E153" s="13" t="s">
        <v>21</v>
      </c>
      <c r="F153" s="48">
        <v>6289088</v>
      </c>
      <c r="G153" s="47"/>
      <c r="H153" s="52" t="s">
        <v>226</v>
      </c>
      <c r="I153" s="28" t="s">
        <v>22</v>
      </c>
      <c r="J153" s="48" t="s">
        <v>95</v>
      </c>
      <c r="K153" s="47">
        <v>10</v>
      </c>
      <c r="L153" s="28"/>
      <c r="M153" s="28">
        <v>3</v>
      </c>
      <c r="N153" s="28"/>
      <c r="O153" s="28"/>
      <c r="P153" s="28"/>
      <c r="Q153" s="28">
        <v>3</v>
      </c>
      <c r="R153" s="28"/>
      <c r="S153" s="28"/>
      <c r="T153" s="28">
        <v>4</v>
      </c>
      <c r="U153" s="28"/>
      <c r="V153" s="28"/>
      <c r="W153" s="28"/>
      <c r="X153" s="28"/>
      <c r="Y153" s="71">
        <v>7960000</v>
      </c>
      <c r="Z153" s="28">
        <f t="shared" si="9"/>
        <v>79600000</v>
      </c>
      <c r="AA153" s="11" t="s">
        <v>17</v>
      </c>
      <c r="AB153" s="11" t="s">
        <v>41</v>
      </c>
    </row>
    <row r="154" spans="1:28" ht="30.75" customHeight="1" x14ac:dyDescent="0.25">
      <c r="A154" s="7">
        <v>150</v>
      </c>
      <c r="B154" s="8" t="s">
        <v>233</v>
      </c>
      <c r="C154" s="9" t="s">
        <v>16</v>
      </c>
      <c r="D154" s="7"/>
      <c r="E154" s="13" t="s">
        <v>21</v>
      </c>
      <c r="F154" s="11">
        <v>5370480</v>
      </c>
      <c r="G154" s="13"/>
      <c r="H154" s="52" t="s">
        <v>96</v>
      </c>
      <c r="I154" s="11" t="s">
        <v>22</v>
      </c>
      <c r="J154" s="11" t="s">
        <v>18</v>
      </c>
      <c r="K154" s="36">
        <v>10</v>
      </c>
      <c r="L154" s="7"/>
      <c r="M154" s="7"/>
      <c r="N154" s="7">
        <v>3</v>
      </c>
      <c r="O154" s="7"/>
      <c r="P154" s="7"/>
      <c r="Q154" s="7">
        <v>3</v>
      </c>
      <c r="R154" s="7"/>
      <c r="S154" s="7"/>
      <c r="T154" s="7">
        <v>6</v>
      </c>
      <c r="U154" s="7"/>
      <c r="V154" s="7"/>
      <c r="W154" s="7"/>
      <c r="X154" s="7"/>
      <c r="Y154" s="53">
        <v>6027600</v>
      </c>
      <c r="Z154" s="7">
        <f t="shared" si="9"/>
        <v>60276000</v>
      </c>
      <c r="AA154" s="11" t="s">
        <v>17</v>
      </c>
      <c r="AB154" s="11" t="s">
        <v>41</v>
      </c>
    </row>
    <row r="155" spans="1:28" ht="29.25" customHeight="1" x14ac:dyDescent="0.25">
      <c r="A155" s="7">
        <v>151</v>
      </c>
      <c r="B155" s="8" t="s">
        <v>233</v>
      </c>
      <c r="C155" s="9" t="s">
        <v>16</v>
      </c>
      <c r="D155" s="7"/>
      <c r="E155" s="13" t="s">
        <v>21</v>
      </c>
      <c r="F155" s="13">
        <v>4829182</v>
      </c>
      <c r="G155" s="47"/>
      <c r="H155" s="52" t="s">
        <v>97</v>
      </c>
      <c r="I155" s="11" t="s">
        <v>22</v>
      </c>
      <c r="J155" s="13" t="s">
        <v>95</v>
      </c>
      <c r="K155" s="47">
        <v>10</v>
      </c>
      <c r="L155" s="7"/>
      <c r="M155" s="7">
        <v>4</v>
      </c>
      <c r="N155" s="7"/>
      <c r="O155" s="7">
        <v>2</v>
      </c>
      <c r="P155" s="7"/>
      <c r="Q155" s="7">
        <v>2</v>
      </c>
      <c r="R155" s="7"/>
      <c r="S155" s="7">
        <v>2</v>
      </c>
      <c r="T155" s="7"/>
      <c r="U155" s="7"/>
      <c r="V155" s="7"/>
      <c r="W155" s="7"/>
      <c r="X155" s="7"/>
      <c r="Y155" s="71">
        <v>6563420</v>
      </c>
      <c r="Z155" s="31">
        <f>Y155*K155</f>
        <v>65634200</v>
      </c>
      <c r="AA155" s="11" t="s">
        <v>17</v>
      </c>
      <c r="AB155" s="11" t="s">
        <v>41</v>
      </c>
    </row>
    <row r="156" spans="1:28" ht="30.75" customHeight="1" x14ac:dyDescent="0.25">
      <c r="A156" s="7">
        <v>152</v>
      </c>
      <c r="B156" s="8" t="s">
        <v>233</v>
      </c>
      <c r="C156" s="9" t="s">
        <v>16</v>
      </c>
      <c r="D156" s="12"/>
      <c r="E156" s="13" t="s">
        <v>21</v>
      </c>
      <c r="F156" s="47">
        <v>6287964</v>
      </c>
      <c r="G156" s="47"/>
      <c r="H156" s="52" t="s">
        <v>227</v>
      </c>
      <c r="I156" s="48" t="s">
        <v>22</v>
      </c>
      <c r="J156" s="47" t="s">
        <v>95</v>
      </c>
      <c r="K156" s="47">
        <v>10</v>
      </c>
      <c r="L156" s="47"/>
      <c r="M156" s="47"/>
      <c r="N156" s="47">
        <v>5</v>
      </c>
      <c r="O156" s="47"/>
      <c r="P156" s="47"/>
      <c r="Q156" s="47"/>
      <c r="R156" s="47">
        <v>5</v>
      </c>
      <c r="S156" s="47"/>
      <c r="T156" s="47"/>
      <c r="U156" s="47"/>
      <c r="V156" s="47"/>
      <c r="W156" s="47"/>
      <c r="X156" s="47"/>
      <c r="Y156" s="71">
        <v>9453000</v>
      </c>
      <c r="Z156" s="90">
        <f>Y156*K156</f>
        <v>94530000</v>
      </c>
      <c r="AA156" s="11" t="s">
        <v>17</v>
      </c>
      <c r="AB156" s="11" t="s">
        <v>41</v>
      </c>
    </row>
    <row r="157" spans="1:28" ht="31.5" customHeight="1" x14ac:dyDescent="0.25">
      <c r="A157" s="7">
        <v>153</v>
      </c>
      <c r="B157" s="8" t="s">
        <v>233</v>
      </c>
      <c r="C157" s="9" t="s">
        <v>16</v>
      </c>
      <c r="D157" s="12"/>
      <c r="E157" s="13" t="s">
        <v>21</v>
      </c>
      <c r="F157" s="47">
        <v>6287356</v>
      </c>
      <c r="G157" s="47"/>
      <c r="H157" s="52" t="s">
        <v>228</v>
      </c>
      <c r="I157" s="48" t="s">
        <v>22</v>
      </c>
      <c r="J157" s="13" t="s">
        <v>95</v>
      </c>
      <c r="K157" s="47">
        <v>10</v>
      </c>
      <c r="L157" s="47"/>
      <c r="M157" s="47"/>
      <c r="N157" s="47"/>
      <c r="O157" s="47">
        <v>5</v>
      </c>
      <c r="P157" s="47"/>
      <c r="Q157" s="47"/>
      <c r="R157" s="47">
        <v>5</v>
      </c>
      <c r="S157" s="47"/>
      <c r="T157" s="47"/>
      <c r="U157" s="47"/>
      <c r="V157" s="47"/>
      <c r="W157" s="47"/>
      <c r="X157" s="47"/>
      <c r="Y157" s="71">
        <v>7548722</v>
      </c>
      <c r="Z157" s="90">
        <f>Y157*K157</f>
        <v>75487220</v>
      </c>
      <c r="AA157" s="11" t="s">
        <v>17</v>
      </c>
      <c r="AB157" s="11" t="s">
        <v>41</v>
      </c>
    </row>
    <row r="158" spans="1:28" ht="27.75" customHeight="1" x14ac:dyDescent="0.25">
      <c r="A158" s="7">
        <v>154</v>
      </c>
      <c r="B158" s="8" t="s">
        <v>233</v>
      </c>
      <c r="C158" s="9" t="s">
        <v>16</v>
      </c>
      <c r="D158" s="12"/>
      <c r="E158" s="13" t="s">
        <v>21</v>
      </c>
      <c r="F158" s="11">
        <v>187208</v>
      </c>
      <c r="G158" s="13"/>
      <c r="H158" s="57" t="s">
        <v>75</v>
      </c>
      <c r="I158" s="11" t="s">
        <v>22</v>
      </c>
      <c r="J158" s="11" t="s">
        <v>18</v>
      </c>
      <c r="K158" s="11">
        <v>5</v>
      </c>
      <c r="L158" s="13"/>
      <c r="M158" s="13">
        <v>2</v>
      </c>
      <c r="N158" s="13"/>
      <c r="O158" s="13">
        <v>3</v>
      </c>
      <c r="P158" s="13"/>
      <c r="Q158" s="13"/>
      <c r="R158" s="13"/>
      <c r="S158" s="13"/>
      <c r="T158" s="13"/>
      <c r="U158" s="13"/>
      <c r="V158" s="13"/>
      <c r="W158" s="13"/>
      <c r="X158" s="13"/>
      <c r="Y158" s="53">
        <v>180000</v>
      </c>
      <c r="Z158" s="31">
        <f>Y158*K158</f>
        <v>900000</v>
      </c>
      <c r="AA158" s="11" t="s">
        <v>17</v>
      </c>
      <c r="AB158" s="11" t="s">
        <v>41</v>
      </c>
    </row>
    <row r="159" spans="1:28" ht="30.75" customHeight="1" x14ac:dyDescent="0.25">
      <c r="A159" s="7">
        <v>155</v>
      </c>
      <c r="B159" s="8" t="s">
        <v>233</v>
      </c>
      <c r="C159" s="9" t="s">
        <v>16</v>
      </c>
      <c r="D159" s="12"/>
      <c r="E159" s="13" t="s">
        <v>21</v>
      </c>
      <c r="F159" s="11">
        <v>9048532</v>
      </c>
      <c r="G159" s="13"/>
      <c r="H159" s="11" t="s">
        <v>76</v>
      </c>
      <c r="I159" s="11" t="s">
        <v>22</v>
      </c>
      <c r="J159" s="44" t="s">
        <v>18</v>
      </c>
      <c r="K159" s="11">
        <v>2</v>
      </c>
      <c r="L159" s="13"/>
      <c r="M159" s="13"/>
      <c r="N159" s="13"/>
      <c r="O159" s="13">
        <v>1</v>
      </c>
      <c r="P159" s="13"/>
      <c r="Q159" s="13"/>
      <c r="R159" s="13">
        <v>1</v>
      </c>
      <c r="S159" s="13"/>
      <c r="T159" s="13"/>
      <c r="U159" s="13"/>
      <c r="V159" s="13"/>
      <c r="W159" s="13"/>
      <c r="X159" s="13"/>
      <c r="Y159" s="53">
        <v>590000</v>
      </c>
      <c r="Z159" s="31">
        <f>Y159*K159</f>
        <v>1180000</v>
      </c>
      <c r="AA159" s="11" t="s">
        <v>17</v>
      </c>
      <c r="AB159" s="11" t="s">
        <v>41</v>
      </c>
    </row>
    <row r="160" spans="1:28" ht="29.25" customHeight="1" x14ac:dyDescent="0.25">
      <c r="A160" s="7">
        <v>156</v>
      </c>
      <c r="B160" s="8" t="s">
        <v>233</v>
      </c>
      <c r="C160" s="9" t="s">
        <v>16</v>
      </c>
      <c r="D160" s="12"/>
      <c r="E160" s="13" t="s">
        <v>21</v>
      </c>
      <c r="F160" s="11"/>
      <c r="G160" s="13"/>
      <c r="H160" s="57" t="s">
        <v>77</v>
      </c>
      <c r="I160" s="11" t="s">
        <v>22</v>
      </c>
      <c r="J160" s="11" t="s">
        <v>18</v>
      </c>
      <c r="K160" s="11">
        <v>2</v>
      </c>
      <c r="L160" s="13"/>
      <c r="M160" s="13"/>
      <c r="N160" s="13">
        <v>1</v>
      </c>
      <c r="O160" s="13"/>
      <c r="P160" s="13"/>
      <c r="Q160" s="13">
        <v>1</v>
      </c>
      <c r="R160" s="13"/>
      <c r="S160" s="13"/>
      <c r="T160" s="13"/>
      <c r="U160" s="13"/>
      <c r="V160" s="13"/>
      <c r="W160" s="13"/>
      <c r="X160" s="13"/>
      <c r="Y160" s="53">
        <v>960000</v>
      </c>
      <c r="Z160" s="7">
        <f t="shared" si="9"/>
        <v>1920000</v>
      </c>
      <c r="AA160" s="11" t="s">
        <v>17</v>
      </c>
      <c r="AB160" s="11" t="s">
        <v>41</v>
      </c>
    </row>
    <row r="161" spans="1:28" ht="29.25" customHeight="1" x14ac:dyDescent="0.25">
      <c r="A161" s="7">
        <v>157</v>
      </c>
      <c r="B161" s="8" t="s">
        <v>233</v>
      </c>
      <c r="C161" s="9" t="s">
        <v>16</v>
      </c>
      <c r="D161" s="12"/>
      <c r="E161" s="13" t="s">
        <v>21</v>
      </c>
      <c r="F161" s="11"/>
      <c r="G161" s="13"/>
      <c r="H161" s="11" t="s">
        <v>78</v>
      </c>
      <c r="I161" s="11" t="s">
        <v>22</v>
      </c>
      <c r="J161" s="44" t="s">
        <v>18</v>
      </c>
      <c r="K161" s="11">
        <v>2</v>
      </c>
      <c r="L161" s="13"/>
      <c r="M161" s="13"/>
      <c r="N161" s="13">
        <v>1</v>
      </c>
      <c r="O161" s="13"/>
      <c r="P161" s="13">
        <v>1</v>
      </c>
      <c r="Q161" s="13"/>
      <c r="R161" s="13"/>
      <c r="S161" s="13"/>
      <c r="T161" s="13"/>
      <c r="U161" s="13"/>
      <c r="V161" s="13"/>
      <c r="W161" s="13"/>
      <c r="X161" s="13"/>
      <c r="Y161" s="53">
        <v>1152000</v>
      </c>
      <c r="Z161" s="7">
        <f t="shared" si="9"/>
        <v>2304000</v>
      </c>
      <c r="AA161" s="11" t="s">
        <v>17</v>
      </c>
      <c r="AB161" s="11" t="s">
        <v>41</v>
      </c>
    </row>
    <row r="162" spans="1:28" ht="30.75" customHeight="1" x14ac:dyDescent="0.25">
      <c r="A162" s="7">
        <v>158</v>
      </c>
      <c r="B162" s="8" t="s">
        <v>233</v>
      </c>
      <c r="C162" s="9" t="s">
        <v>16</v>
      </c>
      <c r="D162" s="12"/>
      <c r="E162" s="13" t="s">
        <v>21</v>
      </c>
      <c r="F162" s="13"/>
      <c r="G162" s="11"/>
      <c r="H162" s="57" t="s">
        <v>79</v>
      </c>
      <c r="I162" s="11" t="s">
        <v>22</v>
      </c>
      <c r="J162" s="11" t="s">
        <v>18</v>
      </c>
      <c r="K162" s="11">
        <v>5</v>
      </c>
      <c r="L162" s="13"/>
      <c r="M162" s="13"/>
      <c r="N162" s="13">
        <v>5</v>
      </c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53">
        <v>185692</v>
      </c>
      <c r="Z162" s="7">
        <f t="shared" si="9"/>
        <v>928460</v>
      </c>
      <c r="AA162" s="11" t="s">
        <v>17</v>
      </c>
      <c r="AB162" s="11" t="s">
        <v>41</v>
      </c>
    </row>
    <row r="163" spans="1:28" ht="42" x14ac:dyDescent="0.25">
      <c r="A163" s="7">
        <v>159</v>
      </c>
      <c r="B163" s="8" t="s">
        <v>233</v>
      </c>
      <c r="C163" s="9" t="s">
        <v>16</v>
      </c>
      <c r="D163" s="12"/>
      <c r="E163" s="13" t="s">
        <v>21</v>
      </c>
      <c r="F163" s="77" t="s">
        <v>262</v>
      </c>
      <c r="G163" s="13"/>
      <c r="H163" s="11" t="s">
        <v>80</v>
      </c>
      <c r="I163" s="11" t="s">
        <v>22</v>
      </c>
      <c r="J163" s="44" t="s">
        <v>18</v>
      </c>
      <c r="K163" s="11">
        <v>5</v>
      </c>
      <c r="L163" s="13"/>
      <c r="M163" s="13"/>
      <c r="N163" s="13">
        <v>3</v>
      </c>
      <c r="O163" s="13"/>
      <c r="P163" s="13">
        <v>2</v>
      </c>
      <c r="Q163" s="13"/>
      <c r="R163" s="13"/>
      <c r="S163" s="13"/>
      <c r="T163" s="13"/>
      <c r="U163" s="13"/>
      <c r="V163" s="13"/>
      <c r="W163" s="13"/>
      <c r="X163" s="13"/>
      <c r="Y163" s="53">
        <v>253600</v>
      </c>
      <c r="Z163" s="7">
        <f t="shared" si="9"/>
        <v>1268000</v>
      </c>
      <c r="AA163" s="11" t="s">
        <v>17</v>
      </c>
      <c r="AB163" s="11" t="s">
        <v>41</v>
      </c>
    </row>
    <row r="164" spans="1:28" ht="30" customHeight="1" x14ac:dyDescent="0.25">
      <c r="A164" s="7">
        <v>160</v>
      </c>
      <c r="B164" s="8" t="s">
        <v>233</v>
      </c>
      <c r="C164" s="9" t="s">
        <v>16</v>
      </c>
      <c r="D164" s="12"/>
      <c r="E164" s="13" t="s">
        <v>21</v>
      </c>
      <c r="F164" s="11">
        <v>4448260</v>
      </c>
      <c r="G164" s="13"/>
      <c r="H164" s="11" t="s">
        <v>81</v>
      </c>
      <c r="I164" s="11" t="s">
        <v>22</v>
      </c>
      <c r="J164" s="44" t="s">
        <v>18</v>
      </c>
      <c r="K164" s="13">
        <v>2</v>
      </c>
      <c r="L164" s="13"/>
      <c r="M164" s="13"/>
      <c r="N164" s="13">
        <v>1</v>
      </c>
      <c r="O164" s="13"/>
      <c r="P164" s="13"/>
      <c r="Q164" s="13"/>
      <c r="R164" s="13">
        <v>1</v>
      </c>
      <c r="S164" s="13"/>
      <c r="T164" s="13"/>
      <c r="U164" s="13"/>
      <c r="V164" s="13"/>
      <c r="W164" s="13"/>
      <c r="X164" s="13"/>
      <c r="Y164" s="13">
        <v>2253610</v>
      </c>
      <c r="Z164" s="7">
        <f t="shared" si="9"/>
        <v>4507220</v>
      </c>
      <c r="AA164" s="11" t="s">
        <v>17</v>
      </c>
      <c r="AB164" s="11" t="s">
        <v>41</v>
      </c>
    </row>
    <row r="165" spans="1:28" ht="30.75" customHeight="1" x14ac:dyDescent="0.25">
      <c r="A165" s="7">
        <v>161</v>
      </c>
      <c r="B165" s="8" t="s">
        <v>233</v>
      </c>
      <c r="C165" s="9" t="s">
        <v>16</v>
      </c>
      <c r="D165" s="12"/>
      <c r="E165" s="13" t="s">
        <v>21</v>
      </c>
      <c r="F165" s="13"/>
      <c r="G165" s="11"/>
      <c r="H165" s="57" t="s">
        <v>82</v>
      </c>
      <c r="I165" s="11" t="s">
        <v>22</v>
      </c>
      <c r="J165" s="11" t="s">
        <v>18</v>
      </c>
      <c r="K165" s="13">
        <v>2</v>
      </c>
      <c r="L165" s="13"/>
      <c r="M165" s="13"/>
      <c r="N165" s="13">
        <v>1</v>
      </c>
      <c r="O165" s="13"/>
      <c r="P165" s="13">
        <v>1</v>
      </c>
      <c r="Q165" s="13"/>
      <c r="R165" s="13"/>
      <c r="S165" s="13"/>
      <c r="T165" s="13"/>
      <c r="U165" s="13"/>
      <c r="V165" s="13"/>
      <c r="W165" s="13"/>
      <c r="X165" s="13"/>
      <c r="Y165" s="13">
        <v>1789000</v>
      </c>
      <c r="Z165" s="7">
        <f t="shared" si="9"/>
        <v>3578000</v>
      </c>
      <c r="AA165" s="11" t="s">
        <v>17</v>
      </c>
      <c r="AB165" s="11" t="s">
        <v>41</v>
      </c>
    </row>
    <row r="166" spans="1:28" ht="18.75" customHeight="1" x14ac:dyDescent="0.25">
      <c r="A166" s="7">
        <v>162</v>
      </c>
      <c r="B166" s="8" t="s">
        <v>233</v>
      </c>
      <c r="C166" s="9" t="s">
        <v>16</v>
      </c>
      <c r="D166" s="12"/>
      <c r="E166" s="13" t="s">
        <v>21</v>
      </c>
      <c r="F166" s="11">
        <v>7418880</v>
      </c>
      <c r="G166" s="13"/>
      <c r="H166" s="11" t="s">
        <v>83</v>
      </c>
      <c r="I166" s="11" t="s">
        <v>22</v>
      </c>
      <c r="J166" s="44" t="s">
        <v>18</v>
      </c>
      <c r="K166" s="13">
        <v>1</v>
      </c>
      <c r="L166" s="13"/>
      <c r="M166" s="13"/>
      <c r="N166" s="13">
        <v>1</v>
      </c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53">
        <v>24795383.68</v>
      </c>
      <c r="Z166" s="7">
        <f t="shared" si="9"/>
        <v>24795383.68</v>
      </c>
      <c r="AA166" s="11" t="s">
        <v>17</v>
      </c>
      <c r="AB166" s="11" t="s">
        <v>41</v>
      </c>
    </row>
    <row r="167" spans="1:28" ht="31.5" customHeight="1" x14ac:dyDescent="0.25">
      <c r="A167" s="7">
        <v>163</v>
      </c>
      <c r="B167" s="8" t="s">
        <v>233</v>
      </c>
      <c r="C167" s="9" t="s">
        <v>16</v>
      </c>
      <c r="D167" s="12"/>
      <c r="E167" s="13" t="s">
        <v>21</v>
      </c>
      <c r="F167" s="11">
        <v>2175258</v>
      </c>
      <c r="G167" s="13"/>
      <c r="H167" s="57" t="s">
        <v>84</v>
      </c>
      <c r="I167" s="11" t="s">
        <v>22</v>
      </c>
      <c r="J167" s="11" t="s">
        <v>18</v>
      </c>
      <c r="K167" s="13">
        <v>2</v>
      </c>
      <c r="L167" s="13"/>
      <c r="M167" s="13">
        <v>2</v>
      </c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53">
        <v>3251560</v>
      </c>
      <c r="Z167" s="7">
        <f t="shared" si="9"/>
        <v>6503120</v>
      </c>
      <c r="AA167" s="11" t="s">
        <v>17</v>
      </c>
      <c r="AB167" s="11" t="s">
        <v>41</v>
      </c>
    </row>
    <row r="168" spans="1:28" ht="33" customHeight="1" x14ac:dyDescent="0.25">
      <c r="A168" s="7">
        <v>164</v>
      </c>
      <c r="B168" s="8" t="s">
        <v>233</v>
      </c>
      <c r="C168" s="9" t="s">
        <v>16</v>
      </c>
      <c r="D168" s="12"/>
      <c r="E168" s="13" t="s">
        <v>21</v>
      </c>
      <c r="F168" s="11">
        <v>2177242</v>
      </c>
      <c r="G168" s="13"/>
      <c r="H168" s="11" t="s">
        <v>85</v>
      </c>
      <c r="I168" s="11" t="s">
        <v>22</v>
      </c>
      <c r="J168" s="44" t="s">
        <v>18</v>
      </c>
      <c r="K168" s="13">
        <v>5</v>
      </c>
      <c r="L168" s="13"/>
      <c r="M168" s="13"/>
      <c r="N168" s="13"/>
      <c r="O168" s="13">
        <v>3</v>
      </c>
      <c r="P168" s="13"/>
      <c r="Q168" s="13"/>
      <c r="R168" s="13">
        <v>2</v>
      </c>
      <c r="S168" s="13"/>
      <c r="T168" s="13"/>
      <c r="U168" s="13"/>
      <c r="V168" s="13"/>
      <c r="W168" s="13"/>
      <c r="X168" s="13"/>
      <c r="Y168" s="53">
        <v>3652600</v>
      </c>
      <c r="Z168" s="7">
        <f t="shared" si="9"/>
        <v>18263000</v>
      </c>
      <c r="AA168" s="11" t="s">
        <v>17</v>
      </c>
      <c r="AB168" s="11" t="s">
        <v>41</v>
      </c>
    </row>
    <row r="169" spans="1:28" ht="30" customHeight="1" x14ac:dyDescent="0.25">
      <c r="A169" s="7">
        <v>165</v>
      </c>
      <c r="B169" s="8" t="s">
        <v>233</v>
      </c>
      <c r="C169" s="9" t="s">
        <v>16</v>
      </c>
      <c r="D169" s="12"/>
      <c r="E169" s="13" t="s">
        <v>21</v>
      </c>
      <c r="F169" s="11">
        <v>3648354</v>
      </c>
      <c r="G169" s="13"/>
      <c r="H169" s="11" t="s">
        <v>86</v>
      </c>
      <c r="I169" s="11" t="s">
        <v>22</v>
      </c>
      <c r="J169" s="44" t="s">
        <v>18</v>
      </c>
      <c r="K169" s="13">
        <v>2</v>
      </c>
      <c r="L169" s="13"/>
      <c r="M169" s="13">
        <v>2</v>
      </c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53">
        <v>12007280</v>
      </c>
      <c r="Z169" s="7">
        <f t="shared" si="9"/>
        <v>24014560</v>
      </c>
      <c r="AA169" s="11" t="s">
        <v>17</v>
      </c>
      <c r="AB169" s="11" t="s">
        <v>41</v>
      </c>
    </row>
    <row r="170" spans="1:28" ht="31.5" customHeight="1" x14ac:dyDescent="0.25">
      <c r="A170" s="7">
        <v>166</v>
      </c>
      <c r="B170" s="8" t="s">
        <v>233</v>
      </c>
      <c r="C170" s="9" t="s">
        <v>16</v>
      </c>
      <c r="D170" s="12"/>
      <c r="E170" s="13" t="s">
        <v>21</v>
      </c>
      <c r="F170" s="11">
        <v>3713148</v>
      </c>
      <c r="G170" s="13"/>
      <c r="H170" s="57" t="s">
        <v>214</v>
      </c>
      <c r="I170" s="11" t="s">
        <v>22</v>
      </c>
      <c r="J170" s="11" t="s">
        <v>87</v>
      </c>
      <c r="K170" s="13">
        <v>2</v>
      </c>
      <c r="L170" s="13"/>
      <c r="M170" s="13">
        <v>2</v>
      </c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53">
        <v>6179127</v>
      </c>
      <c r="Z170" s="7">
        <f t="shared" si="9"/>
        <v>12358254</v>
      </c>
      <c r="AA170" s="11" t="s">
        <v>17</v>
      </c>
      <c r="AB170" s="11" t="s">
        <v>41</v>
      </c>
    </row>
    <row r="171" spans="1:28" ht="30" customHeight="1" x14ac:dyDescent="0.25">
      <c r="A171" s="7">
        <v>167</v>
      </c>
      <c r="B171" s="8" t="s">
        <v>233</v>
      </c>
      <c r="C171" s="9" t="s">
        <v>16</v>
      </c>
      <c r="D171" s="12"/>
      <c r="E171" s="13" t="s">
        <v>21</v>
      </c>
      <c r="F171" s="11">
        <v>3696839</v>
      </c>
      <c r="G171" s="13"/>
      <c r="H171" s="11" t="s">
        <v>88</v>
      </c>
      <c r="I171" s="11" t="s">
        <v>22</v>
      </c>
      <c r="J171" s="44" t="s">
        <v>18</v>
      </c>
      <c r="K171" s="13">
        <v>1</v>
      </c>
      <c r="L171" s="13"/>
      <c r="M171" s="13">
        <v>1</v>
      </c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53">
        <v>10000</v>
      </c>
      <c r="Z171" s="7">
        <f t="shared" si="9"/>
        <v>10000</v>
      </c>
      <c r="AA171" s="11" t="s">
        <v>17</v>
      </c>
      <c r="AB171" s="11" t="s">
        <v>41</v>
      </c>
    </row>
    <row r="172" spans="1:28" ht="31.5" customHeight="1" x14ac:dyDescent="0.25">
      <c r="A172" s="7">
        <v>168</v>
      </c>
      <c r="B172" s="8" t="s">
        <v>233</v>
      </c>
      <c r="C172" s="9" t="s">
        <v>16</v>
      </c>
      <c r="D172" s="12"/>
      <c r="E172" s="13" t="s">
        <v>21</v>
      </c>
      <c r="F172" s="11">
        <v>1281240</v>
      </c>
      <c r="G172" s="13"/>
      <c r="H172" s="11" t="s">
        <v>89</v>
      </c>
      <c r="I172" s="11" t="s">
        <v>22</v>
      </c>
      <c r="J172" s="44" t="s">
        <v>18</v>
      </c>
      <c r="K172" s="13">
        <v>5</v>
      </c>
      <c r="L172" s="13"/>
      <c r="M172" s="13">
        <v>3</v>
      </c>
      <c r="N172" s="13"/>
      <c r="O172" s="13"/>
      <c r="P172" s="13">
        <v>2</v>
      </c>
      <c r="Q172" s="13"/>
      <c r="R172" s="13"/>
      <c r="S172" s="13"/>
      <c r="T172" s="13"/>
      <c r="U172" s="13"/>
      <c r="V172" s="13"/>
      <c r="W172" s="13"/>
      <c r="X172" s="13"/>
      <c r="Y172" s="53">
        <v>473600</v>
      </c>
      <c r="Z172" s="7">
        <f t="shared" si="9"/>
        <v>2368000</v>
      </c>
      <c r="AA172" s="11" t="s">
        <v>17</v>
      </c>
      <c r="AB172" s="11" t="s">
        <v>41</v>
      </c>
    </row>
    <row r="173" spans="1:28" ht="32.25" customHeight="1" x14ac:dyDescent="0.25">
      <c r="A173" s="7">
        <v>169</v>
      </c>
      <c r="B173" s="8" t="s">
        <v>233</v>
      </c>
      <c r="C173" s="9" t="s">
        <v>16</v>
      </c>
      <c r="D173" s="12"/>
      <c r="E173" s="13" t="s">
        <v>21</v>
      </c>
      <c r="F173" s="11">
        <v>1282077</v>
      </c>
      <c r="G173" s="13"/>
      <c r="H173" s="57" t="s">
        <v>90</v>
      </c>
      <c r="I173" s="11" t="s">
        <v>22</v>
      </c>
      <c r="J173" s="11" t="s">
        <v>18</v>
      </c>
      <c r="K173" s="13">
        <v>10</v>
      </c>
      <c r="L173" s="13"/>
      <c r="M173" s="13">
        <v>5</v>
      </c>
      <c r="N173" s="13"/>
      <c r="O173" s="13"/>
      <c r="P173" s="13"/>
      <c r="Q173" s="13">
        <v>5</v>
      </c>
      <c r="R173" s="13"/>
      <c r="S173" s="13"/>
      <c r="T173" s="13"/>
      <c r="U173" s="13"/>
      <c r="V173" s="13"/>
      <c r="W173" s="13"/>
      <c r="X173" s="13"/>
      <c r="Y173" s="53">
        <v>196000</v>
      </c>
      <c r="Z173" s="7">
        <f t="shared" si="9"/>
        <v>1960000</v>
      </c>
      <c r="AA173" s="11" t="s">
        <v>17</v>
      </c>
      <c r="AB173" s="11" t="s">
        <v>41</v>
      </c>
    </row>
    <row r="174" spans="1:28" ht="28.5" customHeight="1" x14ac:dyDescent="0.25">
      <c r="A174" s="7">
        <v>170</v>
      </c>
      <c r="B174" s="8" t="s">
        <v>233</v>
      </c>
      <c r="C174" s="9" t="s">
        <v>16</v>
      </c>
      <c r="D174" s="12"/>
      <c r="E174" s="13" t="s">
        <v>21</v>
      </c>
      <c r="F174" s="11">
        <v>1282751</v>
      </c>
      <c r="G174" s="13"/>
      <c r="H174" s="57" t="s">
        <v>91</v>
      </c>
      <c r="I174" s="11" t="s">
        <v>22</v>
      </c>
      <c r="J174" s="11" t="s">
        <v>18</v>
      </c>
      <c r="K174" s="13">
        <v>2</v>
      </c>
      <c r="L174" s="13"/>
      <c r="M174" s="13">
        <v>2</v>
      </c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53">
        <v>120000</v>
      </c>
      <c r="Z174" s="7">
        <f t="shared" si="9"/>
        <v>240000</v>
      </c>
      <c r="AA174" s="11" t="s">
        <v>17</v>
      </c>
      <c r="AB174" s="11" t="s">
        <v>41</v>
      </c>
    </row>
    <row r="175" spans="1:28" ht="30" customHeight="1" x14ac:dyDescent="0.25">
      <c r="A175" s="7">
        <v>171</v>
      </c>
      <c r="B175" s="8" t="s">
        <v>233</v>
      </c>
      <c r="C175" s="9" t="s">
        <v>16</v>
      </c>
      <c r="D175" s="12"/>
      <c r="E175" s="13" t="s">
        <v>21</v>
      </c>
      <c r="F175" s="11">
        <v>1282085</v>
      </c>
      <c r="G175" s="13"/>
      <c r="H175" s="11" t="s">
        <v>92</v>
      </c>
      <c r="I175" s="11" t="s">
        <v>22</v>
      </c>
      <c r="J175" s="44" t="s">
        <v>18</v>
      </c>
      <c r="K175" s="13">
        <v>5</v>
      </c>
      <c r="L175" s="13"/>
      <c r="M175" s="13"/>
      <c r="N175" s="13">
        <v>3</v>
      </c>
      <c r="O175" s="13"/>
      <c r="P175" s="13"/>
      <c r="Q175" s="13">
        <v>2</v>
      </c>
      <c r="R175" s="13"/>
      <c r="S175" s="13"/>
      <c r="T175" s="13"/>
      <c r="U175" s="13"/>
      <c r="V175" s="13"/>
      <c r="W175" s="13"/>
      <c r="X175" s="13"/>
      <c r="Y175" s="53">
        <v>245000</v>
      </c>
      <c r="Z175" s="7">
        <f t="shared" si="9"/>
        <v>1225000</v>
      </c>
      <c r="AA175" s="11" t="s">
        <v>17</v>
      </c>
      <c r="AB175" s="11" t="s">
        <v>41</v>
      </c>
    </row>
    <row r="176" spans="1:28" ht="28.5" customHeight="1" x14ac:dyDescent="0.25">
      <c r="A176" s="7">
        <v>172</v>
      </c>
      <c r="B176" s="8" t="s">
        <v>233</v>
      </c>
      <c r="C176" s="9" t="s">
        <v>16</v>
      </c>
      <c r="D176" s="12"/>
      <c r="E176" s="13" t="s">
        <v>21</v>
      </c>
      <c r="F176" s="11" t="s">
        <v>93</v>
      </c>
      <c r="G176" s="13"/>
      <c r="H176" s="57" t="s">
        <v>94</v>
      </c>
      <c r="I176" s="11" t="s">
        <v>22</v>
      </c>
      <c r="J176" s="11" t="s">
        <v>18</v>
      </c>
      <c r="K176" s="13">
        <v>2</v>
      </c>
      <c r="L176" s="13"/>
      <c r="M176" s="13"/>
      <c r="N176" s="13">
        <v>2</v>
      </c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53">
        <v>520000</v>
      </c>
      <c r="Z176" s="7">
        <f t="shared" si="9"/>
        <v>1040000</v>
      </c>
      <c r="AA176" s="11" t="s">
        <v>17</v>
      </c>
      <c r="AB176" s="11" t="s">
        <v>41</v>
      </c>
    </row>
    <row r="177" spans="1:29" ht="30.75" customHeight="1" x14ac:dyDescent="0.25">
      <c r="A177" s="7">
        <v>173</v>
      </c>
      <c r="B177" s="8" t="s">
        <v>233</v>
      </c>
      <c r="C177" s="9" t="s">
        <v>16</v>
      </c>
      <c r="D177" s="12"/>
      <c r="E177" s="13" t="s">
        <v>21</v>
      </c>
      <c r="F177" s="13"/>
      <c r="G177" s="13"/>
      <c r="H177" s="57" t="s">
        <v>74</v>
      </c>
      <c r="I177" s="11" t="s">
        <v>22</v>
      </c>
      <c r="J177" s="44" t="s">
        <v>18</v>
      </c>
      <c r="K177" s="11">
        <v>4</v>
      </c>
      <c r="L177" s="11"/>
      <c r="M177" s="11">
        <v>2</v>
      </c>
      <c r="N177" s="11"/>
      <c r="O177" s="11"/>
      <c r="P177" s="11"/>
      <c r="Q177" s="11">
        <v>2</v>
      </c>
      <c r="R177" s="11"/>
      <c r="S177" s="11"/>
      <c r="T177" s="11"/>
      <c r="U177" s="11"/>
      <c r="V177" s="11"/>
      <c r="W177" s="11"/>
      <c r="X177" s="18"/>
      <c r="Y177" s="53">
        <v>163970</v>
      </c>
      <c r="Z177" s="7">
        <f t="shared" si="9"/>
        <v>655880</v>
      </c>
      <c r="AA177" s="11" t="s">
        <v>17</v>
      </c>
      <c r="AB177" s="11" t="s">
        <v>41</v>
      </c>
    </row>
    <row r="178" spans="1:29" ht="29.25" customHeight="1" x14ac:dyDescent="0.25">
      <c r="A178" s="7">
        <v>174</v>
      </c>
      <c r="B178" s="8" t="s">
        <v>233</v>
      </c>
      <c r="C178" s="9" t="s">
        <v>16</v>
      </c>
      <c r="D178" s="12"/>
      <c r="E178" s="13" t="s">
        <v>21</v>
      </c>
      <c r="F178" s="13">
        <v>8164975</v>
      </c>
      <c r="G178" s="13"/>
      <c r="H178" s="57" t="s">
        <v>72</v>
      </c>
      <c r="I178" s="11" t="s">
        <v>22</v>
      </c>
      <c r="J178" s="7" t="s">
        <v>18</v>
      </c>
      <c r="K178" s="11">
        <v>4</v>
      </c>
      <c r="L178" s="11"/>
      <c r="M178" s="11">
        <v>1</v>
      </c>
      <c r="N178" s="11"/>
      <c r="O178" s="11"/>
      <c r="P178" s="11"/>
      <c r="Q178" s="11">
        <f>IF(M178="","",W178-M178)</f>
        <v>1</v>
      </c>
      <c r="R178" s="11"/>
      <c r="S178" s="11"/>
      <c r="T178" s="11"/>
      <c r="U178" s="11"/>
      <c r="V178" s="11"/>
      <c r="W178" s="11">
        <v>2</v>
      </c>
      <c r="X178" s="13"/>
      <c r="Y178" s="53">
        <v>272650</v>
      </c>
      <c r="Z178" s="7">
        <f t="shared" si="9"/>
        <v>1090600</v>
      </c>
      <c r="AA178" s="11" t="s">
        <v>17</v>
      </c>
      <c r="AB178" s="11" t="s">
        <v>41</v>
      </c>
    </row>
    <row r="179" spans="1:29" ht="30" customHeight="1" x14ac:dyDescent="0.25">
      <c r="A179" s="7">
        <v>175</v>
      </c>
      <c r="B179" s="8" t="s">
        <v>233</v>
      </c>
      <c r="C179" s="9" t="s">
        <v>16</v>
      </c>
      <c r="D179" s="12"/>
      <c r="E179" s="13" t="s">
        <v>21</v>
      </c>
      <c r="F179" s="13"/>
      <c r="G179" s="13"/>
      <c r="H179" s="57" t="s">
        <v>73</v>
      </c>
      <c r="I179" s="11" t="s">
        <v>22</v>
      </c>
      <c r="J179" s="7" t="s">
        <v>18</v>
      </c>
      <c r="K179" s="11">
        <v>2</v>
      </c>
      <c r="L179" s="11"/>
      <c r="M179" s="11">
        <v>1</v>
      </c>
      <c r="N179" s="11"/>
      <c r="O179" s="11"/>
      <c r="P179" s="11"/>
      <c r="Q179" s="11">
        <v>1</v>
      </c>
      <c r="R179" s="11"/>
      <c r="S179" s="11"/>
      <c r="T179" s="11"/>
      <c r="U179" s="11"/>
      <c r="V179" s="11"/>
      <c r="W179" s="11"/>
      <c r="X179" s="13"/>
      <c r="Y179" s="53">
        <v>157700</v>
      </c>
      <c r="Z179" s="7">
        <f t="shared" si="9"/>
        <v>315400</v>
      </c>
      <c r="AA179" s="11" t="s">
        <v>17</v>
      </c>
      <c r="AB179" s="11" t="s">
        <v>41</v>
      </c>
    </row>
    <row r="180" spans="1:29" ht="31.5" customHeight="1" x14ac:dyDescent="0.25">
      <c r="A180" s="7">
        <v>176</v>
      </c>
      <c r="B180" s="8" t="s">
        <v>233</v>
      </c>
      <c r="C180" s="9" t="s">
        <v>16</v>
      </c>
      <c r="D180" s="12"/>
      <c r="E180" s="13" t="s">
        <v>21</v>
      </c>
      <c r="F180" s="9">
        <v>3728781</v>
      </c>
      <c r="G180" s="21"/>
      <c r="H180" s="9" t="s">
        <v>181</v>
      </c>
      <c r="I180" s="9" t="s">
        <v>22</v>
      </c>
      <c r="J180" s="9" t="s">
        <v>18</v>
      </c>
      <c r="K180" s="9">
        <v>2</v>
      </c>
      <c r="L180" s="9"/>
      <c r="M180" s="9">
        <v>1</v>
      </c>
      <c r="N180" s="9"/>
      <c r="O180" s="9">
        <v>1</v>
      </c>
      <c r="P180" s="9"/>
      <c r="Q180" s="9"/>
      <c r="R180" s="9"/>
      <c r="S180" s="9"/>
      <c r="T180" s="9"/>
      <c r="U180" s="9"/>
      <c r="V180" s="9"/>
      <c r="W180" s="9"/>
      <c r="X180" s="21"/>
      <c r="Y180" s="64">
        <v>12100000</v>
      </c>
      <c r="Z180" s="7">
        <f t="shared" si="9"/>
        <v>24200000</v>
      </c>
      <c r="AA180" s="9" t="s">
        <v>17</v>
      </c>
      <c r="AB180" s="9" t="s">
        <v>182</v>
      </c>
    </row>
    <row r="181" spans="1:29" ht="32.25" customHeight="1" x14ac:dyDescent="0.25">
      <c r="A181" s="7">
        <v>177</v>
      </c>
      <c r="B181" s="8" t="s">
        <v>233</v>
      </c>
      <c r="C181" s="9" t="s">
        <v>16</v>
      </c>
      <c r="D181" s="12"/>
      <c r="E181" s="13" t="s">
        <v>21</v>
      </c>
      <c r="F181" s="9">
        <v>3726118</v>
      </c>
      <c r="G181" s="21"/>
      <c r="H181" s="9" t="s">
        <v>183</v>
      </c>
      <c r="I181" s="9" t="s">
        <v>22</v>
      </c>
      <c r="J181" s="9" t="s">
        <v>18</v>
      </c>
      <c r="K181" s="9">
        <v>4</v>
      </c>
      <c r="L181" s="9"/>
      <c r="M181" s="9"/>
      <c r="N181" s="9">
        <v>1</v>
      </c>
      <c r="O181" s="9"/>
      <c r="P181" s="9"/>
      <c r="Q181" s="9"/>
      <c r="R181" s="9"/>
      <c r="S181" s="9"/>
      <c r="T181" s="9"/>
      <c r="U181" s="9">
        <v>1</v>
      </c>
      <c r="V181" s="9"/>
      <c r="W181" s="9"/>
      <c r="X181" s="21"/>
      <c r="Y181" s="64">
        <v>4300000</v>
      </c>
      <c r="Z181" s="7">
        <f t="shared" si="9"/>
        <v>17200000</v>
      </c>
      <c r="AA181" s="9" t="s">
        <v>17</v>
      </c>
      <c r="AB181" s="9" t="s">
        <v>182</v>
      </c>
    </row>
    <row r="182" spans="1:29" ht="30" customHeight="1" x14ac:dyDescent="0.25">
      <c r="A182" s="7">
        <v>178</v>
      </c>
      <c r="B182" s="8" t="s">
        <v>233</v>
      </c>
      <c r="C182" s="9" t="s">
        <v>16</v>
      </c>
      <c r="D182" s="12"/>
      <c r="E182" s="13" t="s">
        <v>21</v>
      </c>
      <c r="F182" s="9">
        <v>3698327</v>
      </c>
      <c r="G182" s="21"/>
      <c r="H182" s="9" t="s">
        <v>184</v>
      </c>
      <c r="I182" s="9" t="s">
        <v>22</v>
      </c>
      <c r="J182" s="9" t="s">
        <v>18</v>
      </c>
      <c r="K182" s="9">
        <v>2</v>
      </c>
      <c r="L182" s="9"/>
      <c r="M182" s="9"/>
      <c r="N182" s="9">
        <v>1</v>
      </c>
      <c r="O182" s="9"/>
      <c r="P182" s="9"/>
      <c r="Q182" s="9"/>
      <c r="R182" s="9">
        <f>IF(N182="","",K182-N182)</f>
        <v>1</v>
      </c>
      <c r="S182" s="9"/>
      <c r="T182" s="9"/>
      <c r="U182" s="9"/>
      <c r="V182" s="9"/>
      <c r="W182" s="9"/>
      <c r="X182" s="21"/>
      <c r="Y182" s="64">
        <v>2200000</v>
      </c>
      <c r="Z182" s="7">
        <f t="shared" si="9"/>
        <v>4400000</v>
      </c>
      <c r="AA182" s="9" t="s">
        <v>17</v>
      </c>
      <c r="AB182" s="9"/>
    </row>
    <row r="183" spans="1:29" ht="29.25" customHeight="1" x14ac:dyDescent="0.25">
      <c r="A183" s="7">
        <v>179</v>
      </c>
      <c r="B183" s="9" t="s">
        <v>233</v>
      </c>
      <c r="C183" s="9" t="s">
        <v>16</v>
      </c>
      <c r="D183" s="12"/>
      <c r="E183" s="13" t="s">
        <v>21</v>
      </c>
      <c r="F183" s="9">
        <v>4689240</v>
      </c>
      <c r="G183" s="21"/>
      <c r="H183" s="9" t="s">
        <v>185</v>
      </c>
      <c r="I183" s="9" t="s">
        <v>22</v>
      </c>
      <c r="J183" s="9" t="s">
        <v>18</v>
      </c>
      <c r="K183" s="9">
        <v>3</v>
      </c>
      <c r="L183" s="9"/>
      <c r="M183" s="9"/>
      <c r="N183" s="9">
        <v>1</v>
      </c>
      <c r="O183" s="9"/>
      <c r="P183" s="9"/>
      <c r="Q183" s="9"/>
      <c r="R183" s="9">
        <v>1</v>
      </c>
      <c r="S183" s="9"/>
      <c r="T183" s="9"/>
      <c r="U183" s="9">
        <f>IF(R183="","",K183-N183-R183)</f>
        <v>1</v>
      </c>
      <c r="V183" s="9"/>
      <c r="W183" s="9"/>
      <c r="X183" s="21"/>
      <c r="Y183" s="64">
        <v>2050000</v>
      </c>
      <c r="Z183" s="7">
        <f t="shared" si="9"/>
        <v>6150000</v>
      </c>
      <c r="AA183" s="9" t="s">
        <v>17</v>
      </c>
      <c r="AB183" s="9"/>
    </row>
    <row r="184" spans="1:29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91">
        <f>SUM(Z5:Z183)</f>
        <v>10510586459.194998</v>
      </c>
      <c r="AA184" s="14"/>
      <c r="AB184" s="14"/>
    </row>
    <row r="185" spans="1:29" ht="12.75" customHeight="1" x14ac:dyDescent="0.25">
      <c r="A185" s="2"/>
    </row>
    <row r="186" spans="1:29" ht="15" customHeight="1" x14ac:dyDescent="0.25">
      <c r="A186" s="2"/>
    </row>
    <row r="187" spans="1:29" ht="18" customHeight="1" x14ac:dyDescent="0.25">
      <c r="A187" s="2"/>
    </row>
    <row r="188" spans="1:29" ht="15" customHeight="1" x14ac:dyDescent="0.25">
      <c r="A188" s="2"/>
    </row>
    <row r="189" spans="1:29" ht="15" customHeight="1" x14ac:dyDescent="0.25">
      <c r="A189" s="2"/>
    </row>
    <row r="190" spans="1:29" ht="18.75" x14ac:dyDescent="0.3">
      <c r="A190" s="80"/>
      <c r="B190" s="81"/>
      <c r="C190" s="81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1"/>
      <c r="AB190" s="81"/>
      <c r="AC190" s="1"/>
    </row>
    <row r="191" spans="1:29" ht="18.75" x14ac:dyDescent="0.3">
      <c r="A191" s="80"/>
      <c r="B191" s="81"/>
      <c r="C191" s="82" t="s">
        <v>234</v>
      </c>
      <c r="D191" s="81"/>
      <c r="E191" s="81"/>
      <c r="F191" s="81"/>
      <c r="G191" s="83"/>
      <c r="H191" s="81"/>
      <c r="I191" s="81"/>
      <c r="J191" s="81"/>
      <c r="K191" s="84"/>
      <c r="L191" s="84"/>
      <c r="M191" s="85"/>
      <c r="N191" s="80"/>
      <c r="O191" s="80"/>
      <c r="P191" s="82" t="s">
        <v>235</v>
      </c>
      <c r="Q191" s="81"/>
      <c r="R191" s="81"/>
      <c r="S191" s="81"/>
      <c r="T191" s="86"/>
      <c r="U191" s="81"/>
      <c r="V191" s="81"/>
      <c r="W191" s="81"/>
      <c r="X191" s="80"/>
      <c r="Y191" s="80"/>
      <c r="Z191" s="81"/>
      <c r="AA191" s="81"/>
      <c r="AB191" s="81"/>
      <c r="AC191" s="1"/>
    </row>
    <row r="192" spans="1:29" ht="18.75" x14ac:dyDescent="0.3">
      <c r="A192" s="80"/>
      <c r="B192" s="92" t="s">
        <v>236</v>
      </c>
      <c r="C192" s="92"/>
      <c r="D192" s="92"/>
      <c r="E192" s="92"/>
      <c r="F192" s="92"/>
      <c r="G192" s="83"/>
      <c r="H192" s="93" t="s">
        <v>263</v>
      </c>
      <c r="I192" s="93"/>
      <c r="J192" s="93"/>
      <c r="K192" s="93"/>
      <c r="L192" s="93"/>
      <c r="M192" s="85"/>
      <c r="N192" s="81"/>
      <c r="O192" s="81"/>
      <c r="P192" s="92" t="s">
        <v>271</v>
      </c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1"/>
    </row>
    <row r="193" spans="1:29" ht="18.75" x14ac:dyDescent="0.3">
      <c r="A193" s="80"/>
      <c r="B193" s="81"/>
      <c r="C193" s="81"/>
      <c r="D193" s="81"/>
      <c r="E193" s="81"/>
      <c r="F193" s="81"/>
      <c r="G193" s="83"/>
      <c r="H193" s="87"/>
      <c r="I193" s="87"/>
      <c r="J193" s="87"/>
      <c r="K193" s="87"/>
      <c r="L193" s="87"/>
      <c r="M193" s="85"/>
      <c r="N193" s="81"/>
      <c r="O193" s="81"/>
      <c r="P193" s="87"/>
      <c r="Q193" s="87"/>
      <c r="R193" s="87"/>
      <c r="S193" s="87"/>
      <c r="T193" s="87"/>
      <c r="U193" s="87"/>
      <c r="V193" s="87"/>
      <c r="W193" s="87"/>
      <c r="X193" s="81"/>
      <c r="Y193" s="81"/>
      <c r="Z193" s="81"/>
      <c r="AA193" s="81"/>
      <c r="AB193" s="81"/>
      <c r="AC193" s="1"/>
    </row>
    <row r="194" spans="1:29" ht="18.75" x14ac:dyDescent="0.3">
      <c r="A194" s="80"/>
      <c r="B194" s="92" t="s">
        <v>242</v>
      </c>
      <c r="C194" s="92"/>
      <c r="D194" s="92"/>
      <c r="E194" s="92"/>
      <c r="F194" s="92"/>
      <c r="G194" s="83"/>
      <c r="H194" s="93" t="s">
        <v>264</v>
      </c>
      <c r="I194" s="93"/>
      <c r="J194" s="93"/>
      <c r="K194" s="93"/>
      <c r="L194" s="93"/>
      <c r="M194" s="85"/>
      <c r="N194" s="81"/>
      <c r="O194" s="81"/>
      <c r="P194" s="81"/>
      <c r="Q194" s="81"/>
      <c r="R194" s="81"/>
      <c r="S194" s="81"/>
      <c r="T194" s="86"/>
      <c r="U194" s="81"/>
      <c r="V194" s="81"/>
      <c r="W194" s="81"/>
      <c r="X194" s="81"/>
      <c r="Y194" s="81"/>
      <c r="Z194" s="81"/>
      <c r="AA194" s="81"/>
      <c r="AB194" s="81"/>
      <c r="AC194" s="1"/>
    </row>
    <row r="195" spans="1:29" ht="18.75" x14ac:dyDescent="0.3">
      <c r="A195" s="80"/>
      <c r="B195" s="81"/>
      <c r="C195" s="81"/>
      <c r="D195" s="81"/>
      <c r="E195" s="81"/>
      <c r="F195" s="81"/>
      <c r="G195" s="83"/>
      <c r="H195" s="87"/>
      <c r="I195" s="87"/>
      <c r="J195" s="87"/>
      <c r="K195" s="87"/>
      <c r="L195" s="87"/>
      <c r="M195" s="85"/>
      <c r="N195" s="81"/>
      <c r="O195" s="81"/>
      <c r="P195" s="81"/>
      <c r="Q195" s="81"/>
      <c r="R195" s="81"/>
      <c r="S195" s="81"/>
      <c r="T195" s="86"/>
      <c r="U195" s="81"/>
      <c r="V195" s="81"/>
      <c r="W195" s="81"/>
      <c r="X195" s="81"/>
      <c r="Y195" s="81"/>
      <c r="Z195" s="81"/>
      <c r="AA195" s="81"/>
      <c r="AB195" s="81"/>
      <c r="AC195" s="1"/>
    </row>
    <row r="196" spans="1:29" ht="18.75" x14ac:dyDescent="0.3">
      <c r="A196" s="80"/>
      <c r="B196" s="92" t="s">
        <v>237</v>
      </c>
      <c r="C196" s="92"/>
      <c r="D196" s="92"/>
      <c r="E196" s="92"/>
      <c r="F196" s="92"/>
      <c r="G196" s="83"/>
      <c r="H196" s="93" t="s">
        <v>265</v>
      </c>
      <c r="I196" s="93"/>
      <c r="J196" s="93"/>
      <c r="K196" s="93"/>
      <c r="L196" s="93"/>
      <c r="M196" s="85"/>
      <c r="N196" s="81"/>
      <c r="O196" s="81"/>
      <c r="P196" s="81" t="s">
        <v>238</v>
      </c>
      <c r="Q196" s="81"/>
      <c r="R196" s="81"/>
      <c r="S196" s="81"/>
      <c r="T196" s="86"/>
      <c r="U196" s="81"/>
      <c r="V196" s="88" t="s">
        <v>239</v>
      </c>
      <c r="W196" s="93" t="s">
        <v>272</v>
      </c>
      <c r="X196" s="93"/>
      <c r="Y196" s="93"/>
      <c r="Z196" s="93"/>
      <c r="AA196" s="93"/>
      <c r="AB196" s="81"/>
      <c r="AC196" s="1"/>
    </row>
    <row r="197" spans="1:29" ht="18.75" x14ac:dyDescent="0.3">
      <c r="A197" s="80"/>
      <c r="B197" s="81"/>
      <c r="C197" s="81"/>
      <c r="D197" s="81"/>
      <c r="E197" s="81"/>
      <c r="F197" s="81"/>
      <c r="G197" s="83"/>
      <c r="H197" s="87"/>
      <c r="I197" s="87"/>
      <c r="J197" s="87"/>
      <c r="K197" s="87"/>
      <c r="L197" s="87"/>
      <c r="M197" s="85"/>
      <c r="N197" s="81"/>
      <c r="O197" s="81"/>
      <c r="P197" s="81"/>
      <c r="Q197" s="81"/>
      <c r="R197" s="81"/>
      <c r="S197" s="81"/>
      <c r="T197" s="86"/>
      <c r="U197" s="81"/>
      <c r="V197" s="88"/>
      <c r="W197" s="88"/>
      <c r="X197" s="88"/>
      <c r="Y197" s="88"/>
      <c r="Z197" s="81"/>
      <c r="AA197" s="81"/>
      <c r="AB197" s="81"/>
      <c r="AC197" s="1"/>
    </row>
    <row r="198" spans="1:29" x14ac:dyDescent="0.25">
      <c r="A198" s="80"/>
      <c r="B198" s="92" t="s">
        <v>240</v>
      </c>
      <c r="C198" s="92"/>
      <c r="D198" s="92"/>
      <c r="E198" s="92"/>
      <c r="F198" s="92"/>
      <c r="G198" s="92"/>
      <c r="H198" s="99" t="s">
        <v>243</v>
      </c>
      <c r="I198" s="99"/>
      <c r="J198" s="99"/>
      <c r="K198" s="99"/>
      <c r="L198" s="99"/>
      <c r="M198" s="85"/>
      <c r="N198" s="81"/>
      <c r="O198" s="81"/>
      <c r="P198" s="88"/>
      <c r="Q198" s="88"/>
      <c r="R198" s="88"/>
      <c r="S198" s="88"/>
      <c r="T198" s="88"/>
      <c r="U198" s="88"/>
      <c r="V198" s="88"/>
      <c r="W198" s="88"/>
      <c r="X198" s="88"/>
      <c r="AA198" s="81"/>
      <c r="AB198" s="81"/>
    </row>
    <row r="199" spans="1:29" x14ac:dyDescent="0.25">
      <c r="A199" s="80"/>
      <c r="B199" s="81"/>
      <c r="C199" s="81"/>
      <c r="D199" s="81"/>
      <c r="E199" s="81"/>
      <c r="F199" s="81"/>
      <c r="G199" s="86"/>
      <c r="H199" s="89"/>
      <c r="I199" s="89"/>
      <c r="J199" s="89"/>
      <c r="K199" s="89"/>
      <c r="L199" s="89"/>
      <c r="M199" s="85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</row>
    <row r="200" spans="1:29" x14ac:dyDescent="0.25">
      <c r="A200" s="80"/>
      <c r="B200" s="92" t="s">
        <v>240</v>
      </c>
      <c r="C200" s="92"/>
      <c r="D200" s="92"/>
      <c r="E200" s="92"/>
      <c r="F200" s="92"/>
      <c r="G200" s="92"/>
      <c r="H200" s="93" t="s">
        <v>266</v>
      </c>
      <c r="I200" s="93"/>
      <c r="J200" s="93"/>
      <c r="K200" s="93"/>
      <c r="L200" s="93"/>
      <c r="M200" s="85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</row>
    <row r="201" spans="1:29" x14ac:dyDescent="0.25">
      <c r="A201" s="80"/>
      <c r="B201" s="81"/>
      <c r="C201" s="81"/>
      <c r="D201" s="81"/>
      <c r="E201" s="81"/>
      <c r="F201" s="81"/>
      <c r="G201" s="86"/>
      <c r="H201" s="87"/>
      <c r="I201" s="87"/>
      <c r="J201" s="87"/>
      <c r="K201" s="87"/>
      <c r="L201" s="87"/>
      <c r="M201" s="85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</row>
    <row r="202" spans="1:29" x14ac:dyDescent="0.25">
      <c r="A202" s="80"/>
      <c r="B202" s="92" t="s">
        <v>270</v>
      </c>
      <c r="C202" s="92"/>
      <c r="D202" s="92"/>
      <c r="E202" s="92"/>
      <c r="F202" s="81"/>
      <c r="G202" s="86"/>
      <c r="H202" s="93" t="s">
        <v>267</v>
      </c>
      <c r="I202" s="93"/>
      <c r="J202" s="93"/>
      <c r="K202" s="93"/>
      <c r="L202" s="93"/>
      <c r="M202" s="85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</row>
    <row r="203" spans="1:29" x14ac:dyDescent="0.25">
      <c r="A203" s="80"/>
      <c r="B203" s="81"/>
      <c r="C203" s="81"/>
      <c r="D203" s="81"/>
      <c r="E203" s="81"/>
      <c r="F203" s="81"/>
      <c r="G203" s="86"/>
      <c r="H203" s="87"/>
      <c r="I203" s="87"/>
      <c r="J203" s="87"/>
      <c r="K203" s="87"/>
      <c r="L203" s="87"/>
      <c r="M203" s="85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</row>
    <row r="204" spans="1:29" x14ac:dyDescent="0.25">
      <c r="A204" s="80"/>
      <c r="B204" s="92" t="s">
        <v>270</v>
      </c>
      <c r="C204" s="92"/>
      <c r="D204" s="92"/>
      <c r="E204" s="92"/>
      <c r="F204" s="81"/>
      <c r="G204" s="86"/>
      <c r="H204" s="93" t="s">
        <v>268</v>
      </c>
      <c r="I204" s="93"/>
      <c r="J204" s="93"/>
      <c r="K204" s="93"/>
      <c r="L204" s="93"/>
      <c r="M204" s="85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</row>
    <row r="205" spans="1:29" x14ac:dyDescent="0.25">
      <c r="A205" s="80"/>
      <c r="B205" s="81"/>
      <c r="C205" s="81"/>
      <c r="D205" s="81"/>
      <c r="E205" s="81"/>
      <c r="F205" s="81"/>
      <c r="G205" s="86"/>
      <c r="H205" s="87"/>
      <c r="I205" s="87"/>
      <c r="J205" s="87"/>
      <c r="K205" s="87"/>
      <c r="L205" s="87"/>
      <c r="M205" s="85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</row>
    <row r="206" spans="1:29" x14ac:dyDescent="0.25">
      <c r="A206" s="80"/>
      <c r="B206" s="92" t="s">
        <v>241</v>
      </c>
      <c r="C206" s="92"/>
      <c r="D206" s="92"/>
      <c r="E206" s="92"/>
      <c r="F206" s="81"/>
      <c r="G206" s="86"/>
      <c r="H206" s="93" t="s">
        <v>269</v>
      </c>
      <c r="I206" s="93"/>
      <c r="J206" s="93"/>
      <c r="K206" s="93"/>
      <c r="L206" s="93"/>
      <c r="M206" s="85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</row>
    <row r="207" spans="1:29" x14ac:dyDescent="0.25">
      <c r="A207" s="80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</row>
    <row r="208" spans="1:29" x14ac:dyDescent="0.25">
      <c r="A208" s="80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</row>
    <row r="209" spans="2:28" ht="18.75" x14ac:dyDescent="0.3">
      <c r="B209" s="1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1"/>
    </row>
    <row r="210" spans="2:28" ht="18.75" x14ac:dyDescent="0.3">
      <c r="B210" s="1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1"/>
    </row>
    <row r="211" spans="2:28" ht="18.75" x14ac:dyDescent="0.3">
      <c r="B211" s="1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1"/>
    </row>
    <row r="212" spans="2:28" ht="18.75" x14ac:dyDescent="0.3">
      <c r="B212" s="1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1"/>
    </row>
    <row r="213" spans="2:28" ht="18.75" x14ac:dyDescent="0.3">
      <c r="B213" s="1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1"/>
    </row>
    <row r="214" spans="2:28" ht="18.75" x14ac:dyDescent="0.3">
      <c r="B214" s="1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1"/>
    </row>
    <row r="215" spans="2:28" ht="18.75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2:28" ht="18.75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2:28" ht="18.75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2:28" ht="18.75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2:28" ht="18.75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2:28" ht="18.75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2:28" ht="18.75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2:28" ht="18.75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2:28" ht="18.75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2:28" ht="18.75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2:28" ht="18.75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2:28" ht="18.75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2:28" ht="18.75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2:28" ht="18.75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2:28" ht="18.75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2:28" ht="18.75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2:28" ht="18.75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2:28" ht="18.75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2:28" ht="18.75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2:28" ht="18.75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2:28" ht="18.75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2:28" ht="18.75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2:28" ht="18.75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2:28" ht="18.75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2:28" ht="18.75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2:28" ht="18.75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2:28" ht="18.75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2:28" ht="18.75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2:28" ht="18.75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2:28" ht="18.75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2:28" ht="18.75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2:28" ht="18.75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2:28" ht="18.75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2:28" ht="18.75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2:28" ht="18.75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</sheetData>
  <mergeCells count="21">
    <mergeCell ref="B206:E206"/>
    <mergeCell ref="H204:L204"/>
    <mergeCell ref="H206:L206"/>
    <mergeCell ref="A4:AB4"/>
    <mergeCell ref="A1:AB1"/>
    <mergeCell ref="A2:AB2"/>
    <mergeCell ref="H192:L192"/>
    <mergeCell ref="H194:L194"/>
    <mergeCell ref="H196:L196"/>
    <mergeCell ref="H198:L198"/>
    <mergeCell ref="H200:L200"/>
    <mergeCell ref="H202:L202"/>
    <mergeCell ref="B198:G198"/>
    <mergeCell ref="B200:G200"/>
    <mergeCell ref="B192:F192"/>
    <mergeCell ref="B194:F194"/>
    <mergeCell ref="P192:AB192"/>
    <mergeCell ref="W196:AA196"/>
    <mergeCell ref="B196:F196"/>
    <mergeCell ref="B202:E202"/>
    <mergeCell ref="B204:E204"/>
  </mergeCells>
  <pageMargins left="0.7" right="0.7" top="0.75" bottom="0.75" header="0.3" footer="0.3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1031" r:id="rId4">
          <objectPr defaultSize="0" autoPict="0" r:id="rId5">
            <anchor moveWithCells="1" sizeWithCells="1">
              <from>
                <xdr:col>7</xdr:col>
                <xdr:colOff>38100</xdr:colOff>
                <xdr:row>136</xdr:row>
                <xdr:rowOff>9525</xdr:rowOff>
              </from>
              <to>
                <xdr:col>7</xdr:col>
                <xdr:colOff>238125</xdr:colOff>
                <xdr:row>136</xdr:row>
                <xdr:rowOff>9525</xdr:rowOff>
              </to>
            </anchor>
          </objectPr>
        </oleObject>
      </mc:Choice>
      <mc:Fallback>
        <oleObject progId="Equation.3" shapeId="1031" r:id="rId4"/>
      </mc:Fallback>
    </mc:AlternateContent>
    <mc:AlternateContent xmlns:mc="http://schemas.openxmlformats.org/markup-compatibility/2006">
      <mc:Choice Requires="x14">
        <oleObject progId="Equation.3" shapeId="1032" r:id="rId6">
          <objectPr defaultSize="0" autoPict="0" r:id="rId7">
            <anchor moveWithCells="1" sizeWithCells="1">
              <from>
                <xdr:col>7</xdr:col>
                <xdr:colOff>38100</xdr:colOff>
                <xdr:row>136</xdr:row>
                <xdr:rowOff>9525</xdr:rowOff>
              </from>
              <to>
                <xdr:col>7</xdr:col>
                <xdr:colOff>219075</xdr:colOff>
                <xdr:row>136</xdr:row>
                <xdr:rowOff>9525</xdr:rowOff>
              </to>
            </anchor>
          </objectPr>
        </oleObject>
      </mc:Choice>
      <mc:Fallback>
        <oleObject progId="Equation.3" shapeId="1032" r:id="rId6"/>
      </mc:Fallback>
    </mc:AlternateContent>
    <mc:AlternateContent xmlns:mc="http://schemas.openxmlformats.org/markup-compatibility/2006">
      <mc:Choice Requires="x14">
        <oleObject progId="Equation.3" shapeId="1033" r:id="rId8">
          <objectPr defaultSize="0" autoPict="0" r:id="rId5">
            <anchor moveWithCells="1" sizeWithCells="1">
              <from>
                <xdr:col>7</xdr:col>
                <xdr:colOff>38100</xdr:colOff>
                <xdr:row>136</xdr:row>
                <xdr:rowOff>9525</xdr:rowOff>
              </from>
              <to>
                <xdr:col>7</xdr:col>
                <xdr:colOff>238125</xdr:colOff>
                <xdr:row>136</xdr:row>
                <xdr:rowOff>9525</xdr:rowOff>
              </to>
            </anchor>
          </objectPr>
        </oleObject>
      </mc:Choice>
      <mc:Fallback>
        <oleObject progId="Equation.3" shapeId="1033" r:id="rId8"/>
      </mc:Fallback>
    </mc:AlternateContent>
    <mc:AlternateContent xmlns:mc="http://schemas.openxmlformats.org/markup-compatibility/2006">
      <mc:Choice Requires="x14">
        <oleObject progId="Equation.3" shapeId="1034" r:id="rId9">
          <objectPr defaultSize="0" autoPict="0" r:id="rId7">
            <anchor moveWithCells="1" sizeWithCells="1">
              <from>
                <xdr:col>7</xdr:col>
                <xdr:colOff>38100</xdr:colOff>
                <xdr:row>136</xdr:row>
                <xdr:rowOff>9525</xdr:rowOff>
              </from>
              <to>
                <xdr:col>7</xdr:col>
                <xdr:colOff>219075</xdr:colOff>
                <xdr:row>136</xdr:row>
                <xdr:rowOff>9525</xdr:rowOff>
              </to>
            </anchor>
          </objectPr>
        </oleObject>
      </mc:Choice>
      <mc:Fallback>
        <oleObject progId="Equation.3" shapeId="1034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2023-09-14T08:33:18Z</dcterms:modified>
</cp:coreProperties>
</file>