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919C5FC7-CC8B-4FBA-B4CE-BB0C89BF9BD1}" xr6:coauthVersionLast="47" xr6:coauthVersionMax="47" xr10:uidLastSave="{00000000-0000-0000-0000-000000000000}"/>
  <bookViews>
    <workbookView xWindow="-120" yWindow="-120" windowWidth="29040" windowHeight="15720" tabRatio="762" firstSheet="5" activeTab="6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13-10-68" sheetId="4602" r:id="rId10"/>
    <sheet name="13-10-68" sheetId="4605" r:id="rId11"/>
    <sheet name="11-10-68" sheetId="4604" r:id="rId12"/>
    <sheet name="10-10-68" sheetId="4603" r:id="rId13"/>
    <sheet name="8-10-68" sheetId="4599" r:id="rId14"/>
    <sheet name="7-10-68" sheetId="4595" r:id="rId15"/>
    <sheet name="6-10-68" sheetId="4592" r:id="rId16"/>
    <sheet name="4-10-68" sheetId="4591" r:id="rId17"/>
    <sheet name="3-10-68" sheetId="4590" r:id="rId18"/>
    <sheet name="1-10-68" sheetId="4588" r:id="rId19"/>
  </sheets>
  <externalReferences>
    <externalReference r:id="rId20"/>
    <externalReference r:id="rId21"/>
    <externalReference r:id="rId22"/>
  </externalReferences>
  <definedNames>
    <definedName name="_xlnm._FilterDatabase" localSheetId="12" hidden="1">'10-10-68'!$A$5:$BD$221</definedName>
    <definedName name="_xlnm._FilterDatabase" localSheetId="18" hidden="1">'1-10-68'!$A$5:$BD$265</definedName>
    <definedName name="_xlnm._FilterDatabase" localSheetId="11" hidden="1">'11-10-68'!$A$5:$BD$216</definedName>
    <definedName name="_xlnm._FilterDatabase" localSheetId="10" hidden="1">'13-10-68'!$A$5:$BD$249</definedName>
    <definedName name="_xlnm._FilterDatabase" localSheetId="17" hidden="1">'3-10-68'!$A$5:$BD$809</definedName>
    <definedName name="_xlnm._FilterDatabase" localSheetId="16" hidden="1">'4-10-68'!$A$5:$BD$263</definedName>
    <definedName name="_xlnm._FilterDatabase" localSheetId="15" hidden="1">'6-10-68'!$A$5:$BD$256</definedName>
    <definedName name="_xlnm._FilterDatabase" localSheetId="14" hidden="1">'7-10-68'!$A$5:$BD$243</definedName>
    <definedName name="_xlnm._FilterDatabase" localSheetId="13" hidden="1">'8-10-68'!$A$5:$BD$229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2" hidden="1">'10-10-68'!$A:$A,'10-10-68'!$AG:$AG</definedName>
    <definedName name="Z_A35135A6_BB02_445F_B09B_908EF37AECE2_.wvu.Cols" localSheetId="18" hidden="1">'1-10-68'!$A:$A,'1-10-68'!$AG:$AG</definedName>
    <definedName name="Z_A35135A6_BB02_445F_B09B_908EF37AECE2_.wvu.Cols" localSheetId="11" hidden="1">'11-10-68'!$A:$A,'11-10-68'!$AG:$AG</definedName>
    <definedName name="Z_A35135A6_BB02_445F_B09B_908EF37AECE2_.wvu.Cols" localSheetId="10" hidden="1">'13-10-68'!$A:$A,'13-10-68'!$AG:$AG</definedName>
    <definedName name="Z_A35135A6_BB02_445F_B09B_908EF37AECE2_.wvu.Cols" localSheetId="17" hidden="1">'3-10-68'!$A:$A,'3-10-68'!$AG:$AG</definedName>
    <definedName name="Z_A35135A6_BB02_445F_B09B_908EF37AECE2_.wvu.Cols" localSheetId="16" hidden="1">'4-10-68'!$A:$A,'4-10-68'!$AG:$AG</definedName>
    <definedName name="Z_A35135A6_BB02_445F_B09B_908EF37AECE2_.wvu.Cols" localSheetId="15" hidden="1">'6-10-68'!$A:$A,'6-10-68'!$AG:$AG</definedName>
    <definedName name="Z_A35135A6_BB02_445F_B09B_908EF37AECE2_.wvu.Cols" localSheetId="14" hidden="1">'7-10-68'!$A:$A,'7-10-68'!$AG:$AG</definedName>
    <definedName name="Z_A35135A6_BB02_445F_B09B_908EF37AECE2_.wvu.Cols" localSheetId="13" hidden="1">'8-10-68'!$A:$A,'8-10-68'!$AG:$AG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2" hidden="1">'10-10-68'!$B$5:$AC$221</definedName>
    <definedName name="Z_A35135A6_BB02_445F_B09B_908EF37AECE2_.wvu.FilterData" localSheetId="18" hidden="1">'1-10-68'!$B$5:$AC$265</definedName>
    <definedName name="Z_A35135A6_BB02_445F_B09B_908EF37AECE2_.wvu.FilterData" localSheetId="11" hidden="1">'11-10-68'!$B$5:$AC$216</definedName>
    <definedName name="Z_A35135A6_BB02_445F_B09B_908EF37AECE2_.wvu.FilterData" localSheetId="10" hidden="1">'13-10-68'!$B$5:$AC$249</definedName>
    <definedName name="Z_A35135A6_BB02_445F_B09B_908EF37AECE2_.wvu.FilterData" localSheetId="17" hidden="1">'3-10-68'!$B$5:$AC$561</definedName>
    <definedName name="Z_A35135A6_BB02_445F_B09B_908EF37AECE2_.wvu.FilterData" localSheetId="16" hidden="1">'4-10-68'!$B$5:$AC$263</definedName>
    <definedName name="Z_A35135A6_BB02_445F_B09B_908EF37AECE2_.wvu.FilterData" localSheetId="15" hidden="1">'6-10-68'!$B$5:$AC$256</definedName>
    <definedName name="Z_A35135A6_BB02_445F_B09B_908EF37AECE2_.wvu.FilterData" localSheetId="14" hidden="1">'7-10-68'!$B$5:$AC$243</definedName>
    <definedName name="Z_A35135A6_BB02_445F_B09B_908EF37AECE2_.wvu.FilterData" localSheetId="13" hidden="1">'8-10-68'!$B$5:$AC$229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2" hidden="1">'10-10-68'!$2:$2</definedName>
    <definedName name="Z_A35135A6_BB02_445F_B09B_908EF37AECE2_.wvu.Rows" localSheetId="18" hidden="1">'1-10-68'!$2:$2</definedName>
    <definedName name="Z_A35135A6_BB02_445F_B09B_908EF37AECE2_.wvu.Rows" localSheetId="11" hidden="1">'11-10-68'!$2:$2</definedName>
    <definedName name="Z_A35135A6_BB02_445F_B09B_908EF37AECE2_.wvu.Rows" localSheetId="10" hidden="1">'13-10-68'!$2:$2</definedName>
    <definedName name="Z_A35135A6_BB02_445F_B09B_908EF37AECE2_.wvu.Rows" localSheetId="17" hidden="1">'3-10-68'!$2:$2</definedName>
    <definedName name="Z_A35135A6_BB02_445F_B09B_908EF37AECE2_.wvu.Rows" localSheetId="16" hidden="1">'4-10-68'!$2:$2</definedName>
    <definedName name="Z_A35135A6_BB02_445F_B09B_908EF37AECE2_.wvu.Rows" localSheetId="15" hidden="1">'6-10-68'!$2:$2</definedName>
    <definedName name="Z_A35135A6_BB02_445F_B09B_908EF37AECE2_.wvu.Rows" localSheetId="14" hidden="1">'7-10-68'!$2:$2</definedName>
    <definedName name="Z_A35135A6_BB02_445F_B09B_908EF37AECE2_.wvu.Rows" localSheetId="13" hidden="1">'8-10-68'!$2:$2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22" r:id="rId23"/>
    <pivotCache cacheId="123" r:id="rId24"/>
    <pivotCache cacheId="130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6" i="4602" l="1"/>
  <c r="P76" i="4602"/>
  <c r="O76" i="4602"/>
  <c r="N76" i="4602"/>
  <c r="M76" i="4602"/>
  <c r="L76" i="4602"/>
  <c r="K76" i="4602"/>
  <c r="J76" i="4602"/>
  <c r="I76" i="4602"/>
  <c r="H76" i="4602"/>
  <c r="G76" i="4602"/>
  <c r="F76" i="4602"/>
  <c r="E76" i="4602"/>
  <c r="D76" i="4602"/>
  <c r="C76" i="4602"/>
  <c r="B76" i="4602"/>
  <c r="R75" i="4602"/>
  <c r="R74" i="4602"/>
  <c r="R73" i="4602"/>
  <c r="R72" i="4602"/>
  <c r="R71" i="4602"/>
  <c r="R70" i="4602"/>
  <c r="R69" i="4602"/>
  <c r="R68" i="4602"/>
  <c r="R67" i="4602"/>
  <c r="R66" i="4602"/>
  <c r="R65" i="4602"/>
  <c r="R64" i="4602"/>
  <c r="R63" i="4602"/>
  <c r="R62" i="4602"/>
  <c r="R61" i="4602"/>
  <c r="R60" i="4602"/>
  <c r="R59" i="4602"/>
  <c r="R58" i="4602"/>
  <c r="R57" i="4602"/>
  <c r="R56" i="4602"/>
  <c r="R55" i="4602"/>
  <c r="R54" i="4602"/>
  <c r="R53" i="4602"/>
  <c r="R52" i="4602"/>
  <c r="R51" i="4602"/>
  <c r="R50" i="4602"/>
  <c r="R49" i="4602"/>
  <c r="R48" i="4602"/>
  <c r="R47" i="4602"/>
  <c r="R46" i="4602"/>
  <c r="R45" i="4602"/>
  <c r="R44" i="4602"/>
  <c r="R43" i="4602"/>
  <c r="R42" i="4602"/>
  <c r="R41" i="4602"/>
  <c r="R40" i="4602"/>
  <c r="R39" i="4602"/>
  <c r="R38" i="4602"/>
  <c r="R37" i="4602"/>
  <c r="R36" i="4602"/>
  <c r="R35" i="4602"/>
  <c r="R34" i="4602"/>
  <c r="R33" i="4602"/>
  <c r="R32" i="4602"/>
  <c r="R31" i="4602"/>
  <c r="R30" i="4602"/>
  <c r="R29" i="4602"/>
  <c r="R28" i="4602"/>
  <c r="R27" i="4602"/>
  <c r="R26" i="4602"/>
  <c r="R25" i="4602"/>
  <c r="R24" i="4602"/>
  <c r="R23" i="4602"/>
  <c r="R22" i="4602"/>
  <c r="R21" i="4602"/>
  <c r="R20" i="4602"/>
  <c r="R19" i="4602"/>
  <c r="R18" i="4602"/>
  <c r="R17" i="4602"/>
  <c r="R16" i="4602"/>
  <c r="R15" i="4602"/>
  <c r="R14" i="4602"/>
  <c r="R13" i="4602"/>
  <c r="R12" i="4602"/>
  <c r="R11" i="4602"/>
  <c r="R10" i="4602"/>
  <c r="R9" i="4602"/>
  <c r="R8" i="4602"/>
  <c r="R7" i="4602"/>
  <c r="R6" i="4602"/>
  <c r="R5" i="4602"/>
  <c r="R76" i="4602" l="1"/>
  <c r="A7" i="4462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<sst xmlns="http://schemas.openxmlformats.org/spreadsheetml/2006/main" count="32078" uniqueCount="567">
  <si>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</si>
  <si>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</si>
  <si>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</si>
  <si>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</si>
  <si>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</si>
  <si>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</si>
  <si>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</si>
  <si>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</si>
  <si>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</si>
  <si>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</si>
  <si>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</si>
  <si>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</si>
  <si>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</si>
  <si>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</si>
  <si>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</si>
  <si>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</si>
  <si>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</si>
  <si>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</si>
  <si>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</si>
  <si>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</si>
  <si>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</si>
  <si>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</si>
  <si>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</si>
  <si>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</si>
  <si>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</si>
  <si>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</si>
  <si>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</si>
  <si>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</si>
  <si>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</si>
  <si>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</si>
  <si>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</si>
  <si>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</si>
  <si>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</si>
  <si>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</si>
  <si>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</si>
  <si>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</si>
  <si>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</si>
  <si>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</si>
  <si>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</si>
  <si>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</si>
  <si>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</si>
  <si>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</si>
  <si>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</si>
  <si>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</si>
  <si>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</si>
  <si>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</si>
  <si>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</si>
  <si>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</si>
  <si>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</si>
  <si>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</si>
  <si>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</si>
  <si>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</si>
  <si>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</si>
  <si>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</si>
  <si>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</si>
  <si>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</si>
  <si>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</si>
  <si>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</si>
  <si>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</si>
  <si>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</si>
  <si>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</si>
  <si>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</si>
  <si>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</si>
  <si>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</si>
  <si>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</si>
  <si>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</si>
  <si>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</si>
  <si>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</si>
  <si>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</si>
  <si>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</si>
  <si>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</si>
  <si>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</si>
  <si>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</si>
  <si>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</si>
  <si>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</si>
  <si>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</si>
  <si>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</si>
  <si>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</si>
  <si>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</si>
  <si>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</si>
  <si>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</si>
  <si>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</si>
  <si>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</si>
  <si>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</si>
  <si>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</si>
  <si>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</si>
  <si>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</si>
  <si>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</si>
  <si>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</si>
  <si>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</si>
  <si>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</si>
  <si>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</si>
  <si>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</si>
  <si>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</si>
  <si>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</si>
  <si>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</si>
  <si>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</si>
  <si>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</si>
  <si>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</si>
  <si>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</si>
  <si>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</si>
  <si>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</si>
  <si>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</si>
  <si>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</si>
  <si>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</si>
  <si>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</si>
  <si>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</si>
  <si>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</si>
  <si>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</si>
  <si>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</si>
  <si>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</si>
  <si>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</si>
  <si>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</si>
  <si>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</si>
  <si>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</si>
  <si>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</si>
  <si>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</si>
  <si>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</si>
  <si>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</si>
  <si>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</si>
  <si>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</si>
  <si>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</si>
  <si>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</si>
  <si>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</si>
  <si>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</si>
  <si>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</si>
  <si>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</si>
  <si>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</si>
  <si>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</si>
  <si>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</si>
  <si>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</si>
  <si>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</si>
  <si>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</si>
  <si>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</si>
  <si>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</si>
  <si>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</si>
  <si>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</si>
  <si>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</si>
  <si>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</si>
  <si>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</si>
  <si>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</si>
  <si>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</si>
  <si>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</si>
  <si>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</si>
  <si>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</si>
  <si>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</si>
  <si>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</si>
  <si>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</si>
  <si>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</si>
  <si>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</si>
  <si>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</si>
  <si>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</si>
  <si>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</si>
  <si>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</si>
  <si>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</si>
  <si>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</si>
  <si>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</si>
  <si>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</si>
  <si>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</si>
  <si>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</si>
  <si>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</si>
  <si>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</si>
  <si>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</si>
  <si>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</si>
  <si>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</si>
  <si>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</si>
  <si>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</si>
  <si>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</si>
  <si>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</si>
  <si>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</si>
  <si>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</si>
  <si>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</si>
  <si>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</si>
  <si>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</si>
  <si>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</si>
  <si>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</si>
  <si>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</si>
  <si>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</si>
  <si>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</si>
  <si>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</si>
  <si>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MK67-001396</t>
  </si>
  <si>
    <t>นีโอ พี4</t>
  </si>
  <si>
    <t>ถุงทองแซนวิช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</si>
  <si>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</si>
  <si>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</si>
  <si>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</si>
  <si>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</si>
  <si>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</si>
  <si>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</si>
  <si>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</si>
  <si>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</si>
  <si>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</si>
  <si>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</si>
  <si>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</si>
  <si>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</si>
  <si>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</si>
  <si>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</si>
  <si>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</si>
  <si>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</si>
  <si>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</si>
  <si>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</si>
  <si>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</si>
  <si>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</si>
  <si>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</si>
  <si>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</si>
  <si>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</si>
  <si>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</si>
  <si>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</si>
  <si>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</si>
  <si>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</si>
  <si>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</si>
  <si>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</si>
  <si>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</si>
  <si>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</si>
  <si>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</si>
  <si>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</si>
  <si>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</si>
  <si>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</si>
  <si>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</si>
  <si>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</si>
  <si>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</si>
  <si>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</si>
  <si>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</si>
  <si>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รถไฟ</t>
  </si>
  <si>
    <t>บจก.เอ็กเซลเล้นท์</t>
  </si>
  <si>
    <t>สุบรรณ 111</t>
  </si>
  <si>
    <t>ยอดส่ง   1/4/68  - 12/4/68</t>
  </si>
  <si>
    <t>จับจีบ3.5"</t>
  </si>
  <si>
    <t>ดอกไม้แดง</t>
  </si>
  <si>
    <t>เฟิร์สช้อย 902</t>
  </si>
  <si>
    <t>เฟิร์สช้อย 911</t>
  </si>
  <si>
    <t>เพอเฟคค์ 902</t>
  </si>
  <si>
    <t>2/6---6/6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</si>
  <si>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</si>
  <si>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</si>
  <si>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</si>
  <si>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</si>
  <si>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</si>
  <si>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</si>
  <si>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</si>
  <si>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</si>
  <si>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</si>
  <si>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</si>
  <si>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</si>
  <si>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</si>
  <si>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</si>
  <si>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</si>
  <si>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</si>
  <si>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</si>
  <si>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</si>
  <si>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</si>
  <si>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</si>
  <si>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บจก.บลูฟาโล่</t>
  </si>
  <si>
    <t>ปลาโลมาแดง</t>
  </si>
  <si>
    <t>ดอกไม้เขียว</t>
  </si>
  <si>
    <t>ถุงเขียว</t>
  </si>
  <si>
    <t>WHOLE WHEAT</t>
  </si>
  <si>
    <t>MK68-000893</t>
  </si>
  <si>
    <t>มาซู ฟีดจี041</t>
  </si>
  <si>
    <t>300แบน</t>
  </si>
  <si>
    <t>โบว์น้ำเงิน</t>
  </si>
  <si>
    <t>เพอเฟคค์ 912</t>
  </si>
  <si>
    <t>ห้ามเกิน-ขาดได้5%</t>
  </si>
  <si>
    <t>U-GOAT14</t>
  </si>
  <si>
    <t>P13</t>
  </si>
  <si>
    <t>โมโม่ 492</t>
  </si>
  <si>
    <t>ยูฟีด บี2</t>
  </si>
  <si>
    <t>ฟีล กู๊ด 893</t>
  </si>
  <si>
    <t>โมโม่ 4132</t>
  </si>
  <si>
    <t>MK68-000990</t>
  </si>
  <si>
    <t>SW 441 PLUS</t>
  </si>
  <si>
    <t>โรงสีธัญญกิจ(ราชบุรี)</t>
  </si>
  <si>
    <t>โบว์แดง</t>
  </si>
  <si>
    <t>MK68-000983</t>
  </si>
  <si>
    <t>เฟิร์สช้อย 913</t>
  </si>
  <si>
    <t>MK68-000982</t>
  </si>
  <si>
    <t>MK68-000978</t>
  </si>
  <si>
    <t>WSWT2025650 ผลรวม</t>
  </si>
  <si>
    <t>เวท-มิน</t>
  </si>
  <si>
    <t>MK68-001024</t>
  </si>
  <si>
    <t>MK68-001026</t>
  </si>
  <si>
    <t>MK68-001027</t>
  </si>
  <si>
    <t>เพอเฟคค์ 663</t>
  </si>
  <si>
    <t>สีผิดเบอร์280</t>
  </si>
  <si>
    <t>MK68-001030</t>
  </si>
  <si>
    <t>แปดแต้มแดง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</si>
  <si>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</si>
  <si>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</si>
  <si>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</si>
  <si>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</si>
  <si>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</si>
  <si>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</si>
  <si>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</si>
  <si>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</si>
  <si>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</si>
  <si>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</si>
  <si>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</si>
  <si>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</si>
  <si>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</si>
  <si>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MK68-001067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</si>
  <si>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</si>
  <si>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</si>
  <si>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</si>
  <si>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</si>
  <si>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</si>
  <si>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ถุงเงิน</t>
  </si>
  <si>
    <t>แต้มแดง</t>
  </si>
  <si>
    <t>MK68-001080</t>
  </si>
  <si>
    <t>MK68-001079</t>
  </si>
  <si>
    <t>เอส ฟาร์ม115</t>
  </si>
  <si>
    <t>APM915</t>
  </si>
  <si>
    <t>ยู-ฟีด บี1</t>
  </si>
  <si>
    <t>บจก.หนองบัวฟีด</t>
  </si>
  <si>
    <t>MK68-001086</t>
  </si>
  <si>
    <t>MK68-001093</t>
  </si>
  <si>
    <t>MK68-001092</t>
  </si>
  <si>
    <t>MK68-001091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</si>
  <si>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</si>
  <si>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</si>
  <si>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</si>
  <si>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</si>
  <si>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</si>
  <si>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</si>
  <si>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</si>
  <si>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</si>
  <si>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</si>
  <si>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</si>
  <si>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</si>
  <si>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</si>
  <si>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</si>
  <si>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</si>
  <si>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</si>
  <si>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</si>
  <si>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</si>
  <si>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</si>
  <si>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</si>
  <si>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</si>
  <si>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</si>
  <si>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</si>
  <si>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</si>
  <si>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</si>
  <si>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</si>
  <si>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</si>
  <si>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</si>
  <si>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</si>
  <si>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MK68-001119</t>
  </si>
  <si>
    <t>MK68-001118</t>
  </si>
  <si>
    <t>B922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</si>
  <si>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</si>
  <si>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</si>
  <si>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</si>
  <si>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</si>
  <si>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</si>
  <si>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</si>
  <si>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</si>
  <si>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</si>
  <si>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</si>
  <si>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</si>
  <si>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</si>
  <si>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</si>
  <si>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</si>
  <si>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</si>
  <si>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</si>
  <si>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บจก.หนองบัวอโกรฟอร์ไลฟ์</t>
  </si>
  <si>
    <t>MK68-001139</t>
  </si>
  <si>
    <t>MK68-001140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</si>
  <si>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</si>
  <si>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</si>
  <si>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</si>
  <si>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</si>
  <si>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</si>
  <si>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</si>
  <si>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</si>
  <si>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</si>
  <si>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</si>
  <si>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</si>
  <si>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</si>
  <si>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</si>
  <si>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</si>
  <si>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</si>
  <si>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</si>
  <si>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</si>
  <si>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</si>
  <si>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</si>
  <si>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</si>
  <si>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</si>
  <si>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</si>
  <si>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</si>
  <si>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</si>
  <si>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</si>
  <si>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</si>
  <si>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</si>
  <si>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</si>
  <si>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</si>
  <si>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</si>
  <si>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</si>
  <si>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</si>
  <si>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</si>
  <si>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</si>
  <si>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</si>
  <si>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</si>
  <si>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</si>
  <si>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</si>
  <si>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</si>
  <si>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</si>
  <si>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</si>
  <si>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</si>
  <si>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</si>
  <si>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</si>
  <si>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</si>
  <si>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</si>
  <si>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</si>
  <si>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</si>
  <si>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</si>
  <si>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</si>
  <si>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14/10เย็น</t>
  </si>
  <si>
    <t>MK68-001168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</si>
  <si>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</si>
  <si>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</si>
  <si>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</si>
  <si>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</si>
  <si>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</si>
  <si>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MK68-001170</t>
  </si>
  <si>
    <t xml:space="preserve">เมอร์รี่882M </t>
  </si>
  <si>
    <t xml:space="preserve"> สไมล์951M </t>
  </si>
  <si>
    <t>เสียเยอะ</t>
  </si>
  <si>
    <t>MK68-001176</t>
  </si>
  <si>
    <t>หจก.ไอทีอี เกษตรพัฒนา</t>
  </si>
  <si>
    <t>ITE ปูนเปลือกหอย</t>
  </si>
  <si>
    <t>ไอฟีดไก่ไข่เบอร์ 5 เอ็ม</t>
  </si>
  <si>
    <t>MK68-001173</t>
  </si>
  <si>
    <t>PDR250327</t>
  </si>
  <si>
    <t>8S</t>
  </si>
  <si>
    <t>PDR250328</t>
  </si>
  <si>
    <t>MK68-001174</t>
  </si>
  <si>
    <t>PDR250329</t>
  </si>
  <si>
    <t>PDR250330</t>
  </si>
  <si>
    <t>หีบเพลงแดง</t>
  </si>
  <si>
    <t>MK68-001175</t>
  </si>
  <si>
    <t>PDR250331</t>
  </si>
  <si>
    <t>WSWT1825800 ผลรวม</t>
  </si>
  <si>
    <t>WSWT2025850 ผลรวม</t>
  </si>
  <si>
    <t>WSWT24211125120 ผลรวม</t>
  </si>
  <si>
    <t>WSWT2625850SM ผลรวม</t>
  </si>
  <si>
    <t xml:space="preserve">บจก.หนองบัวฟีด </t>
  </si>
  <si>
    <t>รอโอนเงิน</t>
  </si>
  <si>
    <t>มาซูฟีด ซี0434</t>
  </si>
  <si>
    <t>กรีด</t>
  </si>
  <si>
    <t>บจก.มารีน ลีดเดอร์</t>
  </si>
  <si>
    <t>High Rock</t>
  </si>
  <si>
    <t>Rocky Quick lime</t>
  </si>
  <si>
    <t>รถไฟฟ้าปูนขาวเย็น</t>
  </si>
  <si>
    <t>MK68-001180</t>
  </si>
  <si>
    <t>PDR250332</t>
  </si>
  <si>
    <t>MK68-001181</t>
  </si>
  <si>
    <t>ลบสีจำนวนมาก</t>
  </si>
  <si>
    <t>จับจีบ5"</t>
  </si>
  <si>
    <t>เมอร์รี่882L</t>
  </si>
  <si>
    <t>คุณนพวินทร์ รัตนเศรษฐ์เมธา</t>
  </si>
  <si>
    <t>ลุงนัย ฟาร์ม 103พลัส</t>
  </si>
  <si>
    <t>BOBBL Cat รสSalman</t>
  </si>
  <si>
    <t>WSWT2321750</t>
  </si>
  <si>
    <t>P2</t>
  </si>
  <si>
    <t>WRWT21750/WRWT21750</t>
  </si>
  <si>
    <t>WRWT230750/WRWT21750</t>
  </si>
  <si>
    <t>ลบสี2500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</si>
  <si>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</si>
  <si>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</si>
  <si>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</si>
  <si>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</si>
  <si>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</si>
  <si>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</si>
  <si>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</si>
  <si>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</si>
  <si>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</si>
  <si>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</si>
  <si>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</si>
  <si>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MK68-001198</t>
  </si>
  <si>
    <t>MK68-001194</t>
  </si>
  <si>
    <t>MK68-001193</t>
  </si>
  <si>
    <t>ฟีล กู๊ด พี7</t>
  </si>
  <si>
    <t>นีโอ พี3</t>
  </si>
  <si>
    <t>นาโน 06</t>
  </si>
  <si>
    <t>นาโน 04</t>
  </si>
  <si>
    <t>SPM914</t>
  </si>
  <si>
    <t>ยู-ฟีด รวมหมู</t>
  </si>
  <si>
    <t>SPM190 GOAL</t>
  </si>
  <si>
    <t>MK68-001192</t>
  </si>
  <si>
    <t>MK68-001178</t>
  </si>
  <si>
    <t>MK68-001179</t>
  </si>
  <si>
    <t>MK68-001199</t>
  </si>
  <si>
    <t>ฟีล กู๊ด 8033</t>
  </si>
  <si>
    <t>มาซู ฟีดบี042</t>
  </si>
  <si>
    <t>BOBBL Cat รสMellow</t>
  </si>
  <si>
    <t xml:space="preserve">คุณธนนท์ </t>
  </si>
  <si>
    <t>WSWT262575051</t>
  </si>
  <si>
    <t>MK68-001195</t>
  </si>
  <si>
    <t>MK68-001196</t>
  </si>
  <si>
    <t>MK68-001197</t>
  </si>
  <si>
    <t>WSWT2321750 ผลรวม</t>
  </si>
  <si>
    <t>WSWT262575051 ผลรวม</t>
  </si>
  <si>
    <t>ป้ายชื่อแถว</t>
  </si>
  <si>
    <t>ตัดหมดแล้ว</t>
  </si>
  <si>
    <t>MK68-001216</t>
  </si>
  <si>
    <t>MK68-001205</t>
  </si>
  <si>
    <t>MK68-001204</t>
  </si>
  <si>
    <t>MK68-001206</t>
  </si>
  <si>
    <t>MK68-001207</t>
  </si>
  <si>
    <t>MK68-001213</t>
  </si>
  <si>
    <t>MK68-001202</t>
  </si>
  <si>
    <t>MK68-001203</t>
  </si>
  <si>
    <t>MK68-001210</t>
  </si>
  <si>
    <t>MK68-001200</t>
  </si>
  <si>
    <t>MK68-001211</t>
  </si>
  <si>
    <t>MK68-001209</t>
  </si>
  <si>
    <t>MK68-001208</t>
  </si>
  <si>
    <t>10/10เย็น</t>
  </si>
  <si>
    <t>ป้ายชื่อคอลัมน์</t>
  </si>
  <si>
    <t>MK68-001218</t>
  </si>
  <si>
    <t>MK68-001219</t>
  </si>
  <si>
    <t xml:space="preserve">BOBBL Dog รส Lamb&amp;Rice </t>
  </si>
  <si>
    <t>บจก.เอสทีเคมีธุรกืจ</t>
  </si>
  <si>
    <t>มังกรแดง STCB</t>
  </si>
  <si>
    <t>ห้ามเกิน</t>
  </si>
  <si>
    <t>บิดผิด ต้องเลาะมาจับจีบแล้วเย็บก้นสวมถุง</t>
  </si>
  <si>
    <t>MK68-001224</t>
  </si>
  <si>
    <t>แดนโกรว50(เหลือง)</t>
  </si>
  <si>
    <t>15/10เย็น</t>
  </si>
  <si>
    <t>MK68-001212</t>
  </si>
  <si>
    <t>บจก.แลบอินเตอร์</t>
  </si>
  <si>
    <t>Soybean Meal</t>
  </si>
  <si>
    <t>บจก.ไซแอนท์</t>
  </si>
  <si>
    <t>BOBBI Cat รสSalman</t>
  </si>
  <si>
    <t>BOBBI Cat รสMellow</t>
  </si>
  <si>
    <t xml:space="preserve">BOBBI Dog รส Lamb&amp;Rice </t>
  </si>
  <si>
    <t>MK68-001223</t>
  </si>
  <si>
    <t>WRWT160800/WRWT25800</t>
  </si>
  <si>
    <t>MK68-001228</t>
  </si>
  <si>
    <t>โบว์แดง 10กก</t>
  </si>
  <si>
    <t>WSWT1625800</t>
  </si>
  <si>
    <t>MK68-001221</t>
  </si>
  <si>
    <t>MK68-001227</t>
  </si>
  <si>
    <t>ปลาโลมาเทา</t>
  </si>
  <si>
    <t>PDR250344</t>
  </si>
  <si>
    <t>PDR250345</t>
  </si>
  <si>
    <t>บลูทีมเหลือง</t>
  </si>
  <si>
    <t>MK68-001229</t>
  </si>
  <si>
    <t>PDR250346</t>
  </si>
  <si>
    <t>FW-Y</t>
  </si>
  <si>
    <t>PDR250347</t>
  </si>
  <si>
    <t>แต้มฟ้า</t>
  </si>
  <si>
    <t>PDR250348</t>
  </si>
  <si>
    <t>PDR250349</t>
  </si>
  <si>
    <t xml:space="preserve">แปดแต้มแดง  </t>
  </si>
  <si>
    <t>PBKF2-01-03</t>
  </si>
  <si>
    <t>MK68-001231</t>
  </si>
  <si>
    <t>PDR250350</t>
  </si>
  <si>
    <t>APM 914</t>
  </si>
  <si>
    <t>MK68-001230</t>
  </si>
  <si>
    <t>ชามแดง 25กก</t>
  </si>
  <si>
    <t>แปดแต้มแดง 25กก</t>
  </si>
  <si>
    <t>วีโว่ 100</t>
  </si>
  <si>
    <t>วีโว่ 200</t>
  </si>
  <si>
    <t>วีโว่ 300</t>
  </si>
  <si>
    <t>แดนโกรว เจลาโต้</t>
  </si>
  <si>
    <t xml:space="preserve">งาน รอตัด หน้างาน  </t>
  </si>
  <si>
    <t>WSWT1625800 ผลรวม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</si>
</sst>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4" fontId="0" fillId="0" borderId="0" xfId="0" applyNumberFormat="1" applyAlignment="1">
      <alignment horizontal="left"/>
    </xf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27" fillId="0" borderId="1" xfId="0" applyFont="1" applyBorder="1"/>
    <xf numFmtId="0" fontId="27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187" fontId="27" fillId="0" borderId="1" xfId="0" applyNumberFormat="1" applyFont="1" applyBorder="1" applyAlignment="1">
      <alignment horizontal="left"/>
    </xf>
    <xf numFmtId="0" fontId="28" fillId="35" borderId="0" xfId="0" applyFont="1" applyFill="1" applyAlignment="1">
      <alignment horizontal="left"/>
    </xf>
    <xf numFmtId="188" fontId="28" fillId="35" borderId="0" xfId="1" applyNumberFormat="1" applyFont="1" applyFill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3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MK68-001228</v>
          </cell>
          <cell r="C18">
            <v>45941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>
            <v>45952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</v>
          </cell>
          <cell r="AQ18">
            <v>3702.0499999999997</v>
          </cell>
          <cell r="AR18">
            <v>3702.0499999999997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>
            <v>45952</v>
          </cell>
          <cell r="DP18">
            <v>45947</v>
          </cell>
          <cell r="DQ18"/>
          <cell r="DR18">
            <v>45943</v>
          </cell>
          <cell r="DS18">
            <v>45950</v>
          </cell>
          <cell r="DT18">
            <v>45951</v>
          </cell>
          <cell r="DU18">
            <v>45951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3702.0499999999997</v>
          </cell>
          <cell r="AR19">
            <v>3702.0499999999997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MK68-001198</v>
          </cell>
          <cell r="C22">
            <v>45933</v>
          </cell>
          <cell r="E22" t="str">
            <v>บจก.ฟาร์เธอร์ส วิง ซัพพลาย</v>
          </cell>
          <cell r="F22" t="str">
            <v>รถไฟฟ้าปูนขาวเย็น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บิด</v>
          </cell>
          <cell r="T22">
            <v>19</v>
          </cell>
          <cell r="U22">
            <v>33</v>
          </cell>
          <cell r="V22">
            <v>40</v>
          </cell>
          <cell r="X22">
            <v>45944</v>
          </cell>
          <cell r="Z22" t="str">
            <v>500กระสอบ</v>
          </cell>
          <cell r="AA22">
            <v>15000</v>
          </cell>
          <cell r="AB22">
            <v>0</v>
          </cell>
          <cell r="AC22">
            <v>0</v>
          </cell>
          <cell r="AD22">
            <v>0</v>
          </cell>
          <cell r="AG22"/>
          <cell r="AI22"/>
          <cell r="AJ22">
            <v>15000</v>
          </cell>
          <cell r="AL22">
            <v>0</v>
          </cell>
          <cell r="AM22">
            <v>15835</v>
          </cell>
          <cell r="AN22">
            <v>0</v>
          </cell>
          <cell r="AO22" t="str">
            <v>WSWT1825800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P9</v>
          </cell>
          <cell r="DM22">
            <v>3</v>
          </cell>
          <cell r="DN22">
            <v>45944</v>
          </cell>
          <cell r="DP22">
            <v>45939</v>
          </cell>
          <cell r="DQ22"/>
          <cell r="DR22">
            <v>45934</v>
          </cell>
          <cell r="DS22">
            <v>45941</v>
          </cell>
          <cell r="DT22">
            <v>45942</v>
          </cell>
          <cell r="DU22">
            <v>45942</v>
          </cell>
          <cell r="DW22">
            <v>45943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 xml:space="preserve"> /</v>
          </cell>
          <cell r="EG22"/>
          <cell r="EH22"/>
          <cell r="EI22"/>
        </row>
        <row r="23">
          <cell r="B23" t="str">
            <v>MK68-001198</v>
          </cell>
          <cell r="C23">
            <v>45933</v>
          </cell>
          <cell r="E23" t="str">
            <v>บจก.ฟาร์เธอร์ส วิง ซัพพลาย</v>
          </cell>
          <cell r="F23" t="str">
            <v>ไม่พิมพ์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45944</v>
          </cell>
          <cell r="Z23" t="str">
            <v>500กระสอบ</v>
          </cell>
          <cell r="AA23">
            <v>3000</v>
          </cell>
          <cell r="AB23">
            <v>0</v>
          </cell>
          <cell r="AC23">
            <v>0</v>
          </cell>
          <cell r="AD23">
            <v>0</v>
          </cell>
          <cell r="AG23"/>
          <cell r="AI23"/>
          <cell r="AJ23">
            <v>3000</v>
          </cell>
          <cell r="AL23">
            <v>0</v>
          </cell>
          <cell r="AM23"/>
          <cell r="AN23">
            <v>0</v>
          </cell>
          <cell r="AO23" t="str">
            <v>WSWT1825800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45944</v>
          </cell>
          <cell r="DP23">
            <v>45939</v>
          </cell>
          <cell r="DQ23"/>
          <cell r="DR23">
            <v>45934</v>
          </cell>
          <cell r="DS23">
            <v>45941</v>
          </cell>
          <cell r="DT23">
            <v>45942</v>
          </cell>
          <cell r="DU23">
            <v>45942</v>
          </cell>
          <cell r="DW23">
            <v>45943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MK68-001221</v>
          </cell>
          <cell r="C24">
            <v>45938</v>
          </cell>
          <cell r="E24" t="str">
            <v>บจก.เอสทีเคมีธุรกืจ</v>
          </cell>
          <cell r="F24" t="str">
            <v>มังกรแดง STCB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31</v>
          </cell>
          <cell r="V24">
            <v>40</v>
          </cell>
          <cell r="X24">
            <v>45946</v>
          </cell>
          <cell r="Z24" t="str">
            <v>500กระสอบ</v>
          </cell>
          <cell r="AA24">
            <v>10000</v>
          </cell>
          <cell r="AB24">
            <v>145.31170937599998</v>
          </cell>
          <cell r="AC24">
            <v>0</v>
          </cell>
          <cell r="AD24">
            <v>145.31170937599998</v>
          </cell>
          <cell r="AG24"/>
          <cell r="AI24" t="str">
            <v>ห้ามเกิน</v>
          </cell>
          <cell r="AJ24">
            <v>0</v>
          </cell>
          <cell r="AL24">
            <v>10000</v>
          </cell>
          <cell r="AM24"/>
          <cell r="AN24">
            <v>10500</v>
          </cell>
          <cell r="AO24" t="str">
            <v>WSWT1825800</v>
          </cell>
          <cell r="AQ24">
            <v>8801.1</v>
          </cell>
          <cell r="AR24">
            <v>8801.1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45946</v>
          </cell>
          <cell r="DP24">
            <v>45941</v>
          </cell>
          <cell r="DQ24"/>
          <cell r="DR24">
            <v>45936</v>
          </cell>
          <cell r="DS24">
            <v>45943</v>
          </cell>
          <cell r="DT24">
            <v>45944</v>
          </cell>
          <cell r="DU24">
            <v>45944</v>
          </cell>
          <cell r="DW24">
            <v>45945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 t="str">
            <v>MK68-001161</v>
          </cell>
          <cell r="C25">
            <v>45923</v>
          </cell>
          <cell r="E25" t="str">
            <v>หจก.อนนท์อุตสาหกรรม</v>
          </cell>
          <cell r="F25" t="str">
            <v>อนนท์ 20 กก.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31</v>
          </cell>
          <cell r="V25">
            <v>40</v>
          </cell>
          <cell r="X25">
            <v>45950</v>
          </cell>
          <cell r="Z25" t="str">
            <v>500กระสอบแบน</v>
          </cell>
          <cell r="AA25">
            <v>5000</v>
          </cell>
          <cell r="AB25">
            <v>0</v>
          </cell>
          <cell r="AC25">
            <v>0</v>
          </cell>
          <cell r="AD25">
            <v>0</v>
          </cell>
          <cell r="AG25"/>
          <cell r="AI25"/>
          <cell r="AJ25">
            <v>5000</v>
          </cell>
          <cell r="AL25">
            <v>0</v>
          </cell>
          <cell r="AM25">
            <v>5400</v>
          </cell>
          <cell r="AN25">
            <v>0</v>
          </cell>
          <cell r="AO25" t="str">
            <v>WSWT1825800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45950</v>
          </cell>
          <cell r="DP25">
            <v>45945</v>
          </cell>
          <cell r="DQ25"/>
          <cell r="DR25">
            <v>45940</v>
          </cell>
          <cell r="DS25">
            <v>45947</v>
          </cell>
          <cell r="DT25">
            <v>45948</v>
          </cell>
          <cell r="DU25">
            <v>45948</v>
          </cell>
          <cell r="DW25">
            <v>45949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MK68-001162</v>
          </cell>
          <cell r="C26">
            <v>45923</v>
          </cell>
          <cell r="E26" t="str">
            <v>หจก.อนนท์อุตสาหกรรม</v>
          </cell>
          <cell r="F26" t="str">
            <v>ดาว 20 กก.</v>
          </cell>
          <cell r="G26">
            <v>18</v>
          </cell>
          <cell r="H26">
            <v>28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31</v>
          </cell>
          <cell r="V26">
            <v>40</v>
          </cell>
          <cell r="X26">
            <v>45950</v>
          </cell>
          <cell r="Z26" t="str">
            <v>500กระสอบแบน</v>
          </cell>
          <cell r="AA26">
            <v>25000</v>
          </cell>
          <cell r="AB26">
            <v>363.27927343999994</v>
          </cell>
          <cell r="AC26">
            <v>0</v>
          </cell>
          <cell r="AD26">
            <v>363.27927343999994</v>
          </cell>
          <cell r="AG26"/>
          <cell r="AI26"/>
          <cell r="AJ26">
            <v>0</v>
          </cell>
          <cell r="AL26">
            <v>25000</v>
          </cell>
          <cell r="AM26"/>
          <cell r="AN26">
            <v>26250</v>
          </cell>
          <cell r="AO26" t="str">
            <v>WSWT1825800</v>
          </cell>
          <cell r="AQ26">
            <v>20605.75</v>
          </cell>
          <cell r="AR26">
            <v>20605.75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P9</v>
          </cell>
          <cell r="DM26">
            <v>3</v>
          </cell>
          <cell r="DN26">
            <v>45950</v>
          </cell>
          <cell r="DP26">
            <v>45945</v>
          </cell>
          <cell r="DQ26"/>
          <cell r="DR26">
            <v>45940</v>
          </cell>
          <cell r="DS26">
            <v>45947</v>
          </cell>
          <cell r="DT26">
            <v>45948</v>
          </cell>
          <cell r="DU26">
            <v>45948</v>
          </cell>
          <cell r="DW26">
            <v>45949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MK68-001162</v>
          </cell>
          <cell r="C27">
            <v>45923</v>
          </cell>
          <cell r="E27" t="str">
            <v>หจก.อนนท์อุตสาหกรรม</v>
          </cell>
          <cell r="F27" t="str">
            <v>ดาว 20 กก.</v>
          </cell>
          <cell r="G27">
            <v>18</v>
          </cell>
          <cell r="H27">
            <v>28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19</v>
          </cell>
          <cell r="U27">
            <v>31</v>
          </cell>
          <cell r="V27">
            <v>40</v>
          </cell>
          <cell r="X27">
            <v>45955</v>
          </cell>
          <cell r="Z27" t="str">
            <v>500กระสอบแบน</v>
          </cell>
          <cell r="AA27">
            <v>25000</v>
          </cell>
          <cell r="AB27">
            <v>363.27927343999994</v>
          </cell>
          <cell r="AC27">
            <v>0</v>
          </cell>
          <cell r="AD27">
            <v>363.27927343999994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WSWT1825800</v>
          </cell>
          <cell r="AQ27">
            <v>20605.75</v>
          </cell>
          <cell r="AR27">
            <v>20605.75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P9</v>
          </cell>
          <cell r="DM27">
            <v>3</v>
          </cell>
          <cell r="DN27">
            <v>45955</v>
          </cell>
          <cell r="DP27">
            <v>45950</v>
          </cell>
          <cell r="DQ27"/>
          <cell r="DR27">
            <v>45945</v>
          </cell>
          <cell r="DS27">
            <v>45952</v>
          </cell>
          <cell r="DT27">
            <v>45953</v>
          </cell>
          <cell r="DU27">
            <v>45953</v>
          </cell>
          <cell r="DW27">
            <v>45954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MK68-001162</v>
          </cell>
          <cell r="C28">
            <v>45923</v>
          </cell>
          <cell r="E28" t="str">
            <v>หจก.อนนท์อุตสาหกรรม</v>
          </cell>
          <cell r="F28" t="str">
            <v>ดาว 20 กก.</v>
          </cell>
          <cell r="G28">
            <v>18</v>
          </cell>
          <cell r="H28">
            <v>28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19</v>
          </cell>
          <cell r="U28">
            <v>31</v>
          </cell>
          <cell r="V28">
            <v>40</v>
          </cell>
          <cell r="X28">
            <v>45958</v>
          </cell>
          <cell r="Z28" t="str">
            <v>500กระสอบแบน</v>
          </cell>
          <cell r="AA28">
            <v>25000</v>
          </cell>
          <cell r="AB28">
            <v>363.27927343999994</v>
          </cell>
          <cell r="AC28">
            <v>0</v>
          </cell>
          <cell r="AD28">
            <v>363.27927343999994</v>
          </cell>
          <cell r="AG28"/>
          <cell r="AI28"/>
          <cell r="AJ28">
            <v>0</v>
          </cell>
          <cell r="AL28">
            <v>25000</v>
          </cell>
          <cell r="AM28"/>
          <cell r="AN28">
            <v>26250</v>
          </cell>
          <cell r="AO28" t="str">
            <v>WSWT1825800</v>
          </cell>
          <cell r="AQ28">
            <v>20605.75</v>
          </cell>
          <cell r="AR28">
            <v>20605.75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P9</v>
          </cell>
          <cell r="DM28">
            <v>3</v>
          </cell>
          <cell r="DN28">
            <v>45958</v>
          </cell>
          <cell r="DP28">
            <v>45953</v>
          </cell>
          <cell r="DQ28"/>
          <cell r="DR28">
            <v>45948</v>
          </cell>
          <cell r="DS28">
            <v>45955</v>
          </cell>
          <cell r="DT28">
            <v>45956</v>
          </cell>
          <cell r="DU28">
            <v>45956</v>
          </cell>
          <cell r="DW28">
            <v>45957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MK68-001162</v>
          </cell>
          <cell r="C29">
            <v>45923</v>
          </cell>
          <cell r="E29" t="str">
            <v>หจก.อนนท์อุตสาหกรรม</v>
          </cell>
          <cell r="F29" t="str">
            <v>ดาว 20 กก.</v>
          </cell>
          <cell r="G29">
            <v>18</v>
          </cell>
          <cell r="H29">
            <v>28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 t="str">
            <v>ไม่</v>
          </cell>
          <cell r="T29">
            <v>19</v>
          </cell>
          <cell r="U29">
            <v>31</v>
          </cell>
          <cell r="V29">
            <v>40</v>
          </cell>
          <cell r="X29">
            <v>45961</v>
          </cell>
          <cell r="Z29" t="str">
            <v>500กระสอบแบน</v>
          </cell>
          <cell r="AA29">
            <v>25000</v>
          </cell>
          <cell r="AB29">
            <v>363.27927343999994</v>
          </cell>
          <cell r="AC29">
            <v>0</v>
          </cell>
          <cell r="AD29">
            <v>363.27927343999994</v>
          </cell>
          <cell r="AG29"/>
          <cell r="AI29"/>
          <cell r="AJ29">
            <v>0</v>
          </cell>
          <cell r="AL29">
            <v>25000</v>
          </cell>
          <cell r="AM29"/>
          <cell r="AN29">
            <v>26250</v>
          </cell>
          <cell r="AO29" t="str">
            <v>WSWT1825800</v>
          </cell>
          <cell r="AQ29">
            <v>20605.75</v>
          </cell>
          <cell r="AR29">
            <v>20605.75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P9</v>
          </cell>
          <cell r="DM29">
            <v>3</v>
          </cell>
          <cell r="DN29">
            <v>45961</v>
          </cell>
          <cell r="DP29">
            <v>45956</v>
          </cell>
          <cell r="DQ29"/>
          <cell r="DR29">
            <v>45951</v>
          </cell>
          <cell r="DS29">
            <v>45958</v>
          </cell>
          <cell r="DT29">
            <v>45959</v>
          </cell>
          <cell r="DU29">
            <v>45959</v>
          </cell>
          <cell r="DW29">
            <v>45960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>
            <v>0</v>
          </cell>
          <cell r="C30"/>
          <cell r="E30" t="str">
            <v xml:space="preserve">  </v>
          </cell>
          <cell r="F30" t="str">
            <v xml:space="preserve"> </v>
          </cell>
          <cell r="G30">
            <v>18</v>
          </cell>
          <cell r="H30">
            <v>30</v>
          </cell>
          <cell r="I30" t="str">
            <v>ขาว</v>
          </cell>
          <cell r="J30"/>
          <cell r="L30">
            <v>54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>
            <v>0</v>
          </cell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</v>
          </cell>
          <cell r="AQ30">
            <v>91224.1</v>
          </cell>
          <cell r="AR30">
            <v>91224.1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>
            <v>0</v>
          </cell>
          <cell r="C31"/>
          <cell r="E31">
            <v>0</v>
          </cell>
          <cell r="F31" t="str">
            <v xml:space="preserve"> </v>
          </cell>
          <cell r="G31">
            <v>18</v>
          </cell>
          <cell r="H31">
            <v>25</v>
          </cell>
          <cell r="I31" t="str">
            <v>ขาว</v>
          </cell>
          <cell r="J31"/>
          <cell r="L31">
            <v>50</v>
          </cell>
          <cell r="M31" t="str">
            <v>±</v>
          </cell>
          <cell r="N31">
            <v>5</v>
          </cell>
          <cell r="R31"/>
          <cell r="T31"/>
          <cell r="U31"/>
          <cell r="V31"/>
          <cell r="X31"/>
          <cell r="Z31"/>
          <cell r="AA31"/>
          <cell r="AB31"/>
          <cell r="AC31">
            <v>0</v>
          </cell>
          <cell r="AD31"/>
          <cell r="AG31"/>
          <cell r="AI31" t="str">
            <v>ระบุในSD</v>
          </cell>
          <cell r="AJ31"/>
          <cell r="AL31">
            <v>0</v>
          </cell>
          <cell r="AM31"/>
          <cell r="AN31">
            <v>0</v>
          </cell>
          <cell r="AO31" t="str">
            <v>WSWT1825800SM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BZ31" t="str">
            <v>WRWT180800/WRWT25800</v>
          </cell>
          <cell r="CA31">
            <v>0</v>
          </cell>
          <cell r="DL31"/>
          <cell r="DM31" t="str">
            <v>Lead time</v>
          </cell>
          <cell r="DN31"/>
          <cell r="DP31"/>
          <cell r="DQ31"/>
          <cell r="DR31"/>
          <cell r="DS31"/>
          <cell r="DT31"/>
          <cell r="DU31"/>
          <cell r="DW31"/>
          <cell r="DX31"/>
          <cell r="DY31"/>
          <cell r="DZ31"/>
          <cell r="EA31"/>
          <cell r="EB31"/>
          <cell r="EC31"/>
          <cell r="ED31"/>
          <cell r="EG31"/>
          <cell r="EH31">
            <v>0</v>
          </cell>
          <cell r="EI31">
            <v>0</v>
          </cell>
        </row>
        <row r="32">
          <cell r="B32" t="str">
            <v>MK68-001140</v>
          </cell>
          <cell r="C32">
            <v>45920</v>
          </cell>
          <cell r="E32" t="str">
            <v>บจก.เพรซิเดนท์ฟลาวมิลล์</v>
          </cell>
          <cell r="F32" t="str">
            <v>ผึ้งชมพู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45952</v>
          </cell>
          <cell r="Z32" t="str">
            <v>500กระสอบแบน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2631</v>
          </cell>
          <cell r="AL32">
            <v>17369</v>
          </cell>
          <cell r="AM32">
            <v>21131</v>
          </cell>
          <cell r="AN32">
            <v>0</v>
          </cell>
          <cell r="AO32" t="str">
            <v>WSWT1925800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45952</v>
          </cell>
          <cell r="DP32">
            <v>45947</v>
          </cell>
          <cell r="DQ32"/>
          <cell r="DR32">
            <v>45943</v>
          </cell>
          <cell r="DS32">
            <v>45950</v>
          </cell>
          <cell r="DT32">
            <v>45951</v>
          </cell>
          <cell r="DU32">
            <v>45951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ประมาณการ</v>
          </cell>
          <cell r="C33" t="str">
            <v>ประมาณการ</v>
          </cell>
          <cell r="E33" t="str">
            <v>บจก.ไลม์มาสเตอร์</v>
          </cell>
          <cell r="F33" t="str">
            <v>LMC 25 kg</v>
          </cell>
          <cell r="G33">
            <v>19</v>
          </cell>
          <cell r="H33">
            <v>32</v>
          </cell>
          <cell r="I33" t="str">
            <v>ขาว</v>
          </cell>
          <cell r="J33"/>
          <cell r="L33">
            <v>64</v>
          </cell>
          <cell r="M33" t="str">
            <v>±</v>
          </cell>
          <cell r="N33">
            <v>5</v>
          </cell>
          <cell r="R33" t="str">
            <v>ไม่</v>
          </cell>
          <cell r="T33">
            <v>20</v>
          </cell>
          <cell r="U33">
            <v>35</v>
          </cell>
          <cell r="V33">
            <v>40</v>
          </cell>
          <cell r="X33">
            <v>45961</v>
          </cell>
          <cell r="Z33" t="str">
            <v>500กระสอบแบน</v>
          </cell>
          <cell r="AA33">
            <v>20000</v>
          </cell>
          <cell r="AB33">
            <v>341.36903080895991</v>
          </cell>
          <cell r="AC33">
            <v>0</v>
          </cell>
          <cell r="AD33">
            <v>341.36903080895991</v>
          </cell>
          <cell r="AG33"/>
          <cell r="AI33"/>
          <cell r="AJ33">
            <v>233</v>
          </cell>
          <cell r="AL33">
            <v>19767</v>
          </cell>
          <cell r="AM33"/>
          <cell r="AN33">
            <v>20755.350000000002</v>
          </cell>
          <cell r="AO33" t="str">
            <v>WSWT1925800</v>
          </cell>
          <cell r="AQ33">
            <v>18501.714330000003</v>
          </cell>
          <cell r="AR33">
            <v>2540</v>
          </cell>
          <cell r="AS33">
            <v>15961.714330000003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1159.175165120889</v>
          </cell>
          <cell r="DL33" t="str">
            <v>P9</v>
          </cell>
          <cell r="DM33">
            <v>3</v>
          </cell>
          <cell r="DN33">
            <v>45961</v>
          </cell>
          <cell r="DP33">
            <v>45956</v>
          </cell>
          <cell r="DQ33"/>
          <cell r="DR33">
            <v>45951</v>
          </cell>
          <cell r="DS33">
            <v>45958</v>
          </cell>
          <cell r="DT33">
            <v>45959</v>
          </cell>
          <cell r="DU33">
            <v>45959</v>
          </cell>
          <cell r="DW33">
            <v>45960</v>
          </cell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บจก.เอ็กเซลเล้นท์</v>
          </cell>
          <cell r="F34" t="str">
            <v>รอแบบ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45961</v>
          </cell>
          <cell r="Z34" t="str">
            <v>500กระสอบ</v>
          </cell>
          <cell r="AA34">
            <v>40000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40000</v>
          </cell>
          <cell r="AM34"/>
          <cell r="AN34">
            <v>42000</v>
          </cell>
          <cell r="AO34" t="str">
            <v>WSWT1925800</v>
          </cell>
          <cell r="AQ34">
            <v>35204.400000000001</v>
          </cell>
          <cell r="AR34">
            <v>0</v>
          </cell>
          <cell r="AS34">
            <v>35204.400000000001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2556.6217600000009</v>
          </cell>
          <cell r="DL34" t="str">
            <v>P7</v>
          </cell>
          <cell r="DM34">
            <v>2</v>
          </cell>
          <cell r="DN34">
            <v>45961</v>
          </cell>
          <cell r="DP34">
            <v>45956</v>
          </cell>
          <cell r="DQ34"/>
          <cell r="DR34">
            <v>45952</v>
          </cell>
          <cell r="DS34">
            <v>45959</v>
          </cell>
          <cell r="DT34">
            <v>45960</v>
          </cell>
          <cell r="DU34">
            <v>45960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บจก.เพรซิเดนท์ฟลาวมิลล์</v>
          </cell>
          <cell r="F35" t="str">
            <v>ผึ้งเหลือง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45961</v>
          </cell>
          <cell r="Z35" t="str">
            <v>500กระสอบ</v>
          </cell>
          <cell r="AA35">
            <v>140000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2563</v>
          </cell>
          <cell r="AL35">
            <v>137437</v>
          </cell>
          <cell r="AM35"/>
          <cell r="AN35">
            <v>144308.85</v>
          </cell>
          <cell r="AO35" t="str">
            <v>WSWT1925800</v>
          </cell>
          <cell r="AQ35">
            <v>120959.67806999999</v>
          </cell>
          <cell r="AR35">
            <v>0</v>
          </cell>
          <cell r="AS35">
            <v>120959.67806999999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8784.3606207280009</v>
          </cell>
          <cell r="DL35" t="str">
            <v>P7</v>
          </cell>
          <cell r="DM35">
            <v>2</v>
          </cell>
          <cell r="DN35">
            <v>45961</v>
          </cell>
          <cell r="DP35">
            <v>45956</v>
          </cell>
          <cell r="DQ35"/>
          <cell r="DR35">
            <v>45952</v>
          </cell>
          <cell r="DS35">
            <v>45959</v>
          </cell>
          <cell r="DT35">
            <v>45960</v>
          </cell>
          <cell r="DU35">
            <v>45960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>
            <v>0</v>
          </cell>
          <cell r="C36"/>
          <cell r="E36"/>
          <cell r="F36"/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/>
          <cell r="T36"/>
          <cell r="U36"/>
          <cell r="V36"/>
          <cell r="X36"/>
          <cell r="Z36"/>
          <cell r="AA36"/>
          <cell r="AB36">
            <v>0</v>
          </cell>
          <cell r="AC36">
            <v>0</v>
          </cell>
          <cell r="AD36"/>
          <cell r="AG36"/>
          <cell r="AI36" t="str">
            <v>ระบุในSD</v>
          </cell>
          <cell r="AJ36"/>
          <cell r="AL36">
            <v>0</v>
          </cell>
          <cell r="AM36"/>
          <cell r="AN36">
            <v>0</v>
          </cell>
          <cell r="AO36" t="str">
            <v>WSWT1925800</v>
          </cell>
          <cell r="AQ36">
            <v>174665.79240000001</v>
          </cell>
          <cell r="AR36">
            <v>2540</v>
          </cell>
          <cell r="AS36">
            <v>172125.79240000001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/>
          <cell r="DM36" t="str">
            <v>Lead time</v>
          </cell>
          <cell r="DN36"/>
          <cell r="DP36"/>
          <cell r="DQ36"/>
          <cell r="DR36"/>
          <cell r="DS36"/>
          <cell r="DT36"/>
          <cell r="DU36"/>
          <cell r="DW36"/>
          <cell r="DX36"/>
          <cell r="DY36"/>
          <cell r="DZ36"/>
          <cell r="EA36"/>
          <cell r="EB36"/>
          <cell r="EC36"/>
          <cell r="ED36"/>
          <cell r="EG36"/>
          <cell r="EH36"/>
          <cell r="EI36">
            <v>0</v>
          </cell>
        </row>
        <row r="37">
          <cell r="B37" t="str">
            <v>MK68-001180</v>
          </cell>
          <cell r="C37">
            <v>45933</v>
          </cell>
          <cell r="E37" t="str">
            <v>บจก.เคอรี่ฟลาวมิลล์</v>
          </cell>
          <cell r="F37" t="str">
            <v>ถุงทองแซนวิช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45944</v>
          </cell>
          <cell r="Z37" t="str">
            <v>ห่ออัดเบลแบน500</v>
          </cell>
          <cell r="AA37">
            <v>10000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PDR250332</v>
          </cell>
          <cell r="AJ37">
            <v>10000</v>
          </cell>
          <cell r="AL37">
            <v>0</v>
          </cell>
          <cell r="AM37">
            <v>10500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45944</v>
          </cell>
          <cell r="DP37">
            <v>45939</v>
          </cell>
          <cell r="DQ37"/>
          <cell r="DR37">
            <v>45935</v>
          </cell>
          <cell r="DS37">
            <v>45942</v>
          </cell>
          <cell r="DT37">
            <v>45943</v>
          </cell>
          <cell r="DU37">
            <v>45943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MK68-001180</v>
          </cell>
          <cell r="C38">
            <v>45933</v>
          </cell>
          <cell r="E38" t="str">
            <v>บจก.เคอรี่ฟลาวมิลล์</v>
          </cell>
          <cell r="F38" t="str">
            <v>ปลาโลมาแดง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45944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PDR250332</v>
          </cell>
          <cell r="AJ38">
            <v>3000</v>
          </cell>
          <cell r="AL38">
            <v>2000</v>
          </cell>
          <cell r="AM38">
            <v>5400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45944</v>
          </cell>
          <cell r="DP38">
            <v>45939</v>
          </cell>
          <cell r="DQ38"/>
          <cell r="DR38">
            <v>45935</v>
          </cell>
          <cell r="DS38">
            <v>45942</v>
          </cell>
          <cell r="DT38">
            <v>45943</v>
          </cell>
          <cell r="DU38">
            <v>45943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MK68-001180</v>
          </cell>
          <cell r="C39">
            <v>45933</v>
          </cell>
          <cell r="E39" t="str">
            <v>บจก.เคอรี่ฟลาวมิลล์</v>
          </cell>
          <cell r="F39" t="str">
            <v>BS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45944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PDR250332</v>
          </cell>
          <cell r="AJ39">
            <v>5000</v>
          </cell>
          <cell r="AL39">
            <v>0</v>
          </cell>
          <cell r="AM39">
            <v>5500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45944</v>
          </cell>
          <cell r="DP39">
            <v>45939</v>
          </cell>
          <cell r="DQ39"/>
          <cell r="DR39">
            <v>45935</v>
          </cell>
          <cell r="DS39">
            <v>45942</v>
          </cell>
          <cell r="DT39">
            <v>45943</v>
          </cell>
          <cell r="DU39">
            <v>45943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MK68-001181</v>
          </cell>
          <cell r="C40">
            <v>45930</v>
          </cell>
          <cell r="E40" t="str">
            <v>บจก.เคอรี่ฟลาวมิลล์</v>
          </cell>
          <cell r="F40" t="str">
            <v>ไม่พิมพ์</v>
          </cell>
          <cell r="G40">
            <v>19</v>
          </cell>
          <cell r="H40">
            <v>36</v>
          </cell>
          <cell r="I40" t="str">
            <v>ขาว</v>
          </cell>
          <cell r="J40"/>
          <cell r="L40">
            <v>75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45944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5250</v>
          </cell>
          <cell r="AL40">
            <v>0</v>
          </cell>
          <cell r="AM40"/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P3</v>
          </cell>
          <cell r="DM40">
            <v>1</v>
          </cell>
          <cell r="DN40">
            <v>45947</v>
          </cell>
          <cell r="DP40">
            <v>45942</v>
          </cell>
          <cell r="DQ40"/>
          <cell r="DR40"/>
          <cell r="DS40"/>
          <cell r="DT40"/>
          <cell r="DU40">
            <v>45946</v>
          </cell>
          <cell r="DW40"/>
          <cell r="DX40"/>
          <cell r="DY40"/>
          <cell r="DZ40"/>
          <cell r="EA40"/>
          <cell r="EB40"/>
          <cell r="EC40" t="str">
            <v>ตัด</v>
          </cell>
          <cell r="ED40"/>
          <cell r="EG40"/>
          <cell r="EH40"/>
          <cell r="EI40"/>
        </row>
        <row r="41">
          <cell r="B41" t="str">
            <v>MK68-001180</v>
          </cell>
          <cell r="C41">
            <v>45933</v>
          </cell>
          <cell r="E41" t="str">
            <v>บจก.เคอรี่ฟลาวมิลล์</v>
          </cell>
          <cell r="F41" t="str">
            <v>ถุงเขียว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45945</v>
          </cell>
          <cell r="Z41" t="str">
            <v>ห่ออัดเบลแบน500</v>
          </cell>
          <cell r="AA41">
            <v>10000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PDR250332</v>
          </cell>
          <cell r="AJ41">
            <v>10000</v>
          </cell>
          <cell r="AL41">
            <v>0</v>
          </cell>
          <cell r="AM41">
            <v>10350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45945</v>
          </cell>
          <cell r="DP41">
            <v>45940</v>
          </cell>
          <cell r="DQ41"/>
          <cell r="DR41">
            <v>45936</v>
          </cell>
          <cell r="DS41">
            <v>45943</v>
          </cell>
          <cell r="DT41">
            <v>45944</v>
          </cell>
          <cell r="DU41">
            <v>45944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MK68-001180</v>
          </cell>
          <cell r="C42">
            <v>45933</v>
          </cell>
          <cell r="E42" t="str">
            <v>บจก.เคอรี่ฟลาวมิลล์</v>
          </cell>
          <cell r="F42" t="str">
            <v>กุ้งแดง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45945</v>
          </cell>
          <cell r="Z42" t="str">
            <v>ห่ออัดเบลแบน500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PDR250332</v>
          </cell>
          <cell r="AJ42">
            <v>10000</v>
          </cell>
          <cell r="AL42">
            <v>0</v>
          </cell>
          <cell r="AM42">
            <v>10500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45945</v>
          </cell>
          <cell r="DP42">
            <v>45940</v>
          </cell>
          <cell r="DQ42"/>
          <cell r="DR42">
            <v>45936</v>
          </cell>
          <cell r="DS42">
            <v>45943</v>
          </cell>
          <cell r="DT42">
            <v>45944</v>
          </cell>
          <cell r="DU42">
            <v>45944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MK68-001180</v>
          </cell>
          <cell r="C43">
            <v>45933</v>
          </cell>
          <cell r="E43" t="str">
            <v>บจก.เคอรี่ฟลาวมิลล์</v>
          </cell>
          <cell r="F43" t="str">
            <v>บะหมี่เตี๊ยว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45945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PDR250332</v>
          </cell>
          <cell r="AJ43">
            <v>5000</v>
          </cell>
          <cell r="AL43">
            <v>0</v>
          </cell>
          <cell r="AM43">
            <v>5400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45945</v>
          </cell>
          <cell r="DP43">
            <v>45940</v>
          </cell>
          <cell r="DQ43"/>
          <cell r="DR43">
            <v>45936</v>
          </cell>
          <cell r="DS43">
            <v>45943</v>
          </cell>
          <cell r="DT43">
            <v>45944</v>
          </cell>
          <cell r="DU43">
            <v>45944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MK68-001142</v>
          </cell>
          <cell r="C44">
            <v>45919</v>
          </cell>
          <cell r="E44" t="str">
            <v>บจก.เคอรี่ฟลาวมิลล์</v>
          </cell>
          <cell r="F44" t="str">
            <v>ไม่พิมพ์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ไม่</v>
          </cell>
          <cell r="T44" t="str">
            <v>ไม่สวมถุงใน</v>
          </cell>
          <cell r="U44"/>
          <cell r="V44"/>
          <cell r="X44">
            <v>45947</v>
          </cell>
          <cell r="Z44" t="str">
            <v>ห่ออัดเบลแบน501</v>
          </cell>
          <cell r="AA44">
            <v>20000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PDR250322</v>
          </cell>
          <cell r="AJ44">
            <v>21000</v>
          </cell>
          <cell r="AL44">
            <v>0</v>
          </cell>
          <cell r="AM44"/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P3</v>
          </cell>
          <cell r="DM44">
            <v>1</v>
          </cell>
          <cell r="DN44">
            <v>45947</v>
          </cell>
          <cell r="DP44">
            <v>45942</v>
          </cell>
          <cell r="DQ44"/>
          <cell r="DR44"/>
          <cell r="DS44"/>
          <cell r="DT44"/>
          <cell r="DU44">
            <v>45946</v>
          </cell>
          <cell r="DW44"/>
          <cell r="DX44"/>
          <cell r="DY44"/>
          <cell r="DZ44"/>
          <cell r="EA44"/>
          <cell r="EB44"/>
          <cell r="EC44" t="str">
            <v>ตัด</v>
          </cell>
          <cell r="ED44"/>
          <cell r="EG44"/>
          <cell r="EH44"/>
          <cell r="EI44"/>
        </row>
        <row r="45">
          <cell r="B45" t="str">
            <v>MK68-001143</v>
          </cell>
          <cell r="C45">
            <v>45919</v>
          </cell>
          <cell r="E45" t="str">
            <v>บจก.เคอรี่ฟลาวมิลล์</v>
          </cell>
          <cell r="F45" t="str">
            <v>ไม่พิมพ์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45947</v>
          </cell>
          <cell r="Z45" t="str">
            <v>ห่ออัดเบลแบน501</v>
          </cell>
          <cell r="AA45">
            <v>20000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PDR250323</v>
          </cell>
          <cell r="AJ45">
            <v>21000</v>
          </cell>
          <cell r="AL45">
            <v>0</v>
          </cell>
          <cell r="AM45"/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P3</v>
          </cell>
          <cell r="DM45">
            <v>1</v>
          </cell>
          <cell r="DN45">
            <v>45947</v>
          </cell>
          <cell r="DP45">
            <v>45942</v>
          </cell>
          <cell r="DQ45"/>
          <cell r="DR45"/>
          <cell r="DS45"/>
          <cell r="DT45"/>
          <cell r="DU45">
            <v>45946</v>
          </cell>
          <cell r="DW45"/>
          <cell r="DX45"/>
          <cell r="DY45"/>
          <cell r="DZ45"/>
          <cell r="EA45"/>
          <cell r="EB45"/>
          <cell r="EC45" t="str">
            <v>ตัด</v>
          </cell>
          <cell r="ED45"/>
          <cell r="EG45"/>
          <cell r="EH45"/>
          <cell r="EI45"/>
        </row>
        <row r="46">
          <cell r="B46" t="str">
            <v>MK68-001227</v>
          </cell>
          <cell r="C46">
            <v>45941</v>
          </cell>
          <cell r="E46" t="str">
            <v>บจก.เคอรี่ฟลาวมิลล์</v>
          </cell>
          <cell r="F46" t="str">
            <v>ปลาโลมาเทา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45951</v>
          </cell>
          <cell r="Z46" t="str">
            <v>ห่ออัดเบลแบน501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PDR250344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4679.9500000000007</v>
          </cell>
          <cell r="AR46">
            <v>4679.9500000000007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45951</v>
          </cell>
          <cell r="DP46">
            <v>45946</v>
          </cell>
          <cell r="DQ46"/>
          <cell r="DR46">
            <v>45942</v>
          </cell>
          <cell r="DS46">
            <v>45949</v>
          </cell>
          <cell r="DT46">
            <v>45950</v>
          </cell>
          <cell r="DU46">
            <v>45950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>รอART</v>
          </cell>
          <cell r="EG46"/>
          <cell r="EH46"/>
          <cell r="EI46"/>
        </row>
        <row r="47">
          <cell r="B47" t="str">
            <v>MK68-001227</v>
          </cell>
          <cell r="C47">
            <v>45941</v>
          </cell>
          <cell r="E47" t="str">
            <v>บจก.เคอรี่ฟลาวมิลล์</v>
          </cell>
          <cell r="F47" t="str">
            <v>ถุงเขียว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45951</v>
          </cell>
          <cell r="Z47" t="str">
            <v>ห่ออัดเบลแบน501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PDR250344</v>
          </cell>
          <cell r="AJ47">
            <v>0</v>
          </cell>
          <cell r="AL47">
            <v>10000</v>
          </cell>
          <cell r="AM47"/>
          <cell r="AN47">
            <v>10500</v>
          </cell>
          <cell r="AO47" t="str">
            <v>WSWT1921720</v>
          </cell>
          <cell r="AQ47">
            <v>9359.9000000000015</v>
          </cell>
          <cell r="AR47">
            <v>9359.9000000000015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45951</v>
          </cell>
          <cell r="DP47">
            <v>45946</v>
          </cell>
          <cell r="DQ47"/>
          <cell r="DR47">
            <v>45942</v>
          </cell>
          <cell r="DS47">
            <v>45949</v>
          </cell>
          <cell r="DT47">
            <v>45950</v>
          </cell>
          <cell r="DU47">
            <v>45950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>รอART</v>
          </cell>
          <cell r="EG47"/>
          <cell r="EH47"/>
          <cell r="EI47"/>
        </row>
        <row r="48">
          <cell r="B48" t="str">
            <v>MK68-001227</v>
          </cell>
          <cell r="C48">
            <v>45941</v>
          </cell>
          <cell r="E48" t="str">
            <v>บจก.เคอรี่ฟลาวมิลล์</v>
          </cell>
          <cell r="F48" t="str">
            <v>ดอกไม้เขียว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45951</v>
          </cell>
          <cell r="Z48" t="str">
            <v>ห่ออัดเบลแบน501</v>
          </cell>
          <cell r="AA48">
            <v>10000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PDR250344</v>
          </cell>
          <cell r="AJ48">
            <v>0</v>
          </cell>
          <cell r="AL48">
            <v>10000</v>
          </cell>
          <cell r="AM48"/>
          <cell r="AN48">
            <v>10500</v>
          </cell>
          <cell r="AO48" t="str">
            <v>WSWT1921720</v>
          </cell>
          <cell r="AQ48">
            <v>9359.9000000000015</v>
          </cell>
          <cell r="AR48">
            <v>9359.9000000000015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45951</v>
          </cell>
          <cell r="DP48">
            <v>45946</v>
          </cell>
          <cell r="DQ48"/>
          <cell r="DR48">
            <v>45942</v>
          </cell>
          <cell r="DS48">
            <v>45949</v>
          </cell>
          <cell r="DT48">
            <v>45950</v>
          </cell>
          <cell r="DU48">
            <v>45950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>รอART</v>
          </cell>
          <cell r="EG48"/>
          <cell r="EH48"/>
          <cell r="EI48"/>
        </row>
        <row r="49">
          <cell r="B49" t="str">
            <v>MK68-001227</v>
          </cell>
          <cell r="C49">
            <v>45941</v>
          </cell>
          <cell r="E49" t="str">
            <v>บจก.เคอรี่ฟลาวมิลล์</v>
          </cell>
          <cell r="F49" t="str">
            <v>บะหมี่เตี๊ยว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45952</v>
          </cell>
          <cell r="Z49" t="str">
            <v>ห่ออัดเบลแบน501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PDR250345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1063</v>
          </cell>
          <cell r="AS49">
            <v>3616.9500000000007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272.44474933333333</v>
          </cell>
          <cell r="DL49" t="str">
            <v>P7</v>
          </cell>
          <cell r="DM49">
            <v>2</v>
          </cell>
          <cell r="DN49">
            <v>45952</v>
          </cell>
          <cell r="DP49">
            <v>45947</v>
          </cell>
          <cell r="DQ49"/>
          <cell r="DR49">
            <v>45943</v>
          </cell>
          <cell r="DS49">
            <v>45950</v>
          </cell>
          <cell r="DT49">
            <v>45951</v>
          </cell>
          <cell r="DU49">
            <v>45951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>รอART</v>
          </cell>
          <cell r="EG49"/>
          <cell r="EH49"/>
          <cell r="EI49"/>
        </row>
        <row r="50">
          <cell r="B50" t="str">
            <v>MK68-001227</v>
          </cell>
          <cell r="C50">
            <v>45941</v>
          </cell>
          <cell r="E50" t="str">
            <v>บจก.เคอรี่ฟลาวมิลล์</v>
          </cell>
          <cell r="F50" t="str">
            <v>ปลาโลมาแดง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45952</v>
          </cell>
          <cell r="Z50" t="str">
            <v>ห่ออัดเบลแบน501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PDR250345</v>
          </cell>
          <cell r="AJ50">
            <v>0</v>
          </cell>
          <cell r="AL50">
            <v>5000</v>
          </cell>
          <cell r="AM50">
            <v>5300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45952</v>
          </cell>
          <cell r="DP50">
            <v>45947</v>
          </cell>
          <cell r="DQ50"/>
          <cell r="DR50">
            <v>45943</v>
          </cell>
          <cell r="DS50">
            <v>45950</v>
          </cell>
          <cell r="DT50">
            <v>45951</v>
          </cell>
          <cell r="DU50">
            <v>45951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>รอART</v>
          </cell>
          <cell r="EG50"/>
          <cell r="EH50"/>
          <cell r="EI50"/>
        </row>
        <row r="51">
          <cell r="B51" t="str">
            <v>MK68-001227</v>
          </cell>
          <cell r="C51">
            <v>45941</v>
          </cell>
          <cell r="E51" t="str">
            <v>บจก.เคอรี่ฟลาวมิลล์</v>
          </cell>
          <cell r="F51" t="str">
            <v>โบว์แดง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45952</v>
          </cell>
          <cell r="Z51" t="str">
            <v>ห่ออัดเบลแบน501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PDR250345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0</v>
          </cell>
          <cell r="AS51">
            <v>4679.9500000000007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352.51463377777782</v>
          </cell>
          <cell r="DL51" t="str">
            <v>P7</v>
          </cell>
          <cell r="DM51">
            <v>2</v>
          </cell>
          <cell r="DN51">
            <v>45952</v>
          </cell>
          <cell r="DP51">
            <v>45947</v>
          </cell>
          <cell r="DQ51"/>
          <cell r="DR51">
            <v>45943</v>
          </cell>
          <cell r="DS51">
            <v>45950</v>
          </cell>
          <cell r="DT51">
            <v>45951</v>
          </cell>
          <cell r="DU51">
            <v>45951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 t="str">
            <v>MK68-001227</v>
          </cell>
          <cell r="C52">
            <v>45941</v>
          </cell>
          <cell r="E52" t="str">
            <v>บจก.เคอรี่ฟลาวมิลล์</v>
          </cell>
          <cell r="F52" t="str">
            <v>บลูทีมเหลือง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45952</v>
          </cell>
          <cell r="Z52" t="str">
            <v>ห่ออัดเบลแบน501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PDR250345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45952</v>
          </cell>
          <cell r="DP52">
            <v>45947</v>
          </cell>
          <cell r="DQ52"/>
          <cell r="DR52">
            <v>45943</v>
          </cell>
          <cell r="DS52">
            <v>45950</v>
          </cell>
          <cell r="DT52">
            <v>45951</v>
          </cell>
          <cell r="DU52">
            <v>45951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MK68-001229</v>
          </cell>
          <cell r="C53">
            <v>45941</v>
          </cell>
          <cell r="E53" t="str">
            <v>บจก.เคอรี่ฟลาวมิลล์</v>
          </cell>
          <cell r="F53" t="str">
            <v>บะหมี่เตี๊ยว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45952</v>
          </cell>
          <cell r="Z53" t="str">
            <v>ห่ออัดเบลแบน501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PDR250346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0</v>
          </cell>
          <cell r="AS53">
            <v>4679.9500000000007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352.51463377777782</v>
          </cell>
          <cell r="DL53" t="str">
            <v>P7</v>
          </cell>
          <cell r="DM53">
            <v>2</v>
          </cell>
          <cell r="DN53">
            <v>45952</v>
          </cell>
          <cell r="DP53">
            <v>45947</v>
          </cell>
          <cell r="DQ53"/>
          <cell r="DR53">
            <v>45943</v>
          </cell>
          <cell r="DS53">
            <v>45950</v>
          </cell>
          <cell r="DT53">
            <v>45951</v>
          </cell>
          <cell r="DU53">
            <v>45951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MK68-001229</v>
          </cell>
          <cell r="C54">
            <v>45941</v>
          </cell>
          <cell r="E54" t="str">
            <v>บจก.เคอรี่ฟลาวมิลล์</v>
          </cell>
          <cell r="F54" t="str">
            <v>ปลาโลมาแดง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45952</v>
          </cell>
          <cell r="Z54" t="str">
            <v>ห่ออัดเบลแบน501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PDR250346</v>
          </cell>
          <cell r="AJ54">
            <v>0</v>
          </cell>
          <cell r="AL54">
            <v>5000</v>
          </cell>
          <cell r="AM54">
            <v>5300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45952</v>
          </cell>
          <cell r="DP54">
            <v>45947</v>
          </cell>
          <cell r="DQ54"/>
          <cell r="DR54">
            <v>45943</v>
          </cell>
          <cell r="DS54">
            <v>45950</v>
          </cell>
          <cell r="DT54">
            <v>45951</v>
          </cell>
          <cell r="DU54">
            <v>45951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MK68-001229</v>
          </cell>
          <cell r="C55">
            <v>45941</v>
          </cell>
          <cell r="E55" t="str">
            <v>บจก.เคอรี่ฟลาวมิลล์</v>
          </cell>
          <cell r="F55" t="str">
            <v>FW-Y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ไม่</v>
          </cell>
          <cell r="T55" t="str">
            <v>ไม่สวมถุงใน</v>
          </cell>
          <cell r="U55"/>
          <cell r="V55"/>
          <cell r="X55">
            <v>45952</v>
          </cell>
          <cell r="Z55" t="str">
            <v>ห่ออัดเบลแบน501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PDR250346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45952</v>
          </cell>
          <cell r="DP55">
            <v>45947</v>
          </cell>
          <cell r="DQ55"/>
          <cell r="DR55">
            <v>45943</v>
          </cell>
          <cell r="DS55">
            <v>45950</v>
          </cell>
          <cell r="DT55">
            <v>45951</v>
          </cell>
          <cell r="DU55">
            <v>45951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MK68-001229</v>
          </cell>
          <cell r="C56">
            <v>45941</v>
          </cell>
          <cell r="E56" t="str">
            <v>บจก.เคอรี่ฟลาวมิลล์</v>
          </cell>
          <cell r="F56" t="str">
            <v>กุ้งแดง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45952</v>
          </cell>
          <cell r="Z56" t="str">
            <v>ห่ออัดเบลแบน501</v>
          </cell>
          <cell r="AA56">
            <v>10000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PDR250346</v>
          </cell>
          <cell r="AJ56">
            <v>0</v>
          </cell>
          <cell r="AL56">
            <v>10000</v>
          </cell>
          <cell r="AM56"/>
          <cell r="AN56">
            <v>10500</v>
          </cell>
          <cell r="AO56" t="str">
            <v>WSWT1921720</v>
          </cell>
          <cell r="AQ56">
            <v>9359.9000000000015</v>
          </cell>
          <cell r="AR56">
            <v>0</v>
          </cell>
          <cell r="AS56">
            <v>9359.9000000000015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705.02926755555563</v>
          </cell>
          <cell r="DL56" t="str">
            <v>P7</v>
          </cell>
          <cell r="DM56">
            <v>2</v>
          </cell>
          <cell r="DN56">
            <v>45952</v>
          </cell>
          <cell r="DP56">
            <v>45947</v>
          </cell>
          <cell r="DQ56"/>
          <cell r="DR56">
            <v>45943</v>
          </cell>
          <cell r="DS56">
            <v>45950</v>
          </cell>
          <cell r="DT56">
            <v>45951</v>
          </cell>
          <cell r="DU56">
            <v>45951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MK68-001227</v>
          </cell>
          <cell r="C57">
            <v>45941</v>
          </cell>
          <cell r="E57" t="str">
            <v>บจก.เคอรี่ฟลาวมิลล์</v>
          </cell>
          <cell r="F57" t="str">
            <v>FW-Y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ไม่</v>
          </cell>
          <cell r="T57" t="str">
            <v>ไม่สวมถุงใน</v>
          </cell>
          <cell r="U57"/>
          <cell r="V57"/>
          <cell r="X57">
            <v>45954</v>
          </cell>
          <cell r="Z57" t="str">
            <v>ห่ออัดเบลแบน501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PDR250347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0</v>
          </cell>
          <cell r="AS57">
            <v>4679.9500000000007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352.51463377777782</v>
          </cell>
          <cell r="DL57" t="str">
            <v>P7</v>
          </cell>
          <cell r="DM57">
            <v>2</v>
          </cell>
          <cell r="DN57">
            <v>45954</v>
          </cell>
          <cell r="DP57">
            <v>45949</v>
          </cell>
          <cell r="DQ57"/>
          <cell r="DR57">
            <v>45945</v>
          </cell>
          <cell r="DS57">
            <v>45952</v>
          </cell>
          <cell r="DT57">
            <v>45953</v>
          </cell>
          <cell r="DU57">
            <v>45953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MK68-001227</v>
          </cell>
          <cell r="C58">
            <v>45941</v>
          </cell>
          <cell r="E58" t="str">
            <v>บจก.เคอรี่ฟลาวมิลล์</v>
          </cell>
          <cell r="F58" t="str">
            <v>แต้มฟ้า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45954</v>
          </cell>
          <cell r="Z58" t="str">
            <v>ห่ออัดเบลแบน501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PDR250347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0</v>
          </cell>
          <cell r="AS58">
            <v>4679.9500000000007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352.51463377777782</v>
          </cell>
          <cell r="DL58" t="str">
            <v>P7</v>
          </cell>
          <cell r="DM58">
            <v>2</v>
          </cell>
          <cell r="DN58">
            <v>45954</v>
          </cell>
          <cell r="DP58">
            <v>45949</v>
          </cell>
          <cell r="DQ58"/>
          <cell r="DR58">
            <v>45945</v>
          </cell>
          <cell r="DS58">
            <v>45952</v>
          </cell>
          <cell r="DT58">
            <v>45953</v>
          </cell>
          <cell r="DU58">
            <v>45953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MK68-001229</v>
          </cell>
          <cell r="C59">
            <v>45941</v>
          </cell>
          <cell r="E59" t="str">
            <v>บจก.เคอรี่ฟลาวมิลล์</v>
          </cell>
          <cell r="F59" t="str">
            <v>ถุงเขียว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45954</v>
          </cell>
          <cell r="Z59" t="str">
            <v>ห่ออัดเบลแบน501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PDR250348</v>
          </cell>
          <cell r="AJ59">
            <v>0</v>
          </cell>
          <cell r="AL59">
            <v>10000</v>
          </cell>
          <cell r="AM59"/>
          <cell r="AN59">
            <v>10500</v>
          </cell>
          <cell r="AO59" t="str">
            <v>WSWT1921720</v>
          </cell>
          <cell r="AQ59">
            <v>9359.9000000000015</v>
          </cell>
          <cell r="AR59">
            <v>0</v>
          </cell>
          <cell r="AS59">
            <v>9359.9000000000015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705.02926755555563</v>
          </cell>
          <cell r="DL59" t="str">
            <v>P7</v>
          </cell>
          <cell r="DM59">
            <v>2</v>
          </cell>
          <cell r="DN59">
            <v>45954</v>
          </cell>
          <cell r="DP59">
            <v>45949</v>
          </cell>
          <cell r="DQ59"/>
          <cell r="DR59">
            <v>45945</v>
          </cell>
          <cell r="DS59">
            <v>45952</v>
          </cell>
          <cell r="DT59">
            <v>45953</v>
          </cell>
          <cell r="DU59">
            <v>45953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MK68-001229</v>
          </cell>
          <cell r="C60">
            <v>45941</v>
          </cell>
          <cell r="E60" t="str">
            <v>บจก.เคอรี่ฟลาวมิลล์</v>
          </cell>
          <cell r="F60" t="str">
            <v>ถุงทองแซนวิช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45954</v>
          </cell>
          <cell r="Z60" t="str">
            <v>ห่ออัดเบลแบน501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PDR250348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0</v>
          </cell>
          <cell r="AS60">
            <v>4679.9500000000007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352.51463377777782</v>
          </cell>
          <cell r="DL60" t="str">
            <v>P7</v>
          </cell>
          <cell r="DM60">
            <v>2</v>
          </cell>
          <cell r="DN60">
            <v>45954</v>
          </cell>
          <cell r="DP60">
            <v>45949</v>
          </cell>
          <cell r="DQ60"/>
          <cell r="DR60">
            <v>45945</v>
          </cell>
          <cell r="DS60">
            <v>45952</v>
          </cell>
          <cell r="DT60">
            <v>45953</v>
          </cell>
          <cell r="DU60">
            <v>45953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MK68-001229</v>
          </cell>
          <cell r="C61">
            <v>45941</v>
          </cell>
          <cell r="E61" t="str">
            <v>บจก.เคอรี่ฟลาวมิลล์</v>
          </cell>
          <cell r="F61" t="str">
            <v>ปลาโลมาแดง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45954</v>
          </cell>
          <cell r="Z61" t="str">
            <v>ห่ออัดเบลแบน501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PDR250348</v>
          </cell>
          <cell r="AJ61">
            <v>0</v>
          </cell>
          <cell r="AL61">
            <v>5000</v>
          </cell>
          <cell r="AM61">
            <v>5300</v>
          </cell>
          <cell r="AN61">
            <v>0</v>
          </cell>
          <cell r="AO61" t="str">
            <v>WSWT1921720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0</v>
          </cell>
          <cell r="DL61" t="str">
            <v>P7</v>
          </cell>
          <cell r="DM61">
            <v>2</v>
          </cell>
          <cell r="DN61">
            <v>45954</v>
          </cell>
          <cell r="DP61">
            <v>45949</v>
          </cell>
          <cell r="DQ61"/>
          <cell r="DR61">
            <v>45945</v>
          </cell>
          <cell r="DS61">
            <v>45952</v>
          </cell>
          <cell r="DT61">
            <v>45953</v>
          </cell>
          <cell r="DU61">
            <v>45953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>รอART</v>
          </cell>
          <cell r="EG61"/>
          <cell r="EH61"/>
          <cell r="EI61"/>
        </row>
        <row r="62">
          <cell r="B62" t="str">
            <v>MK68-001229</v>
          </cell>
          <cell r="C62">
            <v>45941</v>
          </cell>
          <cell r="E62" t="str">
            <v>บจก.เคอรี่ฟลาวมิลล์</v>
          </cell>
          <cell r="F62">
            <v>997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45954</v>
          </cell>
          <cell r="Z62" t="str">
            <v>ห่ออัดเบลแบน501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PDR250348</v>
          </cell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4679.9500000000007</v>
          </cell>
          <cell r="AR62">
            <v>0</v>
          </cell>
          <cell r="AS62">
            <v>4679.9500000000007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352.51463377777782</v>
          </cell>
          <cell r="DL62" t="str">
            <v>P7</v>
          </cell>
          <cell r="DM62">
            <v>2</v>
          </cell>
          <cell r="DN62">
            <v>45954</v>
          </cell>
          <cell r="DP62">
            <v>45949</v>
          </cell>
          <cell r="DQ62"/>
          <cell r="DR62">
            <v>45945</v>
          </cell>
          <cell r="DS62">
            <v>45952</v>
          </cell>
          <cell r="DT62">
            <v>45953</v>
          </cell>
          <cell r="DU62">
            <v>45953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MK68-001227</v>
          </cell>
          <cell r="C63">
            <v>45941</v>
          </cell>
          <cell r="E63" t="str">
            <v>บจก.เคอรี่ฟลาวมิลล์</v>
          </cell>
          <cell r="F63" t="str">
            <v>บะหมี่เตี๊ยว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45958</v>
          </cell>
          <cell r="Z63" t="str">
            <v>ห่ออัดเบลแบน501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PDR250349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45958</v>
          </cell>
          <cell r="DP63">
            <v>45953</v>
          </cell>
          <cell r="DQ63"/>
          <cell r="DR63">
            <v>45949</v>
          </cell>
          <cell r="DS63">
            <v>45956</v>
          </cell>
          <cell r="DT63">
            <v>45957</v>
          </cell>
          <cell r="DU63">
            <v>45957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MK68-001227</v>
          </cell>
          <cell r="C64">
            <v>45941</v>
          </cell>
          <cell r="E64" t="str">
            <v>บจก.เคอรี่ฟลาวมิลล์</v>
          </cell>
          <cell r="F64" t="str">
            <v xml:space="preserve">แปดแต้มแดง  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45958</v>
          </cell>
          <cell r="Z64" t="str">
            <v>ห่ออัดเบลแบน501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PDR250349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0</v>
          </cell>
          <cell r="AS64">
            <v>4679.9500000000007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352.51463377777782</v>
          </cell>
          <cell r="DL64" t="str">
            <v>P7</v>
          </cell>
          <cell r="DM64">
            <v>2</v>
          </cell>
          <cell r="DN64">
            <v>45958</v>
          </cell>
          <cell r="DP64">
            <v>45953</v>
          </cell>
          <cell r="DQ64"/>
          <cell r="DR64">
            <v>45949</v>
          </cell>
          <cell r="DS64">
            <v>45956</v>
          </cell>
          <cell r="DT64">
            <v>45957</v>
          </cell>
          <cell r="DU64">
            <v>45957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MK68-001227</v>
          </cell>
          <cell r="C65">
            <v>45941</v>
          </cell>
          <cell r="E65" t="str">
            <v>บจก.เคอรี่ฟลาวมิลล์</v>
          </cell>
          <cell r="F65" t="str">
            <v>PBKF2-01-03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45958</v>
          </cell>
          <cell r="Z65" t="str">
            <v>ห่ออัดเบลแบน501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PDR250349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0</v>
          </cell>
          <cell r="AS65">
            <v>4679.9500000000007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352.51463377777782</v>
          </cell>
          <cell r="DL65" t="str">
            <v>P7</v>
          </cell>
          <cell r="DM65">
            <v>2</v>
          </cell>
          <cell r="DN65">
            <v>45958</v>
          </cell>
          <cell r="DP65">
            <v>45953</v>
          </cell>
          <cell r="DQ65"/>
          <cell r="DR65">
            <v>45949</v>
          </cell>
          <cell r="DS65">
            <v>45956</v>
          </cell>
          <cell r="DT65">
            <v>45957</v>
          </cell>
          <cell r="DU65">
            <v>45957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MK68-001227</v>
          </cell>
          <cell r="C66">
            <v>45941</v>
          </cell>
          <cell r="E66" t="str">
            <v>บจก.เคอรี่ฟลาวมิลล์</v>
          </cell>
          <cell r="F66" t="str">
            <v>ถุงเขียว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45958</v>
          </cell>
          <cell r="Z66" t="str">
            <v>ห่ออัดเบลแบน501</v>
          </cell>
          <cell r="AA66">
            <v>10000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PDR250349</v>
          </cell>
          <cell r="AJ66">
            <v>0</v>
          </cell>
          <cell r="AL66">
            <v>10000</v>
          </cell>
          <cell r="AM66"/>
          <cell r="AN66">
            <v>10500</v>
          </cell>
          <cell r="AO66" t="str">
            <v>WSWT1921720</v>
          </cell>
          <cell r="AQ66">
            <v>9359.9000000000015</v>
          </cell>
          <cell r="AR66">
            <v>0</v>
          </cell>
          <cell r="AS66">
            <v>9359.9000000000015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705.02926755555563</v>
          </cell>
          <cell r="DL66" t="str">
            <v>P7</v>
          </cell>
          <cell r="DM66">
            <v>2</v>
          </cell>
          <cell r="DN66">
            <v>45958</v>
          </cell>
          <cell r="DP66">
            <v>45953</v>
          </cell>
          <cell r="DQ66"/>
          <cell r="DR66">
            <v>45949</v>
          </cell>
          <cell r="DS66">
            <v>45956</v>
          </cell>
          <cell r="DT66">
            <v>45957</v>
          </cell>
          <cell r="DU66">
            <v>45957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>รอART</v>
          </cell>
          <cell r="EG66"/>
          <cell r="EH66"/>
          <cell r="EI66"/>
        </row>
        <row r="67">
          <cell r="B67" t="str">
            <v>MK68-001231</v>
          </cell>
          <cell r="C67">
            <v>45941</v>
          </cell>
          <cell r="E67" t="str">
            <v>บจก.เคอรี่ฟลาวมิลล์</v>
          </cell>
          <cell r="F67" t="str">
            <v>ไม่พิมพ์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45959</v>
          </cell>
          <cell r="Z67" t="str">
            <v>ห่ออัดเบลแบน501</v>
          </cell>
          <cell r="AA67">
            <v>20000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PDR250350</v>
          </cell>
          <cell r="AJ67">
            <v>0</v>
          </cell>
          <cell r="AL67">
            <v>20000</v>
          </cell>
          <cell r="AM67"/>
          <cell r="AN67">
            <v>0</v>
          </cell>
          <cell r="AO67" t="str">
            <v>WSWT1921720</v>
          </cell>
          <cell r="AQ67">
            <v>18719.800000000003</v>
          </cell>
          <cell r="AR67">
            <v>18719.800000000003</v>
          </cell>
          <cell r="AS67">
            <v>0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0</v>
          </cell>
          <cell r="DL67" t="str">
            <v>P3</v>
          </cell>
          <cell r="DM67">
            <v>1</v>
          </cell>
          <cell r="DN67">
            <v>45959</v>
          </cell>
          <cell r="DP67">
            <v>45954</v>
          </cell>
          <cell r="DQ67"/>
          <cell r="DR67"/>
          <cell r="DS67"/>
          <cell r="DT67"/>
          <cell r="DU67">
            <v>45958</v>
          </cell>
          <cell r="DW67"/>
          <cell r="DX67"/>
          <cell r="DY67"/>
          <cell r="DZ67"/>
          <cell r="EA67"/>
          <cell r="EB67"/>
          <cell r="EC67" t="str">
            <v>ตัด</v>
          </cell>
          <cell r="ED67"/>
          <cell r="EG67"/>
          <cell r="EH67"/>
          <cell r="EI67"/>
        </row>
        <row r="68">
          <cell r="B68" t="str">
            <v>ประมาณการ</v>
          </cell>
          <cell r="C68" t="str">
            <v>ประมาณการ</v>
          </cell>
          <cell r="E68" t="str">
            <v>บจก.เคอรี่ฟลาวมิลล์</v>
          </cell>
          <cell r="F68" t="str">
            <v>แต้มแดง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5232</v>
          </cell>
          <cell r="AL68">
            <v>0</v>
          </cell>
          <cell r="AM68">
            <v>5400</v>
          </cell>
          <cell r="AN68">
            <v>0</v>
          </cell>
          <cell r="AO68" t="str">
            <v>WSWT1921720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0</v>
          </cell>
          <cell r="DL68" t="str">
            <v>P7</v>
          </cell>
          <cell r="DM68">
            <v>2</v>
          </cell>
          <cell r="DN68" t="str">
            <v>รอแจ้ง</v>
          </cell>
          <cell r="DP68" t="e">
            <v>#VALUE!</v>
          </cell>
          <cell r="DQ68"/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ประมาณการ</v>
          </cell>
          <cell r="C69" t="str">
            <v>ประมาณการ</v>
          </cell>
          <cell r="E69" t="str">
            <v>บจก.เคอรี่ฟลาวมิลล์</v>
          </cell>
          <cell r="F69" t="str">
            <v>รอแบบ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45961</v>
          </cell>
          <cell r="Z69" t="str">
            <v>ห่ออัดเบลแบน500</v>
          </cell>
          <cell r="AA69">
            <v>225000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225000</v>
          </cell>
          <cell r="AM69"/>
          <cell r="AN69">
            <v>236250</v>
          </cell>
          <cell r="AO69" t="str">
            <v>WSWT1921720</v>
          </cell>
          <cell r="AQ69">
            <v>210597.75000000003</v>
          </cell>
          <cell r="AR69">
            <v>0</v>
          </cell>
          <cell r="AS69">
            <v>210597.75000000003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15863.158520000001</v>
          </cell>
          <cell r="DL69" t="str">
            <v>P7</v>
          </cell>
          <cell r="DM69">
            <v>2</v>
          </cell>
          <cell r="DN69">
            <v>45961</v>
          </cell>
          <cell r="DP69">
            <v>45956</v>
          </cell>
          <cell r="DQ69"/>
          <cell r="DR69">
            <v>45952</v>
          </cell>
          <cell r="DS69">
            <v>45959</v>
          </cell>
          <cell r="DT69">
            <v>45960</v>
          </cell>
          <cell r="DU69">
            <v>45960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>รอART</v>
          </cell>
          <cell r="EG69"/>
          <cell r="EH69"/>
          <cell r="EI69"/>
        </row>
        <row r="70">
          <cell r="B70">
            <v>0</v>
          </cell>
          <cell r="C70"/>
          <cell r="E70"/>
          <cell r="F70"/>
          <cell r="G70">
            <v>19</v>
          </cell>
          <cell r="H70">
            <v>30</v>
          </cell>
          <cell r="I70"/>
          <cell r="J70"/>
          <cell r="L70">
            <v>63</v>
          </cell>
          <cell r="M70" t="str">
            <v>+</v>
          </cell>
          <cell r="N70">
            <v>5</v>
          </cell>
          <cell r="R70"/>
          <cell r="T70"/>
          <cell r="U70"/>
          <cell r="V70"/>
          <cell r="X70"/>
          <cell r="Z70"/>
          <cell r="AA70">
            <v>0</v>
          </cell>
          <cell r="AB70"/>
          <cell r="AC70">
            <v>0</v>
          </cell>
          <cell r="AD70"/>
          <cell r="AG70"/>
          <cell r="AI70" t="str">
            <v>ระบุในSD</v>
          </cell>
          <cell r="AJ70">
            <v>0</v>
          </cell>
          <cell r="AL70">
            <v>0</v>
          </cell>
          <cell r="AM70"/>
          <cell r="AN70">
            <v>0</v>
          </cell>
          <cell r="AO70" t="str">
            <v>WSWT1921720</v>
          </cell>
          <cell r="AQ70">
            <v>336956.4</v>
          </cell>
          <cell r="AR70">
            <v>43182.55</v>
          </cell>
          <cell r="AS70">
            <v>293773.85000000003</v>
          </cell>
          <cell r="AT70">
            <v>0</v>
          </cell>
          <cell r="AU70">
            <v>0</v>
          </cell>
          <cell r="BZ70" t="str">
            <v>WRWT190720/WRWT25800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>
            <v>0</v>
          </cell>
          <cell r="EI70">
            <v>0</v>
          </cell>
        </row>
        <row r="71">
          <cell r="B71">
            <v>0</v>
          </cell>
          <cell r="C71"/>
          <cell r="E71"/>
          <cell r="F71"/>
          <cell r="G71">
            <v>19</v>
          </cell>
          <cell r="H71">
            <v>30</v>
          </cell>
          <cell r="I71"/>
          <cell r="J71"/>
          <cell r="L71">
            <v>56</v>
          </cell>
          <cell r="M71" t="str">
            <v>±</v>
          </cell>
          <cell r="N71">
            <v>5</v>
          </cell>
          <cell r="R71"/>
          <cell r="T71"/>
          <cell r="U71"/>
          <cell r="V71"/>
          <cell r="X71"/>
          <cell r="Z71"/>
          <cell r="AA71">
            <v>0</v>
          </cell>
          <cell r="AB71"/>
          <cell r="AC71">
            <v>0</v>
          </cell>
          <cell r="AD71"/>
          <cell r="AG71"/>
          <cell r="AI71" t="str">
            <v>ระบุในSD</v>
          </cell>
          <cell r="AJ71" t="str">
            <v xml:space="preserve"> </v>
          </cell>
          <cell r="AL71">
            <v>0</v>
          </cell>
          <cell r="AM71"/>
          <cell r="AN71">
            <v>0</v>
          </cell>
          <cell r="AO71" t="str">
            <v>WSWT1925800SM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BZ71" t="str">
            <v>WRWT190800/WRWT25800</v>
          </cell>
          <cell r="CA71">
            <v>0</v>
          </cell>
          <cell r="DL71"/>
          <cell r="DM71" t="str">
            <v>Lead time</v>
          </cell>
          <cell r="DN71"/>
          <cell r="DP71"/>
          <cell r="DQ71"/>
          <cell r="DR71"/>
          <cell r="DS71"/>
          <cell r="DT71"/>
          <cell r="DU71"/>
          <cell r="DW71"/>
          <cell r="DX71"/>
          <cell r="DY71"/>
          <cell r="DZ71"/>
          <cell r="EA71"/>
          <cell r="EB71"/>
          <cell r="EC71"/>
          <cell r="ED71"/>
          <cell r="EG71"/>
          <cell r="EH71">
            <v>0</v>
          </cell>
          <cell r="EI71">
            <v>0</v>
          </cell>
        </row>
        <row r="72">
          <cell r="B72" t="str">
            <v>MK68-001080</v>
          </cell>
          <cell r="C72">
            <v>45905</v>
          </cell>
          <cell r="E72" t="str">
            <v>บจก.อินเทคค์ โกลบอล</v>
          </cell>
          <cell r="F72" t="str">
            <v>เพอเฟคค์104 โกลด์</v>
          </cell>
          <cell r="G72">
            <v>19</v>
          </cell>
          <cell r="H72">
            <v>34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จับจีบ4"</v>
          </cell>
          <cell r="T72" t="str">
            <v>ไม่สวมถุงใน</v>
          </cell>
          <cell r="U72"/>
          <cell r="V72"/>
          <cell r="X72" t="str">
            <v>รอแจ้ง</v>
          </cell>
          <cell r="Z72" t="str">
            <v>มัด80 ใช้สายรัด</v>
          </cell>
          <cell r="AA72">
            <v>109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109</v>
          </cell>
          <cell r="AM72">
            <v>6124</v>
          </cell>
          <cell r="AN72">
            <v>0</v>
          </cell>
          <cell r="AO72" t="str">
            <v>WSWT19251000SM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WRWT251000/WRWT251000</v>
          </cell>
          <cell r="CA72">
            <v>0</v>
          </cell>
          <cell r="DL72" t="str">
            <v>P6</v>
          </cell>
          <cell r="DM72">
            <v>4</v>
          </cell>
          <cell r="DN72" t="str">
            <v>รอแจ้ง</v>
          </cell>
          <cell r="DP72" t="e">
            <v>#VALUE!</v>
          </cell>
          <cell r="DQ72" t="e">
            <v>#VALUE!</v>
          </cell>
          <cell r="DR72" t="e">
            <v>#VALUE!</v>
          </cell>
          <cell r="DS72" t="e">
            <v>#VALUE!</v>
          </cell>
          <cell r="DT72" t="e">
            <v>#VALUE!</v>
          </cell>
          <cell r="DU72" t="e">
            <v>#VALUE!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>
            <v>0</v>
          </cell>
          <cell r="C73"/>
          <cell r="E73"/>
          <cell r="F73"/>
          <cell r="G73">
            <v>19</v>
          </cell>
          <cell r="H73">
            <v>34</v>
          </cell>
          <cell r="I73" t="str">
            <v>ขาว</v>
          </cell>
          <cell r="J73"/>
          <cell r="L73">
            <v>80</v>
          </cell>
          <cell r="M73" t="str">
            <v>±</v>
          </cell>
          <cell r="N73">
            <v>5</v>
          </cell>
          <cell r="R73"/>
          <cell r="T73"/>
          <cell r="U73"/>
          <cell r="V73"/>
          <cell r="X73"/>
          <cell r="Z73"/>
          <cell r="AA73"/>
          <cell r="AB73">
            <v>0</v>
          </cell>
          <cell r="AC73">
            <v>0</v>
          </cell>
          <cell r="AD73"/>
          <cell r="AG73"/>
          <cell r="AI73" t="str">
            <v>ระบุในSD</v>
          </cell>
          <cell r="AJ73"/>
          <cell r="AL73">
            <v>0</v>
          </cell>
          <cell r="AM73"/>
          <cell r="AN73">
            <v>0</v>
          </cell>
          <cell r="AO73" t="str">
            <v>WSWT19251000SM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WRWT251000/WRYL251000</v>
          </cell>
          <cell r="CA73">
            <v>0</v>
          </cell>
          <cell r="DL73"/>
          <cell r="DM73" t="str">
            <v>Lead time</v>
          </cell>
          <cell r="DN73"/>
          <cell r="DP73"/>
          <cell r="DQ73"/>
          <cell r="DR73"/>
          <cell r="DS73"/>
          <cell r="DT73"/>
          <cell r="DU73"/>
          <cell r="DW73"/>
          <cell r="DX73"/>
          <cell r="DY73"/>
          <cell r="DZ73"/>
          <cell r="EA73"/>
          <cell r="EB73"/>
          <cell r="EC73"/>
          <cell r="ED73"/>
          <cell r="EG73"/>
          <cell r="EH73"/>
          <cell r="EI73">
            <v>0</v>
          </cell>
        </row>
        <row r="74">
          <cell r="B74">
            <v>0</v>
          </cell>
          <cell r="C74"/>
          <cell r="E74"/>
          <cell r="F74"/>
          <cell r="G74">
            <v>20</v>
          </cell>
          <cell r="H74">
            <v>37</v>
          </cell>
          <cell r="I74" t="str">
            <v>ขาว</v>
          </cell>
          <cell r="J74"/>
          <cell r="L74">
            <v>65</v>
          </cell>
          <cell r="M74" t="str">
            <v>±</v>
          </cell>
          <cell r="N74">
            <v>5</v>
          </cell>
          <cell r="R74"/>
          <cell r="T74"/>
          <cell r="U74"/>
          <cell r="V74"/>
          <cell r="X74"/>
          <cell r="Z74"/>
          <cell r="AA74"/>
          <cell r="AB74">
            <v>0</v>
          </cell>
          <cell r="AC74">
            <v>0</v>
          </cell>
          <cell r="AD74"/>
          <cell r="AG74"/>
          <cell r="AI74" t="str">
            <v>ระบุในSD</v>
          </cell>
          <cell r="AJ74"/>
          <cell r="AL74">
            <v>0</v>
          </cell>
          <cell r="AM74"/>
          <cell r="AN74">
            <v>0</v>
          </cell>
          <cell r="AO74" t="str">
            <v>WSWT2025650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BZ74" t="str">
            <v>WRWT25650/WRWT25650</v>
          </cell>
          <cell r="CA74">
            <v>0</v>
          </cell>
          <cell r="DL74"/>
          <cell r="DM74" t="str">
            <v>Lead time</v>
          </cell>
          <cell r="DN74"/>
          <cell r="DP74"/>
          <cell r="DQ74"/>
          <cell r="DR74"/>
          <cell r="DS74"/>
          <cell r="DT74"/>
          <cell r="DU74"/>
          <cell r="DW74"/>
          <cell r="DX74"/>
          <cell r="DY74"/>
          <cell r="DZ74"/>
          <cell r="EA74"/>
          <cell r="EB74"/>
          <cell r="EC74"/>
          <cell r="ED74"/>
          <cell r="EG74"/>
          <cell r="EH74"/>
          <cell r="EI74">
            <v>0</v>
          </cell>
        </row>
        <row r="75">
          <cell r="B75">
            <v>0</v>
          </cell>
          <cell r="C75"/>
          <cell r="E75"/>
          <cell r="F75"/>
          <cell r="G75">
            <v>20</v>
          </cell>
          <cell r="H75">
            <v>37</v>
          </cell>
          <cell r="I75" t="str">
            <v>ขาว</v>
          </cell>
          <cell r="J75"/>
          <cell r="L75">
            <v>70</v>
          </cell>
          <cell r="M75" t="str">
            <v>±</v>
          </cell>
          <cell r="N75">
            <v>5</v>
          </cell>
          <cell r="R75"/>
          <cell r="T75"/>
          <cell r="U75"/>
          <cell r="V75"/>
          <cell r="X75"/>
          <cell r="Z75"/>
          <cell r="AA75"/>
          <cell r="AB75">
            <v>0</v>
          </cell>
          <cell r="AC75">
            <v>0</v>
          </cell>
          <cell r="AD75"/>
          <cell r="AG75"/>
          <cell r="AI75" t="str">
            <v>ระบุในSD</v>
          </cell>
          <cell r="AJ75"/>
          <cell r="AL75">
            <v>0</v>
          </cell>
          <cell r="AM75"/>
          <cell r="AN75">
            <v>0</v>
          </cell>
          <cell r="AO75" t="str">
            <v>WSWT2025700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BZ75" t="str">
            <v>WRWT25800/WRWT25650</v>
          </cell>
          <cell r="CA75">
            <v>0</v>
          </cell>
          <cell r="DL75"/>
          <cell r="DM75" t="str">
            <v>Lead time</v>
          </cell>
          <cell r="DN75"/>
          <cell r="DP75"/>
          <cell r="DQ75"/>
          <cell r="DR75"/>
          <cell r="DS75"/>
          <cell r="DT75"/>
          <cell r="DU75"/>
          <cell r="DW75"/>
          <cell r="DX75"/>
          <cell r="DY75"/>
          <cell r="DZ75"/>
          <cell r="EA75"/>
          <cell r="EB75"/>
          <cell r="EC75"/>
          <cell r="ED75"/>
          <cell r="EG75"/>
          <cell r="EH75"/>
          <cell r="EI75">
            <v>0</v>
          </cell>
        </row>
        <row r="76">
          <cell r="B76" t="str">
            <v>MK68-001123</v>
          </cell>
          <cell r="C76">
            <v>45919</v>
          </cell>
          <cell r="E76" t="str">
            <v>บจก.อินเทคค์ โกลบอล</v>
          </cell>
          <cell r="F76" t="str">
            <v>เพอเฟคค์ 912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จับจีบ4"</v>
          </cell>
          <cell r="T76" t="str">
            <v>ไม่สวมถุงใน</v>
          </cell>
          <cell r="U76"/>
          <cell r="V76"/>
          <cell r="X76" t="str">
            <v>รอแจ้ง</v>
          </cell>
          <cell r="Z76" t="str">
            <v>มัด80 ใช้สายรัด</v>
          </cell>
          <cell r="AA76">
            <v>48</v>
          </cell>
          <cell r="AB76">
            <v>0</v>
          </cell>
          <cell r="AC76">
            <v>0</v>
          </cell>
          <cell r="AD76">
            <v>0</v>
          </cell>
          <cell r="AG76" t="str">
            <v>ลบสีจำนวนมาก</v>
          </cell>
          <cell r="AI76"/>
          <cell r="AJ76">
            <v>0</v>
          </cell>
          <cell r="AL76">
            <v>48</v>
          </cell>
          <cell r="AM76">
            <v>11390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 t="str">
            <v>รอแจ้ง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MK68-001124</v>
          </cell>
          <cell r="C77">
            <v>45919</v>
          </cell>
          <cell r="E77" t="str">
            <v>บจก.อินเทคค์ โกลบอล</v>
          </cell>
          <cell r="F77" t="str">
            <v>เพอเฟคค์ 913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จับจีบ4"</v>
          </cell>
          <cell r="T77" t="str">
            <v>ไม่สวมถุงใน</v>
          </cell>
          <cell r="U77"/>
          <cell r="V77"/>
          <cell r="X77" t="str">
            <v>รอแจ้ง</v>
          </cell>
          <cell r="Z77" t="str">
            <v>มัด80 ใช้สายรัด</v>
          </cell>
          <cell r="AA77">
            <v>1933</v>
          </cell>
          <cell r="AB77">
            <v>0</v>
          </cell>
          <cell r="AC77">
            <v>0</v>
          </cell>
          <cell r="AD77">
            <v>0</v>
          </cell>
          <cell r="AG77" t="str">
            <v>4/10   11/10</v>
          </cell>
          <cell r="AI77" t="str">
            <v>ตัดหมดแล้ว</v>
          </cell>
          <cell r="AJ77">
            <v>0</v>
          </cell>
          <cell r="AL77">
            <v>1933</v>
          </cell>
          <cell r="AM77">
            <v>33440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 t="str">
            <v>รอแจ้ง</v>
          </cell>
          <cell r="DP77" t="e">
            <v>#VALUE!</v>
          </cell>
          <cell r="DQ77" t="e">
            <v>#VALUE!</v>
          </cell>
          <cell r="DR77" t="e">
            <v>#VALUE!</v>
          </cell>
          <cell r="DS77" t="e">
            <v>#VALUE!</v>
          </cell>
          <cell r="DT77" t="e">
            <v>#VALUE!</v>
          </cell>
          <cell r="DU77" t="e">
            <v>#VALUE!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MK68-001121</v>
          </cell>
          <cell r="C78">
            <v>45919</v>
          </cell>
          <cell r="E78" t="str">
            <v>บจก.อินเทคค์ โกลบอล</v>
          </cell>
          <cell r="F78" t="str">
            <v>เฟิร์สช้อย 912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จับจีบ4"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มัด80 ใช้สายรัด</v>
          </cell>
          <cell r="AA78">
            <v>604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604</v>
          </cell>
          <cell r="AM78">
            <v>16380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MK68-001122</v>
          </cell>
          <cell r="C79">
            <v>45919</v>
          </cell>
          <cell r="E79" t="str">
            <v>บจก.อินเทคค์ โกลบอล</v>
          </cell>
          <cell r="F79" t="str">
            <v>เพอเฟคค์ 914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จับจีบ4"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มัด80 ใช้สายรัด</v>
          </cell>
          <cell r="AA79">
            <v>1174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1174</v>
          </cell>
          <cell r="AM79">
            <v>21440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MK68-001152</v>
          </cell>
          <cell r="C80">
            <v>45923</v>
          </cell>
          <cell r="E80" t="str">
            <v>คุณฐนวรวรรศณ์ ภัทรนนท์สกุล</v>
          </cell>
          <cell r="F80" t="str">
            <v>ปลาวาฬยิ้ม</v>
          </cell>
          <cell r="G80">
            <v>20</v>
          </cell>
          <cell r="H80">
            <v>30</v>
          </cell>
          <cell r="I80" t="str">
            <v>ขาว</v>
          </cell>
          <cell r="J80" t="str">
            <v>ใส</v>
          </cell>
          <cell r="L80">
            <v>80</v>
          </cell>
          <cell r="M80" t="str">
            <v>±</v>
          </cell>
          <cell r="N80">
            <v>5</v>
          </cell>
          <cell r="R80" t="str">
            <v>จับจีบ</v>
          </cell>
          <cell r="T80" t="str">
            <v>ไม่สวมถุงใน</v>
          </cell>
          <cell r="U80"/>
          <cell r="V80"/>
          <cell r="X80">
            <v>45944</v>
          </cell>
          <cell r="Z80" t="str">
            <v>500กระสอบ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 t="str">
            <v>รอส่ง</v>
          </cell>
          <cell r="AI80"/>
          <cell r="AJ80">
            <v>5048</v>
          </cell>
          <cell r="AL80">
            <v>0</v>
          </cell>
          <cell r="AM80">
            <v>5500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45944</v>
          </cell>
          <cell r="DP80">
            <v>45939</v>
          </cell>
          <cell r="DQ80">
            <v>45940</v>
          </cell>
          <cell r="DR80">
            <v>45933</v>
          </cell>
          <cell r="DS80">
            <v>45941</v>
          </cell>
          <cell r="DT80">
            <v>45942</v>
          </cell>
          <cell r="DU80">
            <v>45943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MK68-001153</v>
          </cell>
          <cell r="C81">
            <v>45922</v>
          </cell>
          <cell r="E81" t="str">
            <v>บจก.วีซีเอฟ</v>
          </cell>
          <cell r="F81" t="str">
            <v>VC 105</v>
          </cell>
          <cell r="G81">
            <v>20</v>
          </cell>
          <cell r="H81">
            <v>37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45944</v>
          </cell>
          <cell r="Z81" t="str">
            <v>500กระสอบแบน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4787</v>
          </cell>
          <cell r="AL81">
            <v>213</v>
          </cell>
          <cell r="AM81">
            <v>5280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45944</v>
          </cell>
          <cell r="DP81">
            <v>45939</v>
          </cell>
          <cell r="DQ81">
            <v>45940</v>
          </cell>
          <cell r="DR81">
            <v>45933</v>
          </cell>
          <cell r="DS81">
            <v>45941</v>
          </cell>
          <cell r="DT81">
            <v>45942</v>
          </cell>
          <cell r="DU81">
            <v>45943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 </v>
          </cell>
          <cell r="EG81"/>
          <cell r="EH81"/>
          <cell r="EI81"/>
        </row>
        <row r="82">
          <cell r="B82" t="str">
            <v>MK68-001153</v>
          </cell>
          <cell r="C82">
            <v>45922</v>
          </cell>
          <cell r="E82" t="str">
            <v>บจก.วีซีเอฟ</v>
          </cell>
          <cell r="F82" t="str">
            <v>VC 120</v>
          </cell>
          <cell r="G82">
            <v>20</v>
          </cell>
          <cell r="H82">
            <v>37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45944</v>
          </cell>
          <cell r="Z82" t="str">
            <v>500กระสอบแบน</v>
          </cell>
          <cell r="AA82">
            <v>10000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7750</v>
          </cell>
          <cell r="AL82">
            <v>2250</v>
          </cell>
          <cell r="AM82">
            <v>10300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45944</v>
          </cell>
          <cell r="DP82">
            <v>45939</v>
          </cell>
          <cell r="DQ82">
            <v>45940</v>
          </cell>
          <cell r="DR82">
            <v>45933</v>
          </cell>
          <cell r="DS82">
            <v>45941</v>
          </cell>
          <cell r="DT82">
            <v>45942</v>
          </cell>
          <cell r="DU82">
            <v>45943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 </v>
          </cell>
          <cell r="EG82"/>
          <cell r="EH82"/>
          <cell r="EI82"/>
        </row>
        <row r="83">
          <cell r="B83" t="str">
            <v>MK68-001153</v>
          </cell>
          <cell r="C83">
            <v>45922</v>
          </cell>
          <cell r="E83" t="str">
            <v>บจก.วีซีเอฟ</v>
          </cell>
          <cell r="F83" t="str">
            <v>JET 888</v>
          </cell>
          <cell r="G83">
            <v>20</v>
          </cell>
          <cell r="H83">
            <v>37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45944</v>
          </cell>
          <cell r="Z83" t="str">
            <v>500กระสอบแบน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4774</v>
          </cell>
          <cell r="AL83">
            <v>226</v>
          </cell>
          <cell r="AM83">
            <v>5100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45944</v>
          </cell>
          <cell r="DP83">
            <v>45939</v>
          </cell>
          <cell r="DQ83">
            <v>45940</v>
          </cell>
          <cell r="DR83">
            <v>45933</v>
          </cell>
          <cell r="DS83">
            <v>45941</v>
          </cell>
          <cell r="DT83">
            <v>45942</v>
          </cell>
          <cell r="DU83">
            <v>45943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 </v>
          </cell>
          <cell r="EG83"/>
          <cell r="EH83"/>
          <cell r="EI83"/>
        </row>
        <row r="84">
          <cell r="B84" t="str">
            <v>MK68-001194</v>
          </cell>
          <cell r="C84">
            <v>45931</v>
          </cell>
          <cell r="E84" t="str">
            <v>บจก.มารีน ลีดเดอร์</v>
          </cell>
          <cell r="F84" t="str">
            <v>High Rock</v>
          </cell>
          <cell r="G84">
            <v>20</v>
          </cell>
          <cell r="H84">
            <v>30</v>
          </cell>
          <cell r="I84" t="str">
            <v>ขาว</v>
          </cell>
          <cell r="J84" t="str">
            <v>ใส</v>
          </cell>
          <cell r="L84">
            <v>80</v>
          </cell>
          <cell r="M84" t="str">
            <v>±</v>
          </cell>
          <cell r="N84">
            <v>5</v>
          </cell>
          <cell r="R84" t="str">
            <v>จับจีบ5"</v>
          </cell>
          <cell r="T84">
            <v>21</v>
          </cell>
          <cell r="U84">
            <v>33</v>
          </cell>
          <cell r="V84">
            <v>40</v>
          </cell>
          <cell r="X84">
            <v>45944</v>
          </cell>
          <cell r="Z84" t="str">
            <v>500กระสอบ</v>
          </cell>
          <cell r="AA84">
            <v>5000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5000</v>
          </cell>
          <cell r="AL84">
            <v>0</v>
          </cell>
          <cell r="AM84">
            <v>5400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P8</v>
          </cell>
          <cell r="DM84">
            <v>4</v>
          </cell>
          <cell r="DN84">
            <v>45944</v>
          </cell>
          <cell r="DP84">
            <v>45939</v>
          </cell>
          <cell r="DQ84">
            <v>45940</v>
          </cell>
          <cell r="DR84">
            <v>45934</v>
          </cell>
          <cell r="DS84">
            <v>45941</v>
          </cell>
          <cell r="DT84">
            <v>45942</v>
          </cell>
          <cell r="DU84">
            <v>45942</v>
          </cell>
          <cell r="DW84">
            <v>45943</v>
          </cell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MK68-001193</v>
          </cell>
          <cell r="C85">
            <v>45931</v>
          </cell>
          <cell r="E85" t="str">
            <v>บจก.มารีน ลีดเดอร์</v>
          </cell>
          <cell r="F85" t="str">
            <v>Rocky Quick lime</v>
          </cell>
          <cell r="G85">
            <v>20</v>
          </cell>
          <cell r="H85">
            <v>30</v>
          </cell>
          <cell r="I85" t="str">
            <v>ขาว</v>
          </cell>
          <cell r="J85" t="str">
            <v>ใส</v>
          </cell>
          <cell r="L85">
            <v>80</v>
          </cell>
          <cell r="M85" t="str">
            <v>±</v>
          </cell>
          <cell r="N85">
            <v>5</v>
          </cell>
          <cell r="R85" t="str">
            <v>จับจีบ5"</v>
          </cell>
          <cell r="T85">
            <v>21</v>
          </cell>
          <cell r="U85">
            <v>33</v>
          </cell>
          <cell r="V85">
            <v>40</v>
          </cell>
          <cell r="X85">
            <v>45944</v>
          </cell>
          <cell r="Z85" t="str">
            <v>500กระสอบ</v>
          </cell>
          <cell r="AA85">
            <v>5000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5000</v>
          </cell>
          <cell r="AL85">
            <v>0</v>
          </cell>
          <cell r="AM85">
            <v>5400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P8</v>
          </cell>
          <cell r="DM85">
            <v>4</v>
          </cell>
          <cell r="DN85">
            <v>45944</v>
          </cell>
          <cell r="DP85">
            <v>45939</v>
          </cell>
          <cell r="DQ85">
            <v>45940</v>
          </cell>
          <cell r="DR85">
            <v>45934</v>
          </cell>
          <cell r="DS85">
            <v>45941</v>
          </cell>
          <cell r="DT85">
            <v>45942</v>
          </cell>
          <cell r="DU85">
            <v>45942</v>
          </cell>
          <cell r="DW85">
            <v>45943</v>
          </cell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MK68-000990</v>
          </cell>
          <cell r="C86">
            <v>45877</v>
          </cell>
          <cell r="E86" t="str">
            <v>บจก.เอสพีเอ็ม อาหารสัตว์</v>
          </cell>
          <cell r="F86" t="str">
            <v>SW 441 PLUS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45944</v>
          </cell>
          <cell r="Z86" t="str">
            <v>500กระสอบแบน</v>
          </cell>
          <cell r="AA86">
            <v>3500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3500</v>
          </cell>
          <cell r="AL86">
            <v>0</v>
          </cell>
          <cell r="AM86">
            <v>3605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45944</v>
          </cell>
          <cell r="DP86">
            <v>45939</v>
          </cell>
          <cell r="DQ86">
            <v>45940</v>
          </cell>
          <cell r="DR86">
            <v>45933</v>
          </cell>
          <cell r="DS86">
            <v>45941</v>
          </cell>
          <cell r="DT86">
            <v>45942</v>
          </cell>
          <cell r="DU86">
            <v>45943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MK68-001119</v>
          </cell>
          <cell r="C87">
            <v>45916</v>
          </cell>
          <cell r="E87" t="str">
            <v>บจก.ซันฟีด</v>
          </cell>
          <cell r="F87">
            <v>952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45945</v>
          </cell>
          <cell r="Z87" t="str">
            <v xml:space="preserve">300กระสอบแบนเต็มใบ 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>
            <v>45930</v>
          </cell>
          <cell r="AI87"/>
          <cell r="AJ87">
            <v>5100</v>
          </cell>
          <cell r="AL87">
            <v>0</v>
          </cell>
          <cell r="AM87">
            <v>5100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45945</v>
          </cell>
          <cell r="DP87">
            <v>45940</v>
          </cell>
          <cell r="DQ87">
            <v>45941</v>
          </cell>
          <cell r="DR87">
            <v>45934</v>
          </cell>
          <cell r="DS87">
            <v>45942</v>
          </cell>
          <cell r="DT87">
            <v>45943</v>
          </cell>
          <cell r="DU87">
            <v>45944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MK68-001119</v>
          </cell>
          <cell r="C88">
            <v>45916</v>
          </cell>
          <cell r="E88" t="str">
            <v>บจก.ซันฟีด</v>
          </cell>
          <cell r="F88" t="str">
            <v>ขุนศึกเบอร์ 2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45945</v>
          </cell>
          <cell r="Z88" t="str">
            <v xml:space="preserve">300กระสอบแบนเต็มใบ </v>
          </cell>
          <cell r="AA88">
            <v>4000</v>
          </cell>
          <cell r="AB88">
            <v>0</v>
          </cell>
          <cell r="AC88">
            <v>0</v>
          </cell>
          <cell r="AD88">
            <v>0</v>
          </cell>
          <cell r="AG88">
            <v>45930</v>
          </cell>
          <cell r="AI88"/>
          <cell r="AJ88">
            <v>4000</v>
          </cell>
          <cell r="AL88">
            <v>0</v>
          </cell>
          <cell r="AM88">
            <v>4900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45945</v>
          </cell>
          <cell r="DP88">
            <v>45940</v>
          </cell>
          <cell r="DQ88">
            <v>45941</v>
          </cell>
          <cell r="DR88">
            <v>45934</v>
          </cell>
          <cell r="DS88">
            <v>45942</v>
          </cell>
          <cell r="DT88">
            <v>45943</v>
          </cell>
          <cell r="DU88">
            <v>45944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MK68-001119</v>
          </cell>
          <cell r="C89">
            <v>45916</v>
          </cell>
          <cell r="E89" t="str">
            <v>บจก.ซันฟีด</v>
          </cell>
          <cell r="F89" t="str">
            <v>ขุนศึกเบอร์ 1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+</v>
          </cell>
          <cell r="N89"/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45945</v>
          </cell>
          <cell r="Z89" t="str">
            <v xml:space="preserve">300กระสอบแบนเต็มใบ </v>
          </cell>
          <cell r="AA89">
            <v>5000</v>
          </cell>
          <cell r="AB89">
            <v>0</v>
          </cell>
          <cell r="AC89">
            <v>0</v>
          </cell>
          <cell r="AD89">
            <v>0</v>
          </cell>
          <cell r="AG89"/>
          <cell r="AI89" t="str">
            <v>เสียเยอะ</v>
          </cell>
          <cell r="AJ89">
            <v>5100</v>
          </cell>
          <cell r="AL89">
            <v>0</v>
          </cell>
          <cell r="AM89">
            <v>5013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45945</v>
          </cell>
          <cell r="DP89">
            <v>45940</v>
          </cell>
          <cell r="DQ89">
            <v>45941</v>
          </cell>
          <cell r="DR89">
            <v>45934</v>
          </cell>
          <cell r="DS89">
            <v>45942</v>
          </cell>
          <cell r="DT89">
            <v>45943</v>
          </cell>
          <cell r="DU89">
            <v>45944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MK68-001119</v>
          </cell>
          <cell r="C90">
            <v>45916</v>
          </cell>
          <cell r="E90" t="str">
            <v>บจก.ซันฟีด</v>
          </cell>
          <cell r="F90" t="str">
            <v>ขุนศึกเบอร์ 1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+</v>
          </cell>
          <cell r="N90"/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45945</v>
          </cell>
          <cell r="Z90" t="str">
            <v xml:space="preserve">300กระสอบแบนเต็มใบ </v>
          </cell>
          <cell r="AA90">
            <v>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5000</v>
          </cell>
          <cell r="AL90">
            <v>0</v>
          </cell>
          <cell r="AM90">
            <v>5100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45945</v>
          </cell>
          <cell r="DP90">
            <v>45940</v>
          </cell>
          <cell r="DQ90">
            <v>45941</v>
          </cell>
          <cell r="DR90">
            <v>45934</v>
          </cell>
          <cell r="DS90">
            <v>45942</v>
          </cell>
          <cell r="DT90">
            <v>45943</v>
          </cell>
          <cell r="DU90">
            <v>45944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MK68-001218</v>
          </cell>
          <cell r="C91">
            <v>45937</v>
          </cell>
          <cell r="E91" t="str">
            <v>บจก.อินเทคค์ โกลบอล</v>
          </cell>
          <cell r="F91" t="str">
            <v>สุบรรณ 111</v>
          </cell>
          <cell r="G91">
            <v>20</v>
          </cell>
          <cell r="H91">
            <v>36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จับจีบ3.5"</v>
          </cell>
          <cell r="T91" t="str">
            <v>ไม่สวมถุงใน</v>
          </cell>
          <cell r="U91"/>
          <cell r="V91"/>
          <cell r="X91">
            <v>45945</v>
          </cell>
          <cell r="Z91" t="str">
            <v>มัด80 ใช้สายรัด</v>
          </cell>
          <cell r="AA91">
            <v>5040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5040</v>
          </cell>
          <cell r="AM91">
            <v>6170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45945</v>
          </cell>
          <cell r="DP91">
            <v>45940</v>
          </cell>
          <cell r="DQ91">
            <v>45941</v>
          </cell>
          <cell r="DR91">
            <v>45934</v>
          </cell>
          <cell r="DS91">
            <v>45942</v>
          </cell>
          <cell r="DT91">
            <v>45943</v>
          </cell>
          <cell r="DU91">
            <v>45944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/>
          <cell r="EG91"/>
          <cell r="EH91"/>
          <cell r="EI91"/>
        </row>
        <row r="92">
          <cell r="B92" t="str">
            <v>MK68-000801</v>
          </cell>
          <cell r="C92">
            <v>45825</v>
          </cell>
          <cell r="E92" t="str">
            <v>บจก.อินเทคค์ โกลบอล</v>
          </cell>
          <cell r="F92" t="str">
            <v>สุบรรณ 111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จับจีบ3.5"</v>
          </cell>
          <cell r="T92" t="str">
            <v>ไม่สวมถุงใน</v>
          </cell>
          <cell r="U92"/>
          <cell r="V92"/>
          <cell r="X92">
            <v>45945</v>
          </cell>
          <cell r="Z92" t="str">
            <v>มัด80 ใช้สายรัด</v>
          </cell>
          <cell r="AA92">
            <v>894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525</v>
          </cell>
          <cell r="AL92">
            <v>369</v>
          </cell>
          <cell r="AM92">
            <v>925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45945</v>
          </cell>
          <cell r="DP92">
            <v>45940</v>
          </cell>
          <cell r="DQ92">
            <v>45941</v>
          </cell>
          <cell r="DR92">
            <v>45934</v>
          </cell>
          <cell r="DS92">
            <v>45942</v>
          </cell>
          <cell r="DT92">
            <v>45943</v>
          </cell>
          <cell r="DU92">
            <v>45944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 </v>
          </cell>
          <cell r="EG92"/>
          <cell r="EH92"/>
          <cell r="EI92"/>
        </row>
        <row r="93">
          <cell r="B93" t="str">
            <v>MK68-001216</v>
          </cell>
          <cell r="C93">
            <v>45936</v>
          </cell>
          <cell r="E93" t="str">
            <v>บจก.อินเทคค์ โกลบอล</v>
          </cell>
          <cell r="F93" t="str">
            <v>สุบรรณ 666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จับจีบ3.5"</v>
          </cell>
          <cell r="T93" t="str">
            <v>ไม่สวมถุงใน</v>
          </cell>
          <cell r="U93"/>
          <cell r="V93"/>
          <cell r="X93">
            <v>45945</v>
          </cell>
          <cell r="Z93" t="str">
            <v>มัด80 ใช้สายรัด</v>
          </cell>
          <cell r="AA93">
            <v>5040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5040</v>
          </cell>
          <cell r="AM93">
            <v>6000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45945</v>
          </cell>
          <cell r="DP93">
            <v>45940</v>
          </cell>
          <cell r="DQ93">
            <v>45941</v>
          </cell>
          <cell r="DR93">
            <v>45934</v>
          </cell>
          <cell r="DS93">
            <v>45942</v>
          </cell>
          <cell r="DT93">
            <v>45943</v>
          </cell>
          <cell r="DU93">
            <v>45944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MK67-001153</v>
          </cell>
          <cell r="C94">
            <v>45523</v>
          </cell>
          <cell r="E94" t="str">
            <v>บจก.อินเทคค์ โกลบอล</v>
          </cell>
          <cell r="F94" t="str">
            <v>สุบรรณ 666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จับจีบ3.5"</v>
          </cell>
          <cell r="T94" t="str">
            <v>ไม่สวมถุงใน</v>
          </cell>
          <cell r="U94"/>
          <cell r="V94"/>
          <cell r="X94">
            <v>45945</v>
          </cell>
          <cell r="Z94" t="str">
            <v>มัด80 ใช้สายรัด</v>
          </cell>
          <cell r="AA94">
            <v>89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89</v>
          </cell>
          <cell r="AM94">
            <v>100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45945</v>
          </cell>
          <cell r="DP94">
            <v>45940</v>
          </cell>
          <cell r="DQ94">
            <v>45941</v>
          </cell>
          <cell r="DR94">
            <v>45934</v>
          </cell>
          <cell r="DS94">
            <v>45942</v>
          </cell>
          <cell r="DT94">
            <v>45943</v>
          </cell>
          <cell r="DU94">
            <v>45944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MK68-001119</v>
          </cell>
          <cell r="C95">
            <v>45916</v>
          </cell>
          <cell r="E95" t="str">
            <v>บจก.ซันฟีด</v>
          </cell>
          <cell r="F95">
            <v>953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+</v>
          </cell>
          <cell r="N95"/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45945</v>
          </cell>
          <cell r="Z95" t="str">
            <v xml:space="preserve">300กระสอบแบนเต็มใบ </v>
          </cell>
          <cell r="AA95">
            <v>2500</v>
          </cell>
          <cell r="AB95">
            <v>0</v>
          </cell>
          <cell r="AC95">
            <v>0</v>
          </cell>
          <cell r="AD95">
            <v>0</v>
          </cell>
          <cell r="AG95">
            <v>45930</v>
          </cell>
          <cell r="AI95"/>
          <cell r="AJ95">
            <v>2700</v>
          </cell>
          <cell r="AL95">
            <v>0</v>
          </cell>
          <cell r="AM95">
            <v>5250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45945</v>
          </cell>
          <cell r="DP95">
            <v>45940</v>
          </cell>
          <cell r="DQ95">
            <v>45941</v>
          </cell>
          <cell r="DR95">
            <v>45934</v>
          </cell>
          <cell r="DS95">
            <v>45942</v>
          </cell>
          <cell r="DT95">
            <v>45943</v>
          </cell>
          <cell r="DU95">
            <v>45944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MK68-001157</v>
          </cell>
          <cell r="C96">
            <v>45923</v>
          </cell>
          <cell r="E96" t="str">
            <v>บจก.เอสพีเอ็ม อาหารสัตว์</v>
          </cell>
          <cell r="F96" t="str">
            <v>HERO 111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45946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3000</v>
          </cell>
          <cell r="AM96"/>
          <cell r="AN96">
            <v>3150</v>
          </cell>
          <cell r="AO96" t="str">
            <v>WSWT2025800SM</v>
          </cell>
          <cell r="AQ96">
            <v>3310.89</v>
          </cell>
          <cell r="AR96">
            <v>3310.89</v>
          </cell>
          <cell r="AS96">
            <v>0</v>
          </cell>
          <cell r="AT96">
            <v>0</v>
          </cell>
          <cell r="AU96">
            <v>3310.89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45946</v>
          </cell>
          <cell r="DP96">
            <v>45941</v>
          </cell>
          <cell r="DQ96">
            <v>45942</v>
          </cell>
          <cell r="DR96">
            <v>45935</v>
          </cell>
          <cell r="DS96">
            <v>45943</v>
          </cell>
          <cell r="DT96">
            <v>45944</v>
          </cell>
          <cell r="DU96">
            <v>45945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 </v>
          </cell>
          <cell r="EG96"/>
          <cell r="EH96"/>
          <cell r="EI96"/>
        </row>
        <row r="97">
          <cell r="B97" t="str">
            <v>MK68-001119</v>
          </cell>
          <cell r="C97">
            <v>45916</v>
          </cell>
          <cell r="E97" t="str">
            <v>บจก.ซันฟีด</v>
          </cell>
          <cell r="F97" t="str">
            <v>007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45947</v>
          </cell>
          <cell r="Z97" t="str">
            <v xml:space="preserve">300กระสอบแบนเต็มใบ </v>
          </cell>
          <cell r="AA97">
            <v>2500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2500</v>
          </cell>
          <cell r="AL97">
            <v>0</v>
          </cell>
          <cell r="AM97">
            <v>2550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45947</v>
          </cell>
          <cell r="DP97">
            <v>45942</v>
          </cell>
          <cell r="DQ97">
            <v>45943</v>
          </cell>
          <cell r="DR97">
            <v>45936</v>
          </cell>
          <cell r="DS97">
            <v>45944</v>
          </cell>
          <cell r="DT97">
            <v>45945</v>
          </cell>
          <cell r="DU97">
            <v>45946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MK68-001105</v>
          </cell>
          <cell r="C98">
            <v>45911</v>
          </cell>
          <cell r="E98" t="str">
            <v>บจก.เอพีเอ็ม อะโกร</v>
          </cell>
          <cell r="F98" t="str">
            <v>ฟีล-กู๊ด พี6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45947</v>
          </cell>
          <cell r="Z98" t="str">
            <v>500กระสอบแบน</v>
          </cell>
          <cell r="AA98">
            <v>8000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4000</v>
          </cell>
          <cell r="AL98">
            <v>4000</v>
          </cell>
          <cell r="AM98">
            <v>8465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45947</v>
          </cell>
          <cell r="DP98">
            <v>45942</v>
          </cell>
          <cell r="DQ98">
            <v>45943</v>
          </cell>
          <cell r="DR98">
            <v>45936</v>
          </cell>
          <cell r="DS98">
            <v>45944</v>
          </cell>
          <cell r="DT98">
            <v>45945</v>
          </cell>
          <cell r="DU98">
            <v>45946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MK68-001092</v>
          </cell>
          <cell r="C99">
            <v>45909</v>
          </cell>
          <cell r="E99" t="str">
            <v>บจก.เอพีเอ็ม อะโกร</v>
          </cell>
          <cell r="F99" t="str">
            <v>APM915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45947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3000</v>
          </cell>
          <cell r="AM99"/>
          <cell r="AN99">
            <v>3150</v>
          </cell>
          <cell r="AO99" t="str">
            <v>WSWT2025800SM</v>
          </cell>
          <cell r="AQ99">
            <v>3310.89</v>
          </cell>
          <cell r="AR99">
            <v>3310.89</v>
          </cell>
          <cell r="AS99">
            <v>0</v>
          </cell>
          <cell r="AT99">
            <v>3310.89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45947</v>
          </cell>
          <cell r="DP99">
            <v>45942</v>
          </cell>
          <cell r="DQ99">
            <v>45943</v>
          </cell>
          <cell r="DR99">
            <v>45936</v>
          </cell>
          <cell r="DS99">
            <v>45944</v>
          </cell>
          <cell r="DT99">
            <v>45945</v>
          </cell>
          <cell r="DU99">
            <v>45946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 </v>
          </cell>
          <cell r="EG99"/>
          <cell r="EH99"/>
          <cell r="EI99"/>
        </row>
        <row r="100">
          <cell r="B100" t="str">
            <v>MK68-001119</v>
          </cell>
          <cell r="C100">
            <v>45916</v>
          </cell>
          <cell r="E100" t="str">
            <v>บจก.ซันฟีด</v>
          </cell>
          <cell r="F100">
            <v>952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+</v>
          </cell>
          <cell r="N100"/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45947</v>
          </cell>
          <cell r="Z100" t="str">
            <v xml:space="preserve">300กระสอบแบนเต็มใบ </v>
          </cell>
          <cell r="AA100">
            <v>7500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5245</v>
          </cell>
          <cell r="AL100">
            <v>2255</v>
          </cell>
          <cell r="AM100">
            <v>7625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45947</v>
          </cell>
          <cell r="DP100">
            <v>45942</v>
          </cell>
          <cell r="DQ100">
            <v>45943</v>
          </cell>
          <cell r="DR100">
            <v>45936</v>
          </cell>
          <cell r="DS100">
            <v>45944</v>
          </cell>
          <cell r="DT100">
            <v>45945</v>
          </cell>
          <cell r="DU100">
            <v>45946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MK68-001119</v>
          </cell>
          <cell r="C101">
            <v>45916</v>
          </cell>
          <cell r="E101" t="str">
            <v>บจก.ซันฟีด</v>
          </cell>
          <cell r="F101" t="str">
            <v>ขุนศึกเบอร์ 2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+</v>
          </cell>
          <cell r="N101"/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45951</v>
          </cell>
          <cell r="Z101" t="str">
            <v xml:space="preserve">300กระสอบแบนเต็มใบ 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4617</v>
          </cell>
          <cell r="AL101">
            <v>383</v>
          </cell>
          <cell r="AM101">
            <v>5100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45951</v>
          </cell>
          <cell r="DP101">
            <v>45946</v>
          </cell>
          <cell r="DQ101">
            <v>45947</v>
          </cell>
          <cell r="DR101">
            <v>45940</v>
          </cell>
          <cell r="DS101">
            <v>45948</v>
          </cell>
          <cell r="DT101">
            <v>45949</v>
          </cell>
          <cell r="DU101">
            <v>45950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MK68-001119</v>
          </cell>
          <cell r="C102">
            <v>45916</v>
          </cell>
          <cell r="E102" t="str">
            <v>บจก.ซันฟีด</v>
          </cell>
          <cell r="F102">
            <v>956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+</v>
          </cell>
          <cell r="N102"/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45951</v>
          </cell>
          <cell r="Z102" t="str">
            <v xml:space="preserve">300กระสอบแบนเต็มใบ </v>
          </cell>
          <cell r="AA102">
            <v>2500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1371</v>
          </cell>
          <cell r="AL102">
            <v>1129</v>
          </cell>
          <cell r="AM102">
            <v>2550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45951</v>
          </cell>
          <cell r="DP102">
            <v>45946</v>
          </cell>
          <cell r="DQ102">
            <v>45947</v>
          </cell>
          <cell r="DR102">
            <v>45940</v>
          </cell>
          <cell r="DS102">
            <v>45948</v>
          </cell>
          <cell r="DT102">
            <v>45949</v>
          </cell>
          <cell r="DU102">
            <v>45950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MK68-001027</v>
          </cell>
          <cell r="C103">
            <v>45892</v>
          </cell>
          <cell r="E103" t="str">
            <v>บจก.เอสพีเอ็ม อาหารสัตว์</v>
          </cell>
          <cell r="F103" t="str">
            <v>นีโอ 05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45951</v>
          </cell>
          <cell r="Z103" t="str">
            <v>500กระสอบแบน</v>
          </cell>
          <cell r="AA103">
            <v>6000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6000</v>
          </cell>
          <cell r="AM103"/>
          <cell r="AN103">
            <v>6300</v>
          </cell>
          <cell r="AO103" t="str">
            <v>WSWT2025800SM</v>
          </cell>
          <cell r="AQ103">
            <v>6621.78</v>
          </cell>
          <cell r="AR103">
            <v>6621.78</v>
          </cell>
          <cell r="AS103">
            <v>0</v>
          </cell>
          <cell r="AT103">
            <v>0</v>
          </cell>
          <cell r="AU103">
            <v>6621.78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45951</v>
          </cell>
          <cell r="DP103">
            <v>45946</v>
          </cell>
          <cell r="DQ103">
            <v>45947</v>
          </cell>
          <cell r="DR103">
            <v>45940</v>
          </cell>
          <cell r="DS103">
            <v>45948</v>
          </cell>
          <cell r="DT103">
            <v>45949</v>
          </cell>
          <cell r="DU103">
            <v>45950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MK68-001119</v>
          </cell>
          <cell r="C104">
            <v>45916</v>
          </cell>
          <cell r="E104" t="str">
            <v>บจก.ซันฟีด</v>
          </cell>
          <cell r="F104">
            <v>953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+</v>
          </cell>
          <cell r="N104"/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45951</v>
          </cell>
          <cell r="Z104" t="str">
            <v xml:space="preserve">300กระสอบแบนเต็มใบ 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4825</v>
          </cell>
          <cell r="AL104">
            <v>175</v>
          </cell>
          <cell r="AM104">
            <v>5200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45951</v>
          </cell>
          <cell r="DP104">
            <v>45946</v>
          </cell>
          <cell r="DQ104">
            <v>45947</v>
          </cell>
          <cell r="DR104">
            <v>45940</v>
          </cell>
          <cell r="DS104">
            <v>45948</v>
          </cell>
          <cell r="DT104">
            <v>45949</v>
          </cell>
          <cell r="DU104">
            <v>45950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MK68-001207</v>
          </cell>
          <cell r="C105">
            <v>45933</v>
          </cell>
          <cell r="E105" t="str">
            <v>บจก.เอสพีเอ็ม อาหารสัตว์</v>
          </cell>
          <cell r="F105" t="str">
            <v>นาโน 04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45951</v>
          </cell>
          <cell r="Z105" t="str">
            <v>500กระสอบแบน</v>
          </cell>
          <cell r="AA105">
            <v>3000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3000</v>
          </cell>
          <cell r="AM105"/>
          <cell r="AN105">
            <v>3150</v>
          </cell>
          <cell r="AO105" t="str">
            <v>WSWT2025800SM</v>
          </cell>
          <cell r="AQ105">
            <v>3310.89</v>
          </cell>
          <cell r="AR105">
            <v>3310.89</v>
          </cell>
          <cell r="AS105">
            <v>0</v>
          </cell>
          <cell r="AT105">
            <v>0</v>
          </cell>
          <cell r="AU105">
            <v>3310.89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45951</v>
          </cell>
          <cell r="DP105">
            <v>45946</v>
          </cell>
          <cell r="DQ105">
            <v>45947</v>
          </cell>
          <cell r="DR105">
            <v>45940</v>
          </cell>
          <cell r="DS105">
            <v>45948</v>
          </cell>
          <cell r="DT105">
            <v>45949</v>
          </cell>
          <cell r="DU105">
            <v>45950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MK68-001119</v>
          </cell>
          <cell r="C106">
            <v>45916</v>
          </cell>
          <cell r="E106" t="str">
            <v>บจก.ซันฟีด</v>
          </cell>
          <cell r="F106">
            <v>917</v>
          </cell>
          <cell r="G106">
            <v>20</v>
          </cell>
          <cell r="H106">
            <v>37</v>
          </cell>
          <cell r="I106" t="str">
            <v>ขาว</v>
          </cell>
          <cell r="J106" t="str">
            <v>ด้าน</v>
          </cell>
          <cell r="L106">
            <v>98</v>
          </cell>
          <cell r="M106" t="str">
            <v>+</v>
          </cell>
          <cell r="N106"/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45952</v>
          </cell>
          <cell r="Z106" t="str">
            <v xml:space="preserve">300กระสอบแบนเต็มใบ </v>
          </cell>
          <cell r="AA106">
            <v>2500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2500</v>
          </cell>
          <cell r="AM106"/>
          <cell r="AN106">
            <v>2625</v>
          </cell>
          <cell r="AO106" t="str">
            <v>WSWT2025800SM</v>
          </cell>
          <cell r="AQ106">
            <v>2689.2250000000004</v>
          </cell>
          <cell r="AR106">
            <v>2689.2250000000004</v>
          </cell>
          <cell r="AS106">
            <v>0</v>
          </cell>
          <cell r="AT106">
            <v>0</v>
          </cell>
          <cell r="AU106">
            <v>2689.2250000000004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45952</v>
          </cell>
          <cell r="DP106">
            <v>45947</v>
          </cell>
          <cell r="DQ106">
            <v>45948</v>
          </cell>
          <cell r="DR106">
            <v>45941</v>
          </cell>
          <cell r="DS106">
            <v>45949</v>
          </cell>
          <cell r="DT106">
            <v>45950</v>
          </cell>
          <cell r="DU106">
            <v>45951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MK68-001033</v>
          </cell>
          <cell r="C107">
            <v>45891</v>
          </cell>
          <cell r="E107" t="str">
            <v>บจก.เอสพีเอ็ม อาหารสัตว์</v>
          </cell>
          <cell r="F107" t="str">
            <v>นาโน 03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45951</v>
          </cell>
          <cell r="Z107" t="str">
            <v>500กระสอบแบน</v>
          </cell>
          <cell r="AA107">
            <v>9000</v>
          </cell>
          <cell r="AB107">
            <v>0</v>
          </cell>
          <cell r="AC107">
            <v>0</v>
          </cell>
          <cell r="AD107">
            <v>0</v>
          </cell>
          <cell r="AG107">
            <v>8447</v>
          </cell>
          <cell r="AI107"/>
          <cell r="AJ107">
            <v>8447</v>
          </cell>
          <cell r="AL107">
            <v>553</v>
          </cell>
          <cell r="AM107">
            <v>9150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5</v>
          </cell>
          <cell r="DN107">
            <v>45951</v>
          </cell>
          <cell r="DP107">
            <v>45946</v>
          </cell>
          <cell r="DQ107">
            <v>45946</v>
          </cell>
          <cell r="DR107">
            <v>45939</v>
          </cell>
          <cell r="DS107">
            <v>45947</v>
          </cell>
          <cell r="DT107">
            <v>45948</v>
          </cell>
          <cell r="DU107">
            <v>45949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MK68-001213</v>
          </cell>
          <cell r="C108">
            <v>45933</v>
          </cell>
          <cell r="E108" t="str">
            <v>บจก.เอสพีเอ็ม อาหารสัตว์</v>
          </cell>
          <cell r="F108" t="str">
            <v>SPM914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45953</v>
          </cell>
          <cell r="Z108" t="str">
            <v>500กระสอบแบน</v>
          </cell>
          <cell r="AA108">
            <v>3000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3000</v>
          </cell>
          <cell r="AM108"/>
          <cell r="AN108">
            <v>3150</v>
          </cell>
          <cell r="AO108" t="str">
            <v>WSWT2025800SM</v>
          </cell>
          <cell r="AQ108">
            <v>3310.89</v>
          </cell>
          <cell r="AR108">
            <v>3310.89</v>
          </cell>
          <cell r="AS108">
            <v>0</v>
          </cell>
          <cell r="AT108">
            <v>0</v>
          </cell>
          <cell r="AU108">
            <v>3310.89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45953</v>
          </cell>
          <cell r="DP108">
            <v>45948</v>
          </cell>
          <cell r="DQ108">
            <v>45949</v>
          </cell>
          <cell r="DR108">
            <v>45942</v>
          </cell>
          <cell r="DS108">
            <v>45950</v>
          </cell>
          <cell r="DT108">
            <v>45951</v>
          </cell>
          <cell r="DU108">
            <v>45952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MK68-001159</v>
          </cell>
          <cell r="C109">
            <v>45923</v>
          </cell>
          <cell r="E109" t="str">
            <v>บจก.เอสพีเอ็ม อาหารสัตว์</v>
          </cell>
          <cell r="F109" t="str">
            <v>SPM 915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45953</v>
          </cell>
          <cell r="Z109" t="str">
            <v>500กระสอบแบน</v>
          </cell>
          <cell r="AA109">
            <v>3000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3000</v>
          </cell>
          <cell r="AM109"/>
          <cell r="AN109">
            <v>3150</v>
          </cell>
          <cell r="AO109" t="str">
            <v>WSWT2025800SM</v>
          </cell>
          <cell r="AQ109">
            <v>3310.89</v>
          </cell>
          <cell r="AR109">
            <v>3310.89</v>
          </cell>
          <cell r="AS109">
            <v>0</v>
          </cell>
          <cell r="AT109">
            <v>0</v>
          </cell>
          <cell r="AU109">
            <v>3310.89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45953</v>
          </cell>
          <cell r="DP109">
            <v>45948</v>
          </cell>
          <cell r="DQ109">
            <v>45949</v>
          </cell>
          <cell r="DR109">
            <v>45942</v>
          </cell>
          <cell r="DS109">
            <v>45950</v>
          </cell>
          <cell r="DT109">
            <v>45951</v>
          </cell>
          <cell r="DU109">
            <v>45952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 </v>
          </cell>
          <cell r="EG109"/>
          <cell r="EH109"/>
          <cell r="EI109"/>
        </row>
        <row r="110">
          <cell r="B110" t="str">
            <v>MK68-001119</v>
          </cell>
          <cell r="C110">
            <v>45916</v>
          </cell>
          <cell r="E110" t="str">
            <v>บจก.ซันฟีด</v>
          </cell>
          <cell r="F110" t="str">
            <v>ขุนศึกเบอร์ 1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+</v>
          </cell>
          <cell r="N110"/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45954</v>
          </cell>
          <cell r="Z110" t="str">
            <v xml:space="preserve">300กระสอบแบนเต็มใบ 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5000</v>
          </cell>
          <cell r="AL110">
            <v>0</v>
          </cell>
          <cell r="AM110">
            <v>5150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45954</v>
          </cell>
          <cell r="DP110">
            <v>45949</v>
          </cell>
          <cell r="DQ110">
            <v>45950</v>
          </cell>
          <cell r="DR110">
            <v>45943</v>
          </cell>
          <cell r="DS110">
            <v>45951</v>
          </cell>
          <cell r="DT110">
            <v>45952</v>
          </cell>
          <cell r="DU110">
            <v>45953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MK68-001119</v>
          </cell>
          <cell r="C111">
            <v>45916</v>
          </cell>
          <cell r="E111" t="str">
            <v>บจก.ซันฟีด</v>
          </cell>
          <cell r="F111" t="str">
            <v>007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+</v>
          </cell>
          <cell r="N111"/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45954</v>
          </cell>
          <cell r="Z111" t="str">
            <v xml:space="preserve">300กระสอบแบนเต็มใบ </v>
          </cell>
          <cell r="AA111">
            <v>2500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2500</v>
          </cell>
          <cell r="AL111">
            <v>0</v>
          </cell>
          <cell r="AM111">
            <v>2550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45954</v>
          </cell>
          <cell r="DP111">
            <v>45949</v>
          </cell>
          <cell r="DQ111">
            <v>45950</v>
          </cell>
          <cell r="DR111">
            <v>45943</v>
          </cell>
          <cell r="DS111">
            <v>45951</v>
          </cell>
          <cell r="DT111">
            <v>45952</v>
          </cell>
          <cell r="DU111">
            <v>45953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MK68-001119</v>
          </cell>
          <cell r="C112">
            <v>45916</v>
          </cell>
          <cell r="E112" t="str">
            <v>บจก.ซันฟีด</v>
          </cell>
          <cell r="F112">
            <v>952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+</v>
          </cell>
          <cell r="N112"/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45954</v>
          </cell>
          <cell r="Z112" t="str">
            <v xml:space="preserve">300กระสอบแบนเต็มใบ </v>
          </cell>
          <cell r="AA112">
            <v>5000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5000</v>
          </cell>
          <cell r="AM112"/>
          <cell r="AN112">
            <v>5250</v>
          </cell>
          <cell r="AO112" t="str">
            <v>WSWT2025800SM</v>
          </cell>
          <cell r="AQ112">
            <v>5518.15</v>
          </cell>
          <cell r="AR112">
            <v>1413</v>
          </cell>
          <cell r="AS112">
            <v>4105.1499999999996</v>
          </cell>
          <cell r="AT112">
            <v>0</v>
          </cell>
          <cell r="AU112">
            <v>5518.15</v>
          </cell>
          <cell r="BZ112" t="str">
            <v>WRWT25850/WRWT25850</v>
          </cell>
          <cell r="CA112">
            <v>310.16688888888888</v>
          </cell>
          <cell r="DL112" t="str">
            <v>P6</v>
          </cell>
          <cell r="DM112">
            <v>4</v>
          </cell>
          <cell r="DN112">
            <v>45954</v>
          </cell>
          <cell r="DP112">
            <v>45949</v>
          </cell>
          <cell r="DQ112">
            <v>45950</v>
          </cell>
          <cell r="DR112">
            <v>45943</v>
          </cell>
          <cell r="DS112">
            <v>45951</v>
          </cell>
          <cell r="DT112">
            <v>45952</v>
          </cell>
          <cell r="DU112">
            <v>45953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MK68-000693</v>
          </cell>
          <cell r="C113">
            <v>45798</v>
          </cell>
          <cell r="E113" t="str">
            <v>บจก.เอพีเอ็ม อะโกร</v>
          </cell>
          <cell r="F113" t="str">
            <v>ฟีล กู๊ด พี7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ใส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45957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3000</v>
          </cell>
          <cell r="AM113"/>
          <cell r="AN113">
            <v>3150</v>
          </cell>
          <cell r="AO113" t="str">
            <v>WSWT2025800SM</v>
          </cell>
          <cell r="AQ113">
            <v>3310.89</v>
          </cell>
          <cell r="AR113">
            <v>3310.89</v>
          </cell>
          <cell r="AS113">
            <v>0</v>
          </cell>
          <cell r="AT113">
            <v>3310.89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45957</v>
          </cell>
          <cell r="DP113">
            <v>45952</v>
          </cell>
          <cell r="DQ113">
            <v>45953</v>
          </cell>
          <cell r="DR113">
            <v>45946</v>
          </cell>
          <cell r="DS113">
            <v>45954</v>
          </cell>
          <cell r="DT113">
            <v>45955</v>
          </cell>
          <cell r="DU113">
            <v>45956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 </v>
          </cell>
          <cell r="EG113"/>
          <cell r="EH113"/>
          <cell r="EI113"/>
        </row>
        <row r="114">
          <cell r="B114" t="str">
            <v>MK68-001119</v>
          </cell>
          <cell r="C114">
            <v>45916</v>
          </cell>
          <cell r="E114" t="str">
            <v>บจก.ซันฟีด</v>
          </cell>
          <cell r="F114" t="str">
            <v>ขุนศึกเบอร์ 2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+</v>
          </cell>
          <cell r="N114"/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45958</v>
          </cell>
          <cell r="Z114" t="str">
            <v xml:space="preserve">300กระสอบแบนเต็มใบ </v>
          </cell>
          <cell r="AA114">
            <v>5000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5000</v>
          </cell>
          <cell r="AL114">
            <v>0</v>
          </cell>
          <cell r="AM114">
            <v>5100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45958</v>
          </cell>
          <cell r="DP114">
            <v>45953</v>
          </cell>
          <cell r="DQ114">
            <v>45954</v>
          </cell>
          <cell r="DR114">
            <v>45947</v>
          </cell>
          <cell r="DS114">
            <v>45955</v>
          </cell>
          <cell r="DT114">
            <v>45956</v>
          </cell>
          <cell r="DU114">
            <v>45957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MK68-001093</v>
          </cell>
          <cell r="C115">
            <v>45909</v>
          </cell>
          <cell r="E115" t="str">
            <v>บจก.เอสพีเอ็ม อาหารสัตว์</v>
          </cell>
          <cell r="F115" t="str">
            <v>เอส ฟาร์ม115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45958</v>
          </cell>
          <cell r="Z115" t="str">
            <v>500กระสอบแบน</v>
          </cell>
          <cell r="AA115">
            <v>6000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5531</v>
          </cell>
          <cell r="AL115">
            <v>469</v>
          </cell>
          <cell r="AM115">
            <v>6100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45958</v>
          </cell>
          <cell r="DP115">
            <v>45953</v>
          </cell>
          <cell r="DQ115">
            <v>45954</v>
          </cell>
          <cell r="DR115">
            <v>45947</v>
          </cell>
          <cell r="DS115">
            <v>45955</v>
          </cell>
          <cell r="DT115">
            <v>45956</v>
          </cell>
          <cell r="DU115">
            <v>45957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 </v>
          </cell>
          <cell r="EG115"/>
          <cell r="EH115"/>
          <cell r="EI115"/>
        </row>
        <row r="116">
          <cell r="B116" t="str">
            <v>MK68-001119</v>
          </cell>
          <cell r="C116">
            <v>45916</v>
          </cell>
          <cell r="E116" t="str">
            <v>บจก.ซันฟีด</v>
          </cell>
          <cell r="F116" t="str">
            <v>ขุนศึกเบอร์ 1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+</v>
          </cell>
          <cell r="N116"/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45960</v>
          </cell>
          <cell r="Z116" t="str">
            <v xml:space="preserve">300กระสอบแบนเต็มใบ 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5000</v>
          </cell>
          <cell r="AM116"/>
          <cell r="AN116">
            <v>5250</v>
          </cell>
          <cell r="AO116" t="str">
            <v>WSWT2025800SM</v>
          </cell>
          <cell r="AQ116">
            <v>5518.15</v>
          </cell>
          <cell r="AR116">
            <v>5518.15</v>
          </cell>
          <cell r="AS116">
            <v>0</v>
          </cell>
          <cell r="AT116">
            <v>0</v>
          </cell>
          <cell r="AU116">
            <v>5518.15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45960</v>
          </cell>
          <cell r="DP116">
            <v>45955</v>
          </cell>
          <cell r="DQ116">
            <v>45956</v>
          </cell>
          <cell r="DR116">
            <v>45949</v>
          </cell>
          <cell r="DS116">
            <v>45957</v>
          </cell>
          <cell r="DT116">
            <v>45958</v>
          </cell>
          <cell r="DU116">
            <v>45959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MK68-001119</v>
          </cell>
          <cell r="C117">
            <v>45916</v>
          </cell>
          <cell r="E117" t="str">
            <v>บจก.ซันฟีด</v>
          </cell>
          <cell r="F117" t="str">
            <v>ขุนศึกเบอร์ 2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+</v>
          </cell>
          <cell r="N117"/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45960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5000</v>
          </cell>
          <cell r="AL117">
            <v>0</v>
          </cell>
          <cell r="AM117">
            <v>5385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45960</v>
          </cell>
          <cell r="DP117">
            <v>45955</v>
          </cell>
          <cell r="DQ117">
            <v>45956</v>
          </cell>
          <cell r="DR117">
            <v>45949</v>
          </cell>
          <cell r="DS117">
            <v>45957</v>
          </cell>
          <cell r="DT117">
            <v>45958</v>
          </cell>
          <cell r="DU117">
            <v>45959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ประมาณการ</v>
          </cell>
          <cell r="C118" t="str">
            <v>ประมาณการ</v>
          </cell>
          <cell r="E118" t="str">
            <v>บจก.เอสพีเอ็ม อาหารสัตว์</v>
          </cell>
          <cell r="F118" t="str">
            <v>รอแบบ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45960</v>
          </cell>
          <cell r="Z118" t="str">
            <v>500กระสอบแบน</v>
          </cell>
          <cell r="AA118">
            <v>20000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20000</v>
          </cell>
          <cell r="AM118"/>
          <cell r="AN118">
            <v>21000</v>
          </cell>
          <cell r="AO118" t="str">
            <v>WSWT2025800SM</v>
          </cell>
          <cell r="AQ118">
            <v>22072.6</v>
          </cell>
          <cell r="AR118">
            <v>0</v>
          </cell>
          <cell r="AS118">
            <v>22072.6</v>
          </cell>
          <cell r="AT118">
            <v>0</v>
          </cell>
          <cell r="AU118">
            <v>22072.6</v>
          </cell>
          <cell r="BZ118" t="str">
            <v>WRWT25850/WRWT25850</v>
          </cell>
          <cell r="CA118">
            <v>1667.7075555555555</v>
          </cell>
          <cell r="DL118" t="str">
            <v>P6</v>
          </cell>
          <cell r="DM118">
            <v>4</v>
          </cell>
          <cell r="DN118">
            <v>45960</v>
          </cell>
          <cell r="DP118">
            <v>45955</v>
          </cell>
          <cell r="DQ118">
            <v>45956</v>
          </cell>
          <cell r="DR118">
            <v>45949</v>
          </cell>
          <cell r="DS118">
            <v>45957</v>
          </cell>
          <cell r="DT118">
            <v>45958</v>
          </cell>
          <cell r="DU118">
            <v>45959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ประมาณการ</v>
          </cell>
          <cell r="C119" t="str">
            <v>ประมาณการ</v>
          </cell>
          <cell r="E119" t="str">
            <v>บจก.ไทยธรรมดี</v>
          </cell>
          <cell r="F119" t="str">
            <v>รอแบบ</v>
          </cell>
          <cell r="G119">
            <v>20</v>
          </cell>
          <cell r="H119">
            <v>37</v>
          </cell>
          <cell r="I119" t="str">
            <v>ขาว</v>
          </cell>
          <cell r="J119" t="str">
            <v>ด้าน</v>
          </cell>
          <cell r="L119">
            <v>97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>
            <v>45960</v>
          </cell>
          <cell r="Z119" t="str">
            <v>500กระสอบ</v>
          </cell>
          <cell r="AA119">
            <v>20000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20000</v>
          </cell>
          <cell r="AM119"/>
          <cell r="AN119">
            <v>21000</v>
          </cell>
          <cell r="AO119" t="str">
            <v>WSWT2025800SM</v>
          </cell>
          <cell r="AQ119">
            <v>21513.800000000003</v>
          </cell>
          <cell r="AR119">
            <v>0</v>
          </cell>
          <cell r="AS119">
            <v>21513.800000000003</v>
          </cell>
          <cell r="AT119">
            <v>0</v>
          </cell>
          <cell r="AU119">
            <v>21513.800000000003</v>
          </cell>
          <cell r="BZ119" t="str">
            <v>WRWT25850/WRWT25850</v>
          </cell>
          <cell r="CA119">
            <v>1625.4871111111113</v>
          </cell>
          <cell r="DL119" t="str">
            <v>P6</v>
          </cell>
          <cell r="DM119">
            <v>4</v>
          </cell>
          <cell r="DN119">
            <v>45960</v>
          </cell>
          <cell r="DP119">
            <v>45955</v>
          </cell>
          <cell r="DQ119">
            <v>45956</v>
          </cell>
          <cell r="DR119">
            <v>45949</v>
          </cell>
          <cell r="DS119">
            <v>45957</v>
          </cell>
          <cell r="DT119">
            <v>45958</v>
          </cell>
          <cell r="DU119">
            <v>45959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MK68-001119</v>
          </cell>
          <cell r="C120">
            <v>45916</v>
          </cell>
          <cell r="E120" t="str">
            <v>บจก.ซันฟีด</v>
          </cell>
          <cell r="F120" t="str">
            <v>ขุนศึกเบอร์ 1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+</v>
          </cell>
          <cell r="N120"/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45960</v>
          </cell>
          <cell r="Z120" t="str">
            <v xml:space="preserve">300กระสอบแบนเต็มใบ 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0</v>
          </cell>
          <cell r="AS120">
            <v>5518.15</v>
          </cell>
          <cell r="AT120">
            <v>0</v>
          </cell>
          <cell r="AU120">
            <v>5518.15</v>
          </cell>
          <cell r="BZ120" t="str">
            <v>WRWT25850/WRWT25850</v>
          </cell>
          <cell r="CA120">
            <v>416.92688888888887</v>
          </cell>
          <cell r="DL120" t="str">
            <v>P6</v>
          </cell>
          <cell r="DM120">
            <v>4</v>
          </cell>
          <cell r="DN120">
            <v>45960</v>
          </cell>
          <cell r="DP120">
            <v>45955</v>
          </cell>
          <cell r="DQ120">
            <v>45956</v>
          </cell>
          <cell r="DR120">
            <v>45949</v>
          </cell>
          <cell r="DS120">
            <v>45957</v>
          </cell>
          <cell r="DT120">
            <v>45958</v>
          </cell>
          <cell r="DU120">
            <v>45959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MK68-001119</v>
          </cell>
          <cell r="C121">
            <v>45916</v>
          </cell>
          <cell r="E121" t="str">
            <v>บจก.ซันฟีด</v>
          </cell>
          <cell r="F121" t="str">
            <v>007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+</v>
          </cell>
          <cell r="N121"/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45961</v>
          </cell>
          <cell r="Z121" t="str">
            <v xml:space="preserve">300กระสอบแบนเต็มใบ </v>
          </cell>
          <cell r="AA121">
            <v>2500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1129</v>
          </cell>
          <cell r="AL121">
            <v>1371</v>
          </cell>
          <cell r="AM121">
            <v>2550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>
            <v>45961</v>
          </cell>
          <cell r="DP121">
            <v>45956</v>
          </cell>
          <cell r="DQ121">
            <v>45957</v>
          </cell>
          <cell r="DR121">
            <v>45950</v>
          </cell>
          <cell r="DS121">
            <v>45958</v>
          </cell>
          <cell r="DT121">
            <v>45959</v>
          </cell>
          <cell r="DU121">
            <v>45960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MK68-001119</v>
          </cell>
          <cell r="C122">
            <v>45916</v>
          </cell>
          <cell r="E122" t="str">
            <v>บจก.ซันฟีด</v>
          </cell>
          <cell r="F122">
            <v>917</v>
          </cell>
          <cell r="G122">
            <v>20</v>
          </cell>
          <cell r="H122">
            <v>37</v>
          </cell>
          <cell r="I122" t="str">
            <v>ขาว</v>
          </cell>
          <cell r="J122" t="str">
            <v>ด้าน</v>
          </cell>
          <cell r="L122">
            <v>98</v>
          </cell>
          <cell r="M122" t="str">
            <v>+</v>
          </cell>
          <cell r="N122"/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45961</v>
          </cell>
          <cell r="Z122" t="str">
            <v xml:space="preserve">300กระสอบแบนเต็มใบ </v>
          </cell>
          <cell r="AA122">
            <v>2500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2500</v>
          </cell>
          <cell r="AM122"/>
          <cell r="AN122">
            <v>2625</v>
          </cell>
          <cell r="AO122" t="str">
            <v>WSWT2025800SM</v>
          </cell>
          <cell r="AQ122">
            <v>2689.2250000000004</v>
          </cell>
          <cell r="AR122">
            <v>0</v>
          </cell>
          <cell r="AS122">
            <v>2689.2250000000004</v>
          </cell>
          <cell r="AT122">
            <v>0</v>
          </cell>
          <cell r="AU122">
            <v>2689.2250000000004</v>
          </cell>
          <cell r="BZ122" t="str">
            <v>WRWT25850/WRWT25850</v>
          </cell>
          <cell r="CA122">
            <v>203.18588888888891</v>
          </cell>
          <cell r="DL122" t="str">
            <v>P6</v>
          </cell>
          <cell r="DM122">
            <v>4</v>
          </cell>
          <cell r="DN122">
            <v>45961</v>
          </cell>
          <cell r="DP122">
            <v>45956</v>
          </cell>
          <cell r="DQ122">
            <v>45957</v>
          </cell>
          <cell r="DR122">
            <v>45950</v>
          </cell>
          <cell r="DS122">
            <v>45958</v>
          </cell>
          <cell r="DT122">
            <v>45959</v>
          </cell>
          <cell r="DU122">
            <v>45960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MK68-001119</v>
          </cell>
          <cell r="C123">
            <v>45916</v>
          </cell>
          <cell r="E123" t="str">
            <v>บจก.ซันฟีด</v>
          </cell>
          <cell r="F123">
            <v>952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+</v>
          </cell>
          <cell r="N123"/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45961</v>
          </cell>
          <cell r="Z123" t="str">
            <v xml:space="preserve">300กระสอบแบนเต็มใบ 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/>
          <cell r="AN123">
            <v>5250</v>
          </cell>
          <cell r="AO123" t="str">
            <v>WSWT2025800SM</v>
          </cell>
          <cell r="AQ123">
            <v>5518.15</v>
          </cell>
          <cell r="AR123">
            <v>0</v>
          </cell>
          <cell r="AS123">
            <v>5518.15</v>
          </cell>
          <cell r="AT123">
            <v>0</v>
          </cell>
          <cell r="AU123">
            <v>5518.15</v>
          </cell>
          <cell r="BZ123" t="str">
            <v>WRWT25850/WRWT25850</v>
          </cell>
          <cell r="CA123">
            <v>416.92688888888887</v>
          </cell>
          <cell r="DL123" t="str">
            <v>P6</v>
          </cell>
          <cell r="DM123">
            <v>4</v>
          </cell>
          <cell r="DN123">
            <v>45961</v>
          </cell>
          <cell r="DP123">
            <v>45956</v>
          </cell>
          <cell r="DQ123">
            <v>45957</v>
          </cell>
          <cell r="DR123">
            <v>45950</v>
          </cell>
          <cell r="DS123">
            <v>45958</v>
          </cell>
          <cell r="DT123">
            <v>45959</v>
          </cell>
          <cell r="DU123">
            <v>45960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MK68-001106</v>
          </cell>
          <cell r="C124">
            <v>45911</v>
          </cell>
          <cell r="E124" t="str">
            <v>บจก.เอพีเอ็ม อะโกร</v>
          </cell>
          <cell r="F124" t="str">
            <v>วี-ฟีด วี 06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45961</v>
          </cell>
          <cell r="Z124" t="str">
            <v>500กระสอบแบน</v>
          </cell>
          <cell r="AA124">
            <v>3000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3000</v>
          </cell>
          <cell r="AM124"/>
          <cell r="AN124">
            <v>3150</v>
          </cell>
          <cell r="AO124" t="str">
            <v>WSWT2025800SM</v>
          </cell>
          <cell r="AQ124">
            <v>3310.89</v>
          </cell>
          <cell r="AR124">
            <v>3310.89</v>
          </cell>
          <cell r="AS124">
            <v>0</v>
          </cell>
          <cell r="AT124">
            <v>3310.89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>
            <v>45961</v>
          </cell>
          <cell r="DP124">
            <v>45956</v>
          </cell>
          <cell r="DQ124">
            <v>45957</v>
          </cell>
          <cell r="DR124">
            <v>45950</v>
          </cell>
          <cell r="DS124">
            <v>45958</v>
          </cell>
          <cell r="DT124">
            <v>45959</v>
          </cell>
          <cell r="DU124">
            <v>45960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MK68-001091</v>
          </cell>
          <cell r="C125">
            <v>45909</v>
          </cell>
          <cell r="E125" t="str">
            <v>บจก.เอพีเอ็ม อะโกร</v>
          </cell>
          <cell r="F125" t="str">
            <v>ยู-ฟีด บี1</v>
          </cell>
          <cell r="G125">
            <v>20</v>
          </cell>
          <cell r="H125">
            <v>40</v>
          </cell>
          <cell r="I125" t="str">
            <v>ขาว</v>
          </cell>
          <cell r="J125" t="str">
            <v>ใส</v>
          </cell>
          <cell r="L125">
            <v>108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45961</v>
          </cell>
          <cell r="Z125" t="str">
            <v>500กระสอบแบน</v>
          </cell>
          <cell r="AA125">
            <v>3000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3000</v>
          </cell>
          <cell r="AM125"/>
          <cell r="AN125">
            <v>3150</v>
          </cell>
          <cell r="AO125" t="str">
            <v>WSWT2025800SM</v>
          </cell>
          <cell r="AQ125">
            <v>3478.5300000000007</v>
          </cell>
          <cell r="AR125">
            <v>3478.5300000000007</v>
          </cell>
          <cell r="AS125">
            <v>0</v>
          </cell>
          <cell r="AT125">
            <v>3478.5300000000007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>
            <v>45961</v>
          </cell>
          <cell r="DP125">
            <v>45956</v>
          </cell>
          <cell r="DQ125">
            <v>45957</v>
          </cell>
          <cell r="DR125">
            <v>45950</v>
          </cell>
          <cell r="DS125">
            <v>45958</v>
          </cell>
          <cell r="DT125">
            <v>45959</v>
          </cell>
          <cell r="DU125">
            <v>45960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 </v>
          </cell>
          <cell r="EG125"/>
          <cell r="EH125"/>
          <cell r="EI125"/>
        </row>
        <row r="126">
          <cell r="B126" t="str">
            <v>ใบรับคำสั่งซื้อ</v>
          </cell>
          <cell r="C126">
            <v>45941</v>
          </cell>
          <cell r="E126" t="str">
            <v>บจก.เอพีเอ็ม อะโกร</v>
          </cell>
          <cell r="F126" t="str">
            <v>APM 914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45975</v>
          </cell>
          <cell r="Z126" t="str">
            <v>500กระสอบแบน</v>
          </cell>
          <cell r="AA126">
            <v>3000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3000</v>
          </cell>
          <cell r="AM126"/>
          <cell r="AN126">
            <v>3150</v>
          </cell>
          <cell r="AO126" t="str">
            <v>WSWT2025800SM</v>
          </cell>
          <cell r="AQ126">
            <v>3310.89</v>
          </cell>
          <cell r="AR126">
            <v>0</v>
          </cell>
          <cell r="AS126">
            <v>3310.89</v>
          </cell>
          <cell r="AT126">
            <v>0</v>
          </cell>
          <cell r="AU126">
            <v>3310.89</v>
          </cell>
          <cell r="BZ126" t="str">
            <v>WRWT25850/WRWT25850</v>
          </cell>
          <cell r="CA126">
            <v>250.15613333333337</v>
          </cell>
          <cell r="DL126" t="str">
            <v>P6</v>
          </cell>
          <cell r="DM126">
            <v>4</v>
          </cell>
          <cell r="DN126">
            <v>45975</v>
          </cell>
          <cell r="DP126">
            <v>45970</v>
          </cell>
          <cell r="DQ126">
            <v>45971</v>
          </cell>
          <cell r="DR126">
            <v>45964</v>
          </cell>
          <cell r="DS126">
            <v>45972</v>
          </cell>
          <cell r="DT126">
            <v>45973</v>
          </cell>
          <cell r="DU126">
            <v>45974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ประมาณการ</v>
          </cell>
          <cell r="C127" t="str">
            <v>ประมาณการ</v>
          </cell>
          <cell r="E127" t="str">
            <v>บจก.อินเทคค์ โกลบอล</v>
          </cell>
          <cell r="F127" t="str">
            <v>รอแบบ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>
            <v>45961</v>
          </cell>
          <cell r="Z127" t="str">
            <v>มัด80 ใช้สายรัด</v>
          </cell>
          <cell r="AA127">
            <v>100000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100000</v>
          </cell>
          <cell r="AM127"/>
          <cell r="AN127">
            <v>105000</v>
          </cell>
          <cell r="AO127" t="str">
            <v>WSWT2025800SM</v>
          </cell>
          <cell r="AQ127">
            <v>104775.00000000001</v>
          </cell>
          <cell r="AR127">
            <v>0</v>
          </cell>
          <cell r="AS127">
            <v>104775.00000000001</v>
          </cell>
          <cell r="AT127">
            <v>0</v>
          </cell>
          <cell r="AU127">
            <v>104775.00000000001</v>
          </cell>
          <cell r="BZ127" t="str">
            <v>WRWT25850/WRWT25850</v>
          </cell>
          <cell r="CA127">
            <v>7916.333333333333</v>
          </cell>
          <cell r="DL127" t="str">
            <v>P6</v>
          </cell>
          <cell r="DM127">
            <v>4</v>
          </cell>
          <cell r="DN127">
            <v>45961</v>
          </cell>
          <cell r="DP127">
            <v>45956</v>
          </cell>
          <cell r="DQ127">
            <v>45957</v>
          </cell>
          <cell r="DR127">
            <v>45950</v>
          </cell>
          <cell r="DS127">
            <v>45958</v>
          </cell>
          <cell r="DT127">
            <v>45959</v>
          </cell>
          <cell r="DU127">
            <v>45960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บจก.ซันฟีด</v>
          </cell>
          <cell r="F128" t="str">
            <v>รอแบบ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+</v>
          </cell>
          <cell r="N128"/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45961</v>
          </cell>
          <cell r="Z128" t="str">
            <v xml:space="preserve">300กระสอบแบนเต็มใบ </v>
          </cell>
          <cell r="AA128">
            <v>305000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305000</v>
          </cell>
          <cell r="AM128"/>
          <cell r="AN128">
            <v>320250</v>
          </cell>
          <cell r="AO128" t="str">
            <v>WSWT2025800SM</v>
          </cell>
          <cell r="AQ128">
            <v>336607.14999999997</v>
          </cell>
          <cell r="AR128">
            <v>0</v>
          </cell>
          <cell r="AS128">
            <v>336607.14999999997</v>
          </cell>
          <cell r="AT128">
            <v>0</v>
          </cell>
          <cell r="AU128">
            <v>336607.14999999997</v>
          </cell>
          <cell r="BZ128" t="str">
            <v>WRWT25850/WRWT25850</v>
          </cell>
          <cell r="CA128">
            <v>25432.540222222222</v>
          </cell>
          <cell r="DL128" t="str">
            <v>P6</v>
          </cell>
          <cell r="DM128">
            <v>4</v>
          </cell>
          <cell r="DN128">
            <v>45961</v>
          </cell>
          <cell r="DP128">
            <v>45956</v>
          </cell>
          <cell r="DQ128">
            <v>45957</v>
          </cell>
          <cell r="DR128">
            <v>45950</v>
          </cell>
          <cell r="DS128">
            <v>45958</v>
          </cell>
          <cell r="DT128">
            <v>45959</v>
          </cell>
          <cell r="DU128">
            <v>45960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MK68-001205</v>
          </cell>
          <cell r="C129">
            <v>45933</v>
          </cell>
          <cell r="E129" t="str">
            <v>บจก.เอพีเอ็ม อะโกร</v>
          </cell>
          <cell r="F129" t="str">
            <v>นีโอ พี4(เอส)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</v>
          </cell>
          <cell r="AM129"/>
          <cell r="AN129">
            <v>3150</v>
          </cell>
          <cell r="AO129" t="str">
            <v>WSWT2025800SM</v>
          </cell>
          <cell r="AQ129">
            <v>3310.89</v>
          </cell>
          <cell r="AR129">
            <v>3310.89</v>
          </cell>
          <cell r="AS129">
            <v>0</v>
          </cell>
          <cell r="AT129">
            <v>3310.89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MK68-001204</v>
          </cell>
          <cell r="C130">
            <v>45933</v>
          </cell>
          <cell r="E130" t="str">
            <v>บจก.เอพีเอ็ม อะโกร</v>
          </cell>
          <cell r="F130" t="str">
            <v>นีโอ พี3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3000</v>
          </cell>
          <cell r="AM130"/>
          <cell r="AN130">
            <v>3150</v>
          </cell>
          <cell r="AO130" t="str">
            <v>WSWT2025800SM</v>
          </cell>
          <cell r="AQ130">
            <v>3310.89</v>
          </cell>
          <cell r="AR130">
            <v>3310.89</v>
          </cell>
          <cell r="AS130">
            <v>0</v>
          </cell>
          <cell r="AT130">
            <v>3310.89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MK68-001206</v>
          </cell>
          <cell r="C131">
            <v>45933</v>
          </cell>
          <cell r="E131" t="str">
            <v>บจก.เอสพีเอ็ม อาหารสัตว์</v>
          </cell>
          <cell r="F131" t="str">
            <v>นาโน 06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500กระสอบแบน</v>
          </cell>
          <cell r="AA131">
            <v>3000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3000</v>
          </cell>
          <cell r="AM131"/>
          <cell r="AN131">
            <v>3150</v>
          </cell>
          <cell r="AO131" t="str">
            <v>WSWT2025800SM</v>
          </cell>
          <cell r="AQ131">
            <v>3310.89</v>
          </cell>
          <cell r="AR131">
            <v>0</v>
          </cell>
          <cell r="AS131">
            <v>3310.89</v>
          </cell>
          <cell r="AT131">
            <v>0</v>
          </cell>
          <cell r="AU131">
            <v>3310.89</v>
          </cell>
          <cell r="BZ131" t="str">
            <v>WRWT25850/WRWT25850</v>
          </cell>
          <cell r="CA131">
            <v>250.15613333333337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MK68-001202</v>
          </cell>
          <cell r="C132">
            <v>45933</v>
          </cell>
          <cell r="E132" t="str">
            <v>บจก.เอพีเอ็ม อะโกร</v>
          </cell>
          <cell r="F132" t="str">
            <v>ยู-ฟีด รวมหมู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500กระสอบแบน</v>
          </cell>
          <cell r="AA132">
            <v>3000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3000</v>
          </cell>
          <cell r="AM132"/>
          <cell r="AN132">
            <v>3150</v>
          </cell>
          <cell r="AO132" t="str">
            <v>WSWT2025800SM</v>
          </cell>
          <cell r="AQ132">
            <v>3310.89</v>
          </cell>
          <cell r="AR132">
            <v>3310.89</v>
          </cell>
          <cell r="AS132">
            <v>0</v>
          </cell>
          <cell r="AT132">
            <v>3310.89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MK68-001203</v>
          </cell>
          <cell r="C133">
            <v>45933</v>
          </cell>
          <cell r="E133" t="str">
            <v>บจก.เอพีเอ็ม อะโกร</v>
          </cell>
          <cell r="F133" t="str">
            <v>SPM190 GOAL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4000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4000</v>
          </cell>
          <cell r="AM133"/>
          <cell r="AN133">
            <v>4200</v>
          </cell>
          <cell r="AO133" t="str">
            <v>WSWT2025800SM</v>
          </cell>
          <cell r="AQ133">
            <v>4414.5199999999995</v>
          </cell>
          <cell r="AR133">
            <v>4414.5199999999995</v>
          </cell>
          <cell r="AS133">
            <v>0</v>
          </cell>
          <cell r="AT133">
            <v>4414.5199999999995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MK68-001124</v>
          </cell>
          <cell r="C134">
            <v>45919</v>
          </cell>
          <cell r="E134" t="str">
            <v>บจก.อินเทคค์ โกลบอล</v>
          </cell>
          <cell r="F134" t="str">
            <v>เพอเฟคค์ 916</v>
          </cell>
          <cell r="G134">
            <v>20</v>
          </cell>
          <cell r="H134">
            <v>36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จับจีบ4"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มัด80 ใช้สายรัด</v>
          </cell>
          <cell r="AA134">
            <v>1172</v>
          </cell>
          <cell r="AB134">
            <v>0</v>
          </cell>
          <cell r="AC134">
            <v>0</v>
          </cell>
          <cell r="AD134">
            <v>0</v>
          </cell>
          <cell r="AG134" t="str">
            <v>4/10   10/10</v>
          </cell>
          <cell r="AI134"/>
          <cell r="AJ134">
            <v>0</v>
          </cell>
          <cell r="AL134">
            <v>1172</v>
          </cell>
          <cell r="AM134">
            <v>21290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MK68-001129</v>
          </cell>
          <cell r="C135">
            <v>45919</v>
          </cell>
          <cell r="E135" t="str">
            <v>บจก.อินเทคค์ โกลบอล</v>
          </cell>
          <cell r="F135" t="str">
            <v>สุบรรณ 333</v>
          </cell>
          <cell r="G135">
            <v>20</v>
          </cell>
          <cell r="H135">
            <v>36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จับจีบ3.5"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มัด80 ใช้สายรัด</v>
          </cell>
          <cell r="AA135">
            <v>622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622</v>
          </cell>
          <cell r="AM135">
            <v>6150</v>
          </cell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MK68-001155</v>
          </cell>
          <cell r="C136">
            <v>45923</v>
          </cell>
          <cell r="E136" t="str">
            <v>บจก.เอสพีเอ็ม อาหารสัตว์</v>
          </cell>
          <cell r="F136" t="str">
            <v>นาโน 01 พลัส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500กระสอบแบน</v>
          </cell>
          <cell r="AA136">
            <v>3000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3000</v>
          </cell>
          <cell r="AM136"/>
          <cell r="AN136">
            <v>3150</v>
          </cell>
          <cell r="AO136" t="str">
            <v>WSWT2025800SM</v>
          </cell>
          <cell r="AQ136">
            <v>3310.89</v>
          </cell>
          <cell r="AR136">
            <v>0</v>
          </cell>
          <cell r="AS136">
            <v>3310.89</v>
          </cell>
          <cell r="AT136">
            <v>0</v>
          </cell>
          <cell r="AU136">
            <v>3310.89</v>
          </cell>
          <cell r="BZ136" t="str">
            <v>WRWT25850/WRWT25850</v>
          </cell>
          <cell r="CA136">
            <v>250.15613333333337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 </v>
          </cell>
          <cell r="EG136"/>
          <cell r="EH136"/>
          <cell r="EI136"/>
        </row>
        <row r="137">
          <cell r="B137" t="str">
            <v>MK68-001158</v>
          </cell>
          <cell r="C137">
            <v>45923</v>
          </cell>
          <cell r="E137" t="str">
            <v>บจก.เอสพีเอ็ม อาหารสัตว์</v>
          </cell>
          <cell r="F137" t="str">
            <v>SW 441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500กระสอบแบน</v>
          </cell>
          <cell r="AA137">
            <v>25000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25000</v>
          </cell>
          <cell r="AM137"/>
          <cell r="AN137">
            <v>26250</v>
          </cell>
          <cell r="AO137" t="str">
            <v>WSWT2025800SM</v>
          </cell>
          <cell r="AQ137">
            <v>27590.75</v>
          </cell>
          <cell r="AR137">
            <v>27590.75</v>
          </cell>
          <cell r="AS137">
            <v>0</v>
          </cell>
          <cell r="AT137">
            <v>27590.75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 </v>
          </cell>
          <cell r="EG137"/>
          <cell r="EH137"/>
          <cell r="EI137"/>
        </row>
        <row r="138">
          <cell r="B138" t="str">
            <v>MK68-000990</v>
          </cell>
          <cell r="C138">
            <v>45877</v>
          </cell>
          <cell r="E138" t="str">
            <v>บจก.เอสพีเอ็ม อาหารสัตว์</v>
          </cell>
          <cell r="F138" t="str">
            <v>SW 441 PLUS</v>
          </cell>
          <cell r="G138">
            <v>20</v>
          </cell>
          <cell r="H138">
            <v>38</v>
          </cell>
          <cell r="I138" t="str">
            <v>ขาว</v>
          </cell>
          <cell r="J138" t="str">
            <v>ใส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500กระสอบแบน</v>
          </cell>
          <cell r="AA138">
            <v>3500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1217</v>
          </cell>
          <cell r="AL138">
            <v>2283</v>
          </cell>
          <cell r="AM138">
            <v>1545</v>
          </cell>
          <cell r="AN138">
            <v>2052.75</v>
          </cell>
          <cell r="AO138" t="str">
            <v>WSWT2025800SM</v>
          </cell>
          <cell r="AQ138">
            <v>2265.4764825000002</v>
          </cell>
          <cell r="AR138">
            <v>2265.4764825000002</v>
          </cell>
          <cell r="AS138">
            <v>0</v>
          </cell>
          <cell r="AT138">
            <v>2265.4764825000002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MK68-001039</v>
          </cell>
          <cell r="C139">
            <v>45896</v>
          </cell>
          <cell r="E139" t="str">
            <v>บจก.เอสพีเอ็ม อาหารสัตว์</v>
          </cell>
          <cell r="F139" t="str">
            <v>U-GOAT14</v>
          </cell>
          <cell r="G139">
            <v>20</v>
          </cell>
          <cell r="H139">
            <v>38</v>
          </cell>
          <cell r="I139" t="str">
            <v>ขาว</v>
          </cell>
          <cell r="J139" t="str">
            <v>ใส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500กระสอบแบน</v>
          </cell>
          <cell r="AA139">
            <v>3000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3000</v>
          </cell>
          <cell r="AM139"/>
          <cell r="AN139">
            <v>3150</v>
          </cell>
          <cell r="AO139" t="str">
            <v>WSWT2025800SM</v>
          </cell>
          <cell r="AQ139">
            <v>3310.89</v>
          </cell>
          <cell r="AR139">
            <v>3310.89</v>
          </cell>
          <cell r="AS139">
            <v>0</v>
          </cell>
          <cell r="AT139">
            <v>3310.89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5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 </v>
          </cell>
          <cell r="EG139"/>
          <cell r="EH139"/>
          <cell r="EI139"/>
        </row>
        <row r="140">
          <cell r="B140" t="str">
            <v>MK68-001079</v>
          </cell>
          <cell r="C140">
            <v>45905</v>
          </cell>
          <cell r="E140" t="str">
            <v>บจก.อินเทคค์ โกลบอล</v>
          </cell>
          <cell r="F140" t="str">
            <v>เฟิร์สช้อย 902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243</v>
          </cell>
          <cell r="AB140">
            <v>0</v>
          </cell>
          <cell r="AC140">
            <v>0</v>
          </cell>
          <cell r="AD140">
            <v>0</v>
          </cell>
          <cell r="AG140" t="str">
            <v>ลบสี</v>
          </cell>
          <cell r="AI140"/>
          <cell r="AJ140">
            <v>0</v>
          </cell>
          <cell r="AL140">
            <v>243</v>
          </cell>
          <cell r="AM140">
            <v>5950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MK68-000673</v>
          </cell>
          <cell r="C141">
            <v>45796</v>
          </cell>
          <cell r="E141" t="str">
            <v>บจก.อินเทคค์ โกลบอล</v>
          </cell>
          <cell r="F141" t="str">
            <v>เพอเฟคค์ 902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302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363</v>
          </cell>
          <cell r="AL141">
            <v>0</v>
          </cell>
          <cell r="AM141">
            <v>5300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MK68-000093</v>
          </cell>
          <cell r="C142">
            <v>45674</v>
          </cell>
          <cell r="E142" t="str">
            <v>บจก.อินเทคค์ โกลบอล</v>
          </cell>
          <cell r="F142" t="str">
            <v>เฟิร์สคลาส 902</v>
          </cell>
          <cell r="G142">
            <v>20</v>
          </cell>
          <cell r="H142">
            <v>35</v>
          </cell>
          <cell r="I142" t="str">
            <v>ขาว</v>
          </cell>
          <cell r="J142" t="str">
            <v>ด้าน</v>
          </cell>
          <cell r="L142">
            <v>97</v>
          </cell>
          <cell r="M142" t="str">
            <v>±</v>
          </cell>
          <cell r="N142">
            <v>5</v>
          </cell>
          <cell r="R142" t="str">
            <v>จับจีบ4"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มัด80 ใช้สายรัด</v>
          </cell>
          <cell r="AA142">
            <v>152</v>
          </cell>
          <cell r="AB142">
            <v>0</v>
          </cell>
          <cell r="AC142">
            <v>0</v>
          </cell>
          <cell r="AD142">
            <v>0</v>
          </cell>
          <cell r="AG142" t="str">
            <v>ลบสี 5040</v>
          </cell>
          <cell r="AI142">
            <v>5987</v>
          </cell>
          <cell r="AJ142">
            <v>0</v>
          </cell>
          <cell r="AL142">
            <v>152</v>
          </cell>
          <cell r="AM142">
            <v>6000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MK67-001532</v>
          </cell>
          <cell r="C143">
            <v>45611</v>
          </cell>
          <cell r="E143" t="str">
            <v>บจก.อินเทคค์ โกลบอล</v>
          </cell>
          <cell r="F143" t="str">
            <v>เฟิร์สช้อย 903</v>
          </cell>
          <cell r="G143">
            <v>20</v>
          </cell>
          <cell r="H143">
            <v>36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มัด80 ใช้สายรัด</v>
          </cell>
          <cell r="AA143">
            <v>117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117</v>
          </cell>
          <cell r="AM143">
            <v>10065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MK67-001153</v>
          </cell>
          <cell r="C144">
            <v>45523</v>
          </cell>
          <cell r="E144" t="str">
            <v>บจก.อินเทคค์ โกลบอล</v>
          </cell>
          <cell r="F144" t="str">
            <v>สุบรรณ 777</v>
          </cell>
          <cell r="G144">
            <v>20</v>
          </cell>
          <cell r="H144">
            <v>36</v>
          </cell>
          <cell r="I144" t="str">
            <v>ขาว</v>
          </cell>
          <cell r="J144" t="str">
            <v>ด้าน</v>
          </cell>
          <cell r="L144">
            <v>100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มัด80 ใช้สายรัด</v>
          </cell>
          <cell r="AA144">
            <v>1260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1260</v>
          </cell>
          <cell r="AM144">
            <v>11095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MK68-001040</v>
          </cell>
          <cell r="C145">
            <v>45896</v>
          </cell>
          <cell r="E145" t="str">
            <v>บจก.เอสพีเอ็ม อาหารสัตว์</v>
          </cell>
          <cell r="F145" t="str">
            <v>ฟิล กู๊ด พี4</v>
          </cell>
          <cell r="G145">
            <v>20</v>
          </cell>
          <cell r="H145">
            <v>38</v>
          </cell>
          <cell r="I145" t="str">
            <v>ขาว</v>
          </cell>
          <cell r="J145" t="str">
            <v>ใส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 t="str">
            <v>รอส่ง</v>
          </cell>
          <cell r="Z145" t="str">
            <v>500กระสอบแบน</v>
          </cell>
          <cell r="AA145">
            <v>3000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3194</v>
          </cell>
          <cell r="AL145">
            <v>0</v>
          </cell>
          <cell r="AM145">
            <v>8100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5</v>
          </cell>
          <cell r="DN145" t="str">
            <v>รอส่ง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MK68-001035</v>
          </cell>
          <cell r="C146">
            <v>45891</v>
          </cell>
          <cell r="E146" t="str">
            <v>บจก.เอสพีเอ็ม อาหารสัตว์</v>
          </cell>
          <cell r="F146" t="str">
            <v>นาโน 02</v>
          </cell>
          <cell r="G146">
            <v>20</v>
          </cell>
          <cell r="H146">
            <v>38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 t="str">
            <v>รอส่ง</v>
          </cell>
          <cell r="Z146" t="str">
            <v>500กระสอบแบน</v>
          </cell>
          <cell r="AA146">
            <v>6000</v>
          </cell>
          <cell r="AB146">
            <v>0</v>
          </cell>
          <cell r="AC146">
            <v>0</v>
          </cell>
          <cell r="AD146">
            <v>0</v>
          </cell>
          <cell r="AG146">
            <v>8500</v>
          </cell>
          <cell r="AI146"/>
          <cell r="AJ146">
            <v>5500</v>
          </cell>
          <cell r="AL146">
            <v>500</v>
          </cell>
          <cell r="AM146">
            <v>9455</v>
          </cell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5</v>
          </cell>
          <cell r="DN146" t="str">
            <v>รอส่ง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MK68-001086</v>
          </cell>
          <cell r="C147">
            <v>45908</v>
          </cell>
          <cell r="E147" t="str">
            <v>บจก.เอ.เจ.ฟาร์ม่าแล็บ</v>
          </cell>
          <cell r="F147" t="str">
            <v>เบส-มิน</v>
          </cell>
          <cell r="G147">
            <v>20</v>
          </cell>
          <cell r="H147">
            <v>34</v>
          </cell>
          <cell r="I147" t="str">
            <v>ขาว</v>
          </cell>
          <cell r="J147" t="str">
            <v>ใส</v>
          </cell>
          <cell r="L147">
            <v>95</v>
          </cell>
          <cell r="M147" t="str">
            <v>±</v>
          </cell>
          <cell r="N147">
            <v>5</v>
          </cell>
          <cell r="R147" t="str">
            <v>จับจีบ</v>
          </cell>
          <cell r="T147" t="str">
            <v>ไม่สวมถุงใน</v>
          </cell>
          <cell r="U147"/>
          <cell r="V147"/>
          <cell r="X147" t="str">
            <v>รอส่ง</v>
          </cell>
          <cell r="Z147" t="str">
            <v>500กระสอบ</v>
          </cell>
          <cell r="AA147">
            <v>4000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4000</v>
          </cell>
          <cell r="AL147">
            <v>0</v>
          </cell>
          <cell r="AM147">
            <v>4060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รอส่ง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MK68-001086</v>
          </cell>
          <cell r="C148">
            <v>45908</v>
          </cell>
          <cell r="E148" t="str">
            <v>บจก.เอ.เจ.ฟาร์ม่าแล็บ</v>
          </cell>
          <cell r="F148" t="str">
            <v>เวท-มิน</v>
          </cell>
          <cell r="G148">
            <v>20</v>
          </cell>
          <cell r="H148">
            <v>34</v>
          </cell>
          <cell r="I148" t="str">
            <v>ขาว</v>
          </cell>
          <cell r="J148" t="str">
            <v>ใส</v>
          </cell>
          <cell r="L148">
            <v>95</v>
          </cell>
          <cell r="M148" t="str">
            <v>±</v>
          </cell>
          <cell r="N148">
            <v>5</v>
          </cell>
          <cell r="R148" t="str">
            <v>จับจีบ</v>
          </cell>
          <cell r="T148" t="str">
            <v>ไม่สวมถุงใน</v>
          </cell>
          <cell r="U148"/>
          <cell r="V148"/>
          <cell r="X148" t="str">
            <v>รอส่ง</v>
          </cell>
          <cell r="Z148" t="str">
            <v>500กระสอบ</v>
          </cell>
          <cell r="AA148">
            <v>4000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4000</v>
          </cell>
          <cell r="AL148">
            <v>0</v>
          </cell>
          <cell r="AM148">
            <v>4060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รอส่ง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MK68-000694</v>
          </cell>
          <cell r="C149">
            <v>45799</v>
          </cell>
          <cell r="E149" t="str">
            <v>บจก.เอ.เจ.ฟาร์ม่าแล็บ</v>
          </cell>
          <cell r="F149" t="str">
            <v>เบส-มิน</v>
          </cell>
          <cell r="G149">
            <v>20</v>
          </cell>
          <cell r="H149">
            <v>34</v>
          </cell>
          <cell r="I149" t="str">
            <v>ขาว</v>
          </cell>
          <cell r="J149" t="str">
            <v>ใส</v>
          </cell>
          <cell r="L149">
            <v>95</v>
          </cell>
          <cell r="M149" t="str">
            <v>±</v>
          </cell>
          <cell r="N149">
            <v>5</v>
          </cell>
          <cell r="R149" t="str">
            <v>จับจีบ</v>
          </cell>
          <cell r="T149" t="str">
            <v>ไม่สวมถุงใน</v>
          </cell>
          <cell r="U149"/>
          <cell r="V149"/>
          <cell r="X149" t="str">
            <v>รอส่ง</v>
          </cell>
          <cell r="Z149" t="str">
            <v>500กระสอบ</v>
          </cell>
          <cell r="AA149">
            <v>4000</v>
          </cell>
          <cell r="AB149">
            <v>0</v>
          </cell>
          <cell r="AC149">
            <v>0</v>
          </cell>
          <cell r="AD149">
            <v>0</v>
          </cell>
          <cell r="AG149"/>
          <cell r="AI149" t="str">
            <v>ห้ามขาด-ห้ามเกิน</v>
          </cell>
          <cell r="AJ149">
            <v>3975</v>
          </cell>
          <cell r="AL149">
            <v>25</v>
          </cell>
          <cell r="AM149">
            <v>4140</v>
          </cell>
          <cell r="AN149">
            <v>0</v>
          </cell>
          <cell r="AO149" t="str">
            <v>WSWT2025800SM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รอส่ง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MK68-000694</v>
          </cell>
          <cell r="C150">
            <v>45799</v>
          </cell>
          <cell r="E150" t="str">
            <v>บจก.เอ.เจ.ฟาร์ม่าแล็บ</v>
          </cell>
          <cell r="F150" t="str">
            <v>เวท-มิน</v>
          </cell>
          <cell r="G150">
            <v>20</v>
          </cell>
          <cell r="H150">
            <v>34</v>
          </cell>
          <cell r="I150" t="str">
            <v>ขาว</v>
          </cell>
          <cell r="J150" t="str">
            <v>ใส</v>
          </cell>
          <cell r="L150">
            <v>95</v>
          </cell>
          <cell r="M150" t="str">
            <v>±</v>
          </cell>
          <cell r="N150">
            <v>5</v>
          </cell>
          <cell r="R150" t="str">
            <v>จับจีบ</v>
          </cell>
          <cell r="T150" t="str">
            <v>ไม่สวมถุงใน</v>
          </cell>
          <cell r="U150"/>
          <cell r="V150"/>
          <cell r="X150" t="str">
            <v>รอส่ง</v>
          </cell>
          <cell r="Z150" t="str">
            <v>500กระสอบ</v>
          </cell>
          <cell r="AA150">
            <v>4000</v>
          </cell>
          <cell r="AB150">
            <v>0</v>
          </cell>
          <cell r="AC150">
            <v>0</v>
          </cell>
          <cell r="AD150">
            <v>0</v>
          </cell>
          <cell r="AG150"/>
          <cell r="AI150" t="str">
            <v>ห้ามขาด-ห้ามเกิน</v>
          </cell>
          <cell r="AJ150">
            <v>4056</v>
          </cell>
          <cell r="AL150">
            <v>0</v>
          </cell>
          <cell r="AM150">
            <v>4404</v>
          </cell>
          <cell r="AN150">
            <v>0</v>
          </cell>
          <cell r="AO150" t="str">
            <v>WSWT2025800SM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รอส่ง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ใบรับคำสั่งซื้อ</v>
          </cell>
          <cell r="C151">
            <v>45720</v>
          </cell>
          <cell r="E151" t="str">
            <v>บจก.เอพีเอ็ม อะโกร</v>
          </cell>
          <cell r="F151" t="str">
            <v>นีโอ พี3(เอส)</v>
          </cell>
          <cell r="G151">
            <v>20</v>
          </cell>
          <cell r="H151">
            <v>38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 t="str">
            <v>รอส่ง</v>
          </cell>
          <cell r="Z151" t="str">
            <v>500กระสอบแบน</v>
          </cell>
          <cell r="AA151">
            <v>4000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4010</v>
          </cell>
          <cell r="AL151">
            <v>0</v>
          </cell>
          <cell r="AM151">
            <v>4470</v>
          </cell>
          <cell r="AN151">
            <v>0</v>
          </cell>
          <cell r="AO151" t="str">
            <v>WSWT2025800SM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รอส่ง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ใบรับคำสั่งซื้อ</v>
          </cell>
          <cell r="C152">
            <v>45720</v>
          </cell>
          <cell r="E152" t="str">
            <v>บจก.เอพีเอ็ม อะโกร</v>
          </cell>
          <cell r="F152" t="str">
            <v>นีโอ พี4(เอส)</v>
          </cell>
          <cell r="G152">
            <v>20</v>
          </cell>
          <cell r="H152">
            <v>38</v>
          </cell>
          <cell r="I152" t="str">
            <v>ขาว</v>
          </cell>
          <cell r="J152" t="str">
            <v>ด้าน</v>
          </cell>
          <cell r="L152">
            <v>100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 t="str">
            <v>รอส่ง</v>
          </cell>
          <cell r="Z152" t="str">
            <v>500กระสอบแบน</v>
          </cell>
          <cell r="AA152">
            <v>3000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3065</v>
          </cell>
          <cell r="AL152">
            <v>0</v>
          </cell>
          <cell r="AM152">
            <v>3300</v>
          </cell>
          <cell r="AN152">
            <v>0</v>
          </cell>
          <cell r="AO152" t="str">
            <v>WSWT2025800SM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WRWT25850/WRWT25850</v>
          </cell>
          <cell r="CA152">
            <v>0</v>
          </cell>
          <cell r="DL152" t="str">
            <v>P6</v>
          </cell>
          <cell r="DM152">
            <v>4</v>
          </cell>
          <cell r="DN152" t="str">
            <v>รอส่ง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MK67-001236</v>
          </cell>
          <cell r="C153">
            <v>45541</v>
          </cell>
          <cell r="E153" t="str">
            <v>บจก.เอพีเอ็ม อะโกร</v>
          </cell>
          <cell r="F153" t="str">
            <v>ยูฟีด รวมไก่ วัว</v>
          </cell>
          <cell r="G153">
            <v>20</v>
          </cell>
          <cell r="H153">
            <v>40</v>
          </cell>
          <cell r="I153" t="str">
            <v>ขาว</v>
          </cell>
          <cell r="J153" t="str">
            <v>ด้าน</v>
          </cell>
          <cell r="L153">
            <v>108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 t="str">
            <v>รอส่ง</v>
          </cell>
          <cell r="Z153" t="str">
            <v>500กระสอบแบน</v>
          </cell>
          <cell r="AA153">
            <v>3000</v>
          </cell>
          <cell r="AB153">
            <v>0</v>
          </cell>
          <cell r="AC153">
            <v>0</v>
          </cell>
          <cell r="AD153">
            <v>0</v>
          </cell>
          <cell r="AG153" t="str">
            <v>ลูกค้าต้องการเคลือบใส แต่เปิดมาเคลือบด้าน</v>
          </cell>
          <cell r="AI153" t="str">
            <v>ลูกค้าสั่งผิดเอาไปส่งเดือน10</v>
          </cell>
          <cell r="AJ153">
            <v>3318</v>
          </cell>
          <cell r="AL153">
            <v>0</v>
          </cell>
          <cell r="AM153"/>
          <cell r="AN153">
            <v>0</v>
          </cell>
          <cell r="AO153" t="str">
            <v>WSWT2025800SM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WRWT25850/WRWT25850</v>
          </cell>
          <cell r="CA153">
            <v>0</v>
          </cell>
          <cell r="DL153" t="str">
            <v>P6</v>
          </cell>
          <cell r="DM153">
            <v>4</v>
          </cell>
          <cell r="DN153" t="str">
            <v>รอส่ง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/>
          <cell r="EG153"/>
          <cell r="EH153"/>
          <cell r="EI153"/>
        </row>
        <row r="154">
          <cell r="B154" t="str">
            <v>MK67-001396</v>
          </cell>
          <cell r="C154">
            <v>45581</v>
          </cell>
          <cell r="E154" t="str">
            <v>บจก.เอพีเอ็ม อะโกร</v>
          </cell>
          <cell r="F154" t="str">
            <v>นีโอ พี4</v>
          </cell>
          <cell r="G154">
            <v>20</v>
          </cell>
          <cell r="H154">
            <v>38</v>
          </cell>
          <cell r="I154" t="str">
            <v>ขาว</v>
          </cell>
          <cell r="J154" t="str">
            <v>ด้าน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 t="str">
            <v>รอส่ง</v>
          </cell>
          <cell r="Z154" t="str">
            <v>500กระสอบแบน</v>
          </cell>
          <cell r="AA154">
            <v>3000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3194</v>
          </cell>
          <cell r="AL154">
            <v>0</v>
          </cell>
          <cell r="AM154">
            <v>5632</v>
          </cell>
          <cell r="AN154">
            <v>0</v>
          </cell>
          <cell r="AO154" t="str">
            <v>WSWT2025800SM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WRWT25850/WRWT25850</v>
          </cell>
          <cell r="CA154">
            <v>0</v>
          </cell>
          <cell r="DL154" t="str">
            <v>P6</v>
          </cell>
          <cell r="DM154">
            <v>4</v>
          </cell>
          <cell r="DN154" t="str">
            <v>รอส่ง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>
            <v>0</v>
          </cell>
          <cell r="C155"/>
          <cell r="E155"/>
          <cell r="F155"/>
          <cell r="G155">
            <v>20</v>
          </cell>
          <cell r="H155">
            <v>38</v>
          </cell>
          <cell r="I155"/>
          <cell r="J155"/>
          <cell r="L155">
            <v>84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>
            <v>0</v>
          </cell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WSWT2025800SM</v>
          </cell>
          <cell r="AQ155">
            <v>603143.1164825001</v>
          </cell>
          <cell r="AR155">
            <v>90411.221482499997</v>
          </cell>
          <cell r="AS155">
            <v>512731.89500000002</v>
          </cell>
          <cell r="AT155">
            <v>60925.506482500001</v>
          </cell>
          <cell r="AU155">
            <v>542217.61</v>
          </cell>
          <cell r="BZ155" t="str">
            <v>WRWT25850/WRWT25850</v>
          </cell>
          <cell r="CA155">
            <v>0</v>
          </cell>
          <cell r="DL155"/>
          <cell r="DM155" t="str">
            <v>Lead time</v>
          </cell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>
            <v>0</v>
          </cell>
          <cell r="EI155">
            <v>0</v>
          </cell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>
            <v>21</v>
          </cell>
          <cell r="G156">
            <v>20</v>
          </cell>
          <cell r="H156">
            <v>39</v>
          </cell>
          <cell r="I156" t="str">
            <v>ขาว</v>
          </cell>
          <cell r="J156"/>
          <cell r="L156">
            <v>84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45944</v>
          </cell>
          <cell r="Z156" t="str">
            <v xml:space="preserve">300กระสอบแบนเต็มใบ </v>
          </cell>
          <cell r="AA156">
            <v>2500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2700</v>
          </cell>
          <cell r="AL156">
            <v>0</v>
          </cell>
          <cell r="AM156">
            <v>2687</v>
          </cell>
          <cell r="AN156">
            <v>0</v>
          </cell>
          <cell r="AO156" t="str">
            <v>WSWT2025850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45944</v>
          </cell>
          <cell r="DP156">
            <v>45939</v>
          </cell>
          <cell r="DQ156"/>
          <cell r="DR156">
            <v>45935</v>
          </cell>
          <cell r="DS156">
            <v>45942</v>
          </cell>
          <cell r="DT156">
            <v>45943</v>
          </cell>
          <cell r="DU156">
            <v>45943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 t="str">
            <v>915 พี</v>
          </cell>
          <cell r="G157">
            <v>20</v>
          </cell>
          <cell r="H157">
            <v>39</v>
          </cell>
          <cell r="I157" t="str">
            <v>ขาว</v>
          </cell>
          <cell r="J157"/>
          <cell r="L157">
            <v>84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45945</v>
          </cell>
          <cell r="Z157" t="str">
            <v xml:space="preserve">300กระสอบแบนเต็มใบ 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5100</v>
          </cell>
          <cell r="AL157">
            <v>0</v>
          </cell>
          <cell r="AM157">
            <v>5200</v>
          </cell>
          <cell r="AN157">
            <v>0</v>
          </cell>
          <cell r="AO157" t="str">
            <v>WSWT2025850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45945</v>
          </cell>
          <cell r="DP157">
            <v>45940</v>
          </cell>
          <cell r="DQ157"/>
          <cell r="DR157">
            <v>45936</v>
          </cell>
          <cell r="DS157">
            <v>45943</v>
          </cell>
          <cell r="DT157">
            <v>45944</v>
          </cell>
          <cell r="DU157">
            <v>45944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>
            <v>932</v>
          </cell>
          <cell r="G158">
            <v>20</v>
          </cell>
          <cell r="H158">
            <v>38</v>
          </cell>
          <cell r="I158" t="str">
            <v>ขาว</v>
          </cell>
          <cell r="J158"/>
          <cell r="L158">
            <v>82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45954</v>
          </cell>
          <cell r="Z158" t="str">
            <v xml:space="preserve">300กระสอบแบนเต็มใบ </v>
          </cell>
          <cell r="AA158">
            <v>2500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2500</v>
          </cell>
          <cell r="AM158">
            <v>2550</v>
          </cell>
          <cell r="AN158">
            <v>0</v>
          </cell>
          <cell r="AO158" t="str">
            <v>WSWT2025850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45954</v>
          </cell>
          <cell r="DP158">
            <v>45949</v>
          </cell>
          <cell r="DQ158"/>
          <cell r="DR158">
            <v>45945</v>
          </cell>
          <cell r="DS158">
            <v>45952</v>
          </cell>
          <cell r="DT158">
            <v>45953</v>
          </cell>
          <cell r="DU158">
            <v>45953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>
            <v>21</v>
          </cell>
          <cell r="G159">
            <v>20</v>
          </cell>
          <cell r="H159">
            <v>39</v>
          </cell>
          <cell r="I159" t="str">
            <v>ขาว</v>
          </cell>
          <cell r="J159"/>
          <cell r="L159">
            <v>84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45946</v>
          </cell>
          <cell r="Z159" t="str">
            <v xml:space="preserve">300กระสอบแบนเต็มใบ </v>
          </cell>
          <cell r="AA159">
            <v>2500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2700</v>
          </cell>
          <cell r="AL159">
            <v>0</v>
          </cell>
          <cell r="AM159">
            <v>2686</v>
          </cell>
          <cell r="AN159">
            <v>0</v>
          </cell>
          <cell r="AO159" t="str">
            <v>WSWT2025850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45946</v>
          </cell>
          <cell r="DP159">
            <v>45941</v>
          </cell>
          <cell r="DQ159"/>
          <cell r="DR159">
            <v>45937</v>
          </cell>
          <cell r="DS159">
            <v>45944</v>
          </cell>
          <cell r="DT159">
            <v>45945</v>
          </cell>
          <cell r="DU159">
            <v>45945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ไอฟีดไก่ไข่เบอร์ 5 เอ็ม</v>
          </cell>
          <cell r="G160">
            <v>20</v>
          </cell>
          <cell r="H160">
            <v>39</v>
          </cell>
          <cell r="I160" t="str">
            <v>ขาว</v>
          </cell>
          <cell r="J160"/>
          <cell r="L160">
            <v>84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45946</v>
          </cell>
          <cell r="Z160" t="str">
            <v xml:space="preserve">300กระสอบแบนเต็มใบ 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5000</v>
          </cell>
          <cell r="AM160"/>
          <cell r="AN160">
            <v>5250</v>
          </cell>
          <cell r="AO160" t="str">
            <v>WSWT2025850</v>
          </cell>
          <cell r="AQ160">
            <v>5657.85</v>
          </cell>
          <cell r="AR160">
            <v>5657.85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45946</v>
          </cell>
          <cell r="DP160">
            <v>45941</v>
          </cell>
          <cell r="DQ160"/>
          <cell r="DR160">
            <v>45937</v>
          </cell>
          <cell r="DS160">
            <v>45944</v>
          </cell>
          <cell r="DT160">
            <v>45945</v>
          </cell>
          <cell r="DU160">
            <v>45945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 t="str">
            <v>แถบเขียว</v>
          </cell>
          <cell r="G161">
            <v>20</v>
          </cell>
          <cell r="H161">
            <v>38</v>
          </cell>
          <cell r="I161" t="str">
            <v>ขาว</v>
          </cell>
          <cell r="J161"/>
          <cell r="L161">
            <v>82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45947</v>
          </cell>
          <cell r="Z161" t="str">
            <v xml:space="preserve">300กระสอบแบนเต็มใบ 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5000</v>
          </cell>
          <cell r="AM161">
            <v>5100</v>
          </cell>
          <cell r="AN161">
            <v>0</v>
          </cell>
          <cell r="AO161" t="str">
            <v>WSWT2025850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45947</v>
          </cell>
          <cell r="DP161">
            <v>45942</v>
          </cell>
          <cell r="DQ161"/>
          <cell r="DR161">
            <v>45938</v>
          </cell>
          <cell r="DS161">
            <v>45945</v>
          </cell>
          <cell r="DT161">
            <v>45946</v>
          </cell>
          <cell r="DU161">
            <v>45946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915 เอ็ม</v>
          </cell>
          <cell r="G162">
            <v>20</v>
          </cell>
          <cell r="H162">
            <v>39</v>
          </cell>
          <cell r="I162" t="str">
            <v>ขาว</v>
          </cell>
          <cell r="J162"/>
          <cell r="L162">
            <v>84</v>
          </cell>
          <cell r="M162" t="str">
            <v>+</v>
          </cell>
          <cell r="N162"/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45947</v>
          </cell>
          <cell r="Z162" t="str">
            <v xml:space="preserve">300กระสอบแบนเต็มใบ 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5100</v>
          </cell>
          <cell r="AL162">
            <v>0</v>
          </cell>
          <cell r="AM162">
            <v>5100</v>
          </cell>
          <cell r="AN162">
            <v>0</v>
          </cell>
          <cell r="AO162" t="str">
            <v>WSWT2025850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45947</v>
          </cell>
          <cell r="DP162">
            <v>45942</v>
          </cell>
          <cell r="DQ162"/>
          <cell r="DR162">
            <v>45938</v>
          </cell>
          <cell r="DS162">
            <v>45945</v>
          </cell>
          <cell r="DT162">
            <v>45946</v>
          </cell>
          <cell r="DU162">
            <v>45946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 t="str">
            <v>915 พี</v>
          </cell>
          <cell r="G163">
            <v>20</v>
          </cell>
          <cell r="H163">
            <v>39</v>
          </cell>
          <cell r="I163" t="str">
            <v>ขาว</v>
          </cell>
          <cell r="J163"/>
          <cell r="L163">
            <v>84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45947</v>
          </cell>
          <cell r="Z163" t="str">
            <v xml:space="preserve">300กระสอบแบนเต็มใบ </v>
          </cell>
          <cell r="AA163">
            <v>5000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4200</v>
          </cell>
          <cell r="AL163">
            <v>800</v>
          </cell>
          <cell r="AM163">
            <v>5200</v>
          </cell>
          <cell r="AN163">
            <v>0</v>
          </cell>
          <cell r="AO163" t="str">
            <v>WSWT2025850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0</v>
          </cell>
          <cell r="DL163" t="str">
            <v>P7</v>
          </cell>
          <cell r="DM163">
            <v>2</v>
          </cell>
          <cell r="DN163">
            <v>45947</v>
          </cell>
          <cell r="DP163">
            <v>45942</v>
          </cell>
          <cell r="DQ163"/>
          <cell r="DR163">
            <v>45938</v>
          </cell>
          <cell r="DS163">
            <v>45945</v>
          </cell>
          <cell r="DT163">
            <v>45946</v>
          </cell>
          <cell r="DU163">
            <v>45946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 t="str">
            <v>952 เอส</v>
          </cell>
          <cell r="G164">
            <v>20</v>
          </cell>
          <cell r="H164">
            <v>39</v>
          </cell>
          <cell r="I164" t="str">
            <v>ขาว</v>
          </cell>
          <cell r="J164"/>
          <cell r="L164">
            <v>84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45950</v>
          </cell>
          <cell r="Z164" t="str">
            <v xml:space="preserve">300กระสอบแบนเต็มใบ </v>
          </cell>
          <cell r="AA164">
            <v>2500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2359</v>
          </cell>
          <cell r="AL164">
            <v>141</v>
          </cell>
          <cell r="AM164">
            <v>2600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45950</v>
          </cell>
          <cell r="DP164">
            <v>45945</v>
          </cell>
          <cell r="DQ164"/>
          <cell r="DR164">
            <v>45941</v>
          </cell>
          <cell r="DS164">
            <v>45948</v>
          </cell>
          <cell r="DT164">
            <v>45949</v>
          </cell>
          <cell r="DU164">
            <v>45949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>
            <v>935</v>
          </cell>
          <cell r="G165">
            <v>20</v>
          </cell>
          <cell r="H165">
            <v>37</v>
          </cell>
          <cell r="I165" t="str">
            <v>ขาว</v>
          </cell>
          <cell r="J165"/>
          <cell r="L165">
            <v>80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45951</v>
          </cell>
          <cell r="Z165" t="str">
            <v xml:space="preserve">300กระสอบแบนเต็มใบ </v>
          </cell>
          <cell r="AA165">
            <v>10000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10000</v>
          </cell>
          <cell r="AM165">
            <v>10200</v>
          </cell>
          <cell r="AN165">
            <v>0</v>
          </cell>
          <cell r="AO165" t="str">
            <v>WSWT2025850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45951</v>
          </cell>
          <cell r="DP165">
            <v>45946</v>
          </cell>
          <cell r="DQ165"/>
          <cell r="DR165">
            <v>45942</v>
          </cell>
          <cell r="DS165">
            <v>45949</v>
          </cell>
          <cell r="DT165">
            <v>45950</v>
          </cell>
          <cell r="DU165">
            <v>45950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 t="str">
            <v>935 เอ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45947</v>
          </cell>
          <cell r="Z166" t="str">
            <v xml:space="preserve">300กระสอบแบนเต็มใบ 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>
            <v>5100</v>
          </cell>
          <cell r="AN166">
            <v>0</v>
          </cell>
          <cell r="AO166" t="str">
            <v>WSWT2025850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45947</v>
          </cell>
          <cell r="DP166">
            <v>45942</v>
          </cell>
          <cell r="DQ166"/>
          <cell r="DR166">
            <v>45938</v>
          </cell>
          <cell r="DS166">
            <v>45945</v>
          </cell>
          <cell r="DT166">
            <v>45946</v>
          </cell>
          <cell r="DU166">
            <v>45946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 t="str">
            <v>915 เอ็ม</v>
          </cell>
          <cell r="G167">
            <v>20</v>
          </cell>
          <cell r="H167">
            <v>39</v>
          </cell>
          <cell r="I167" t="str">
            <v>ขาว</v>
          </cell>
          <cell r="J167"/>
          <cell r="L167">
            <v>84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45950</v>
          </cell>
          <cell r="Z167" t="str">
            <v xml:space="preserve">300กระสอบแบนเต็มใบ </v>
          </cell>
          <cell r="AA167">
            <v>10000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2900</v>
          </cell>
          <cell r="AL167">
            <v>7100</v>
          </cell>
          <cell r="AM167">
            <v>10300</v>
          </cell>
          <cell r="AN167">
            <v>0</v>
          </cell>
          <cell r="AO167" t="str">
            <v>WSWT2025850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0</v>
          </cell>
          <cell r="DL167" t="str">
            <v>P7</v>
          </cell>
          <cell r="DM167">
            <v>2</v>
          </cell>
          <cell r="DN167">
            <v>45950</v>
          </cell>
          <cell r="DP167">
            <v>45945</v>
          </cell>
          <cell r="DQ167"/>
          <cell r="DR167">
            <v>45941</v>
          </cell>
          <cell r="DS167">
            <v>45948</v>
          </cell>
          <cell r="DT167">
            <v>45949</v>
          </cell>
          <cell r="DU167">
            <v>45949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>
            <v>931</v>
          </cell>
          <cell r="G168">
            <v>20</v>
          </cell>
          <cell r="H168">
            <v>39</v>
          </cell>
          <cell r="I168" t="str">
            <v>ขาว</v>
          </cell>
          <cell r="J168"/>
          <cell r="L168">
            <v>84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45950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WSWT2025850</v>
          </cell>
          <cell r="AQ168">
            <v>5657.85</v>
          </cell>
          <cell r="AR168">
            <v>5657.85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45950</v>
          </cell>
          <cell r="DP168">
            <v>45945</v>
          </cell>
          <cell r="DQ168"/>
          <cell r="DR168">
            <v>45941</v>
          </cell>
          <cell r="DS168">
            <v>45948</v>
          </cell>
          <cell r="DT168">
            <v>45949</v>
          </cell>
          <cell r="DU168">
            <v>45949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953 เอส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45947</v>
          </cell>
          <cell r="Z169" t="str">
            <v xml:space="preserve">300กระสอบแบนเต็มใบ </v>
          </cell>
          <cell r="AA169">
            <v>2500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2500</v>
          </cell>
          <cell r="AM169"/>
          <cell r="AN169">
            <v>2625</v>
          </cell>
          <cell r="AO169" t="str">
            <v>WSWT2025850</v>
          </cell>
          <cell r="AQ169">
            <v>2828.9250000000002</v>
          </cell>
          <cell r="AR169">
            <v>2828.9250000000002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0</v>
          </cell>
          <cell r="DL169" t="str">
            <v>P7</v>
          </cell>
          <cell r="DM169">
            <v>2</v>
          </cell>
          <cell r="DN169">
            <v>45947</v>
          </cell>
          <cell r="DP169">
            <v>45942</v>
          </cell>
          <cell r="DQ169"/>
          <cell r="DR169">
            <v>45938</v>
          </cell>
          <cell r="DS169">
            <v>45945</v>
          </cell>
          <cell r="DT169">
            <v>45946</v>
          </cell>
          <cell r="DU169">
            <v>45946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>
            <v>932</v>
          </cell>
          <cell r="G170">
            <v>20</v>
          </cell>
          <cell r="H170">
            <v>38</v>
          </cell>
          <cell r="I170" t="str">
            <v>ขาว</v>
          </cell>
          <cell r="J170"/>
          <cell r="L170">
            <v>82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45958</v>
          </cell>
          <cell r="Z170" t="str">
            <v xml:space="preserve">300กระสอบแบนเต็มใบ </v>
          </cell>
          <cell r="AA170">
            <v>2500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2500</v>
          </cell>
          <cell r="AM170">
            <v>2550</v>
          </cell>
          <cell r="AN170">
            <v>0</v>
          </cell>
          <cell r="AO170" t="str">
            <v>WSWT2025850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45958</v>
          </cell>
          <cell r="DP170">
            <v>45953</v>
          </cell>
          <cell r="DQ170"/>
          <cell r="DR170">
            <v>45949</v>
          </cell>
          <cell r="DS170">
            <v>45956</v>
          </cell>
          <cell r="DT170">
            <v>45957</v>
          </cell>
          <cell r="DU170">
            <v>45957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915 พี</v>
          </cell>
          <cell r="G171">
            <v>20</v>
          </cell>
          <cell r="H171">
            <v>39</v>
          </cell>
          <cell r="I171" t="str">
            <v>ขาว</v>
          </cell>
          <cell r="J171"/>
          <cell r="L171">
            <v>84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45951</v>
          </cell>
          <cell r="Z171" t="str">
            <v xml:space="preserve">300กระสอบแบนเต็มใบ </v>
          </cell>
          <cell r="AA171">
            <v>7500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7500</v>
          </cell>
          <cell r="AM171"/>
          <cell r="AN171">
            <v>7875</v>
          </cell>
          <cell r="AO171" t="str">
            <v>WSWT2025850</v>
          </cell>
          <cell r="AQ171">
            <v>8486.7750000000015</v>
          </cell>
          <cell r="AR171">
            <v>8486.7750000000015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45951</v>
          </cell>
          <cell r="DP171">
            <v>45946</v>
          </cell>
          <cell r="DQ171"/>
          <cell r="DR171">
            <v>45942</v>
          </cell>
          <cell r="DS171">
            <v>45949</v>
          </cell>
          <cell r="DT171">
            <v>45950</v>
          </cell>
          <cell r="DU171">
            <v>45950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ไก่เนื้อ สระบุรี2</v>
          </cell>
          <cell r="G172">
            <v>20</v>
          </cell>
          <cell r="H172">
            <v>39</v>
          </cell>
          <cell r="I172" t="str">
            <v>ขาว</v>
          </cell>
          <cell r="J172"/>
          <cell r="L172">
            <v>84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45951</v>
          </cell>
          <cell r="Z172" t="str">
            <v xml:space="preserve">300กระสอบแบนเต็มใบ </v>
          </cell>
          <cell r="AA172">
            <v>2500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2500</v>
          </cell>
          <cell r="AM172"/>
          <cell r="AN172">
            <v>2625</v>
          </cell>
          <cell r="AO172" t="str">
            <v>WSWT2025850</v>
          </cell>
          <cell r="AQ172">
            <v>2828.9250000000002</v>
          </cell>
          <cell r="AR172">
            <v>2828.9250000000002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45951</v>
          </cell>
          <cell r="DP172">
            <v>45946</v>
          </cell>
          <cell r="DQ172"/>
          <cell r="DR172">
            <v>45942</v>
          </cell>
          <cell r="DS172">
            <v>45949</v>
          </cell>
          <cell r="DT172">
            <v>45950</v>
          </cell>
          <cell r="DU172">
            <v>45950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>
            <v>935</v>
          </cell>
          <cell r="G173">
            <v>20</v>
          </cell>
          <cell r="H173">
            <v>37</v>
          </cell>
          <cell r="I173" t="str">
            <v>ขาว</v>
          </cell>
          <cell r="J173"/>
          <cell r="L173">
            <v>80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45947</v>
          </cell>
          <cell r="Z173" t="str">
            <v xml:space="preserve">300กระสอบแบนเต็มใบ 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5000</v>
          </cell>
          <cell r="AM173">
            <v>5165</v>
          </cell>
          <cell r="AN173">
            <v>0</v>
          </cell>
          <cell r="AO173" t="str">
            <v>WSWT2025850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0</v>
          </cell>
          <cell r="DL173" t="str">
            <v>P7</v>
          </cell>
          <cell r="DM173">
            <v>2</v>
          </cell>
          <cell r="DN173">
            <v>45947</v>
          </cell>
          <cell r="DP173">
            <v>45942</v>
          </cell>
          <cell r="DQ173"/>
          <cell r="DR173">
            <v>45938</v>
          </cell>
          <cell r="DS173">
            <v>45945</v>
          </cell>
          <cell r="DT173">
            <v>45946</v>
          </cell>
          <cell r="DU173">
            <v>45946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 t="str">
            <v>935 แอล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45945</v>
          </cell>
          <cell r="Z174" t="str">
            <v xml:space="preserve">300กระสอบแบนเต็มใบ 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4728</v>
          </cell>
          <cell r="AL174">
            <v>272</v>
          </cell>
          <cell r="AM174">
            <v>5100</v>
          </cell>
          <cell r="AN174">
            <v>0</v>
          </cell>
          <cell r="AO174" t="str">
            <v>WSWT2025850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0</v>
          </cell>
          <cell r="DL174" t="str">
            <v>P7</v>
          </cell>
          <cell r="DM174">
            <v>2</v>
          </cell>
          <cell r="DN174">
            <v>45945</v>
          </cell>
          <cell r="DP174">
            <v>45940</v>
          </cell>
          <cell r="DQ174"/>
          <cell r="DR174">
            <v>45936</v>
          </cell>
          <cell r="DS174">
            <v>45943</v>
          </cell>
          <cell r="DT174">
            <v>45944</v>
          </cell>
          <cell r="DU174">
            <v>45944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935 เอ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45951</v>
          </cell>
          <cell r="Z175" t="str">
            <v xml:space="preserve">300กระสอบแบนเต็มใบ 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10000</v>
          </cell>
          <cell r="AM175">
            <v>10300</v>
          </cell>
          <cell r="AN175">
            <v>0</v>
          </cell>
          <cell r="AO175" t="str">
            <v>WSWT2025850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0</v>
          </cell>
          <cell r="DL175" t="str">
            <v>P7</v>
          </cell>
          <cell r="DM175">
            <v>2</v>
          </cell>
          <cell r="DN175">
            <v>45951</v>
          </cell>
          <cell r="DP175">
            <v>45946</v>
          </cell>
          <cell r="DQ175"/>
          <cell r="DR175">
            <v>45942</v>
          </cell>
          <cell r="DS175">
            <v>45949</v>
          </cell>
          <cell r="DT175">
            <v>45950</v>
          </cell>
          <cell r="DU175">
            <v>45950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>
            <v>21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45952</v>
          </cell>
          <cell r="Z176" t="str">
            <v xml:space="preserve">300กระสอบแบนเต็มใบ </v>
          </cell>
          <cell r="AA176">
            <v>2500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2700</v>
          </cell>
          <cell r="AL176">
            <v>0</v>
          </cell>
          <cell r="AM176">
            <v>2687</v>
          </cell>
          <cell r="AN176">
            <v>0</v>
          </cell>
          <cell r="AO176" t="str">
            <v>WSWT2025850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45952</v>
          </cell>
          <cell r="DP176">
            <v>45947</v>
          </cell>
          <cell r="DQ176"/>
          <cell r="DR176">
            <v>45943</v>
          </cell>
          <cell r="DS176">
            <v>45950</v>
          </cell>
          <cell r="DT176">
            <v>45951</v>
          </cell>
          <cell r="DU176">
            <v>45951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 t="str">
            <v>952 เอส</v>
          </cell>
          <cell r="G177">
            <v>20</v>
          </cell>
          <cell r="H177">
            <v>39</v>
          </cell>
          <cell r="I177" t="str">
            <v>ขาว</v>
          </cell>
          <cell r="J177"/>
          <cell r="L177">
            <v>84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45950</v>
          </cell>
          <cell r="Z177" t="str">
            <v xml:space="preserve">300กระสอบแบนเต็มใบ </v>
          </cell>
          <cell r="AA177">
            <v>2500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2500</v>
          </cell>
          <cell r="AM177"/>
          <cell r="AN177">
            <v>2625</v>
          </cell>
          <cell r="AO177" t="str">
            <v>WSWT2025850</v>
          </cell>
          <cell r="AQ177">
            <v>2828.9250000000002</v>
          </cell>
          <cell r="AR177">
            <v>2828.9250000000002</v>
          </cell>
          <cell r="AS177">
            <v>0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0</v>
          </cell>
          <cell r="DL177" t="str">
            <v>P7</v>
          </cell>
          <cell r="DM177">
            <v>2</v>
          </cell>
          <cell r="DN177">
            <v>45950</v>
          </cell>
          <cell r="DP177">
            <v>45945</v>
          </cell>
          <cell r="DQ177"/>
          <cell r="DR177">
            <v>45941</v>
          </cell>
          <cell r="DS177">
            <v>45948</v>
          </cell>
          <cell r="DT177">
            <v>45949</v>
          </cell>
          <cell r="DU177">
            <v>45949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ไอฟีดไก่ไข่เบอร์ 5 เอ็ม</v>
          </cell>
          <cell r="G178">
            <v>20</v>
          </cell>
          <cell r="H178">
            <v>39</v>
          </cell>
          <cell r="I178" t="str">
            <v>ขาว</v>
          </cell>
          <cell r="J178"/>
          <cell r="L178">
            <v>84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45952</v>
          </cell>
          <cell r="Z178" t="str">
            <v xml:space="preserve">300กระสอบแบนเต็มใบ </v>
          </cell>
          <cell r="AA178">
            <v>2500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2500</v>
          </cell>
          <cell r="AM178"/>
          <cell r="AN178">
            <v>2625</v>
          </cell>
          <cell r="AO178" t="str">
            <v>WSWT2025850</v>
          </cell>
          <cell r="AQ178">
            <v>2828.9250000000002</v>
          </cell>
          <cell r="AR178">
            <v>2828.9250000000002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45952</v>
          </cell>
          <cell r="DP178">
            <v>45947</v>
          </cell>
          <cell r="DQ178"/>
          <cell r="DR178">
            <v>45943</v>
          </cell>
          <cell r="DS178">
            <v>45950</v>
          </cell>
          <cell r="DT178">
            <v>45951</v>
          </cell>
          <cell r="DU178">
            <v>45951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แถบส้ม</v>
          </cell>
          <cell r="G179">
            <v>20</v>
          </cell>
          <cell r="H179">
            <v>38</v>
          </cell>
          <cell r="I179" t="str">
            <v>ขาว</v>
          </cell>
          <cell r="J179"/>
          <cell r="L179">
            <v>82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45954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5000</v>
          </cell>
          <cell r="AM179"/>
          <cell r="AN179">
            <v>5250</v>
          </cell>
          <cell r="AO179" t="str">
            <v>WSWT2025850</v>
          </cell>
          <cell r="AQ179">
            <v>5518.15</v>
          </cell>
          <cell r="AR179">
            <v>5518.15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45954</v>
          </cell>
          <cell r="DP179">
            <v>45949</v>
          </cell>
          <cell r="DQ179"/>
          <cell r="DR179">
            <v>45945</v>
          </cell>
          <cell r="DS179">
            <v>45952</v>
          </cell>
          <cell r="DT179">
            <v>45953</v>
          </cell>
          <cell r="DU179">
            <v>45953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915 เอ็ม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45954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5657.85</v>
          </cell>
          <cell r="AR180">
            <v>5657.85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0</v>
          </cell>
          <cell r="DL180" t="str">
            <v>P7</v>
          </cell>
          <cell r="DM180">
            <v>2</v>
          </cell>
          <cell r="DN180">
            <v>45954</v>
          </cell>
          <cell r="DP180">
            <v>45949</v>
          </cell>
          <cell r="DQ180"/>
          <cell r="DR180">
            <v>45945</v>
          </cell>
          <cell r="DS180">
            <v>45952</v>
          </cell>
          <cell r="DT180">
            <v>45953</v>
          </cell>
          <cell r="DU180">
            <v>45953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915 พี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45954</v>
          </cell>
          <cell r="Z181" t="str">
            <v xml:space="preserve">300กระสอบแบนเต็มใบ </v>
          </cell>
          <cell r="AA181">
            <v>7500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7500</v>
          </cell>
          <cell r="AM181"/>
          <cell r="AN181">
            <v>7875</v>
          </cell>
          <cell r="AO181" t="str">
            <v>WSWT2025850</v>
          </cell>
          <cell r="AQ181">
            <v>8486.7750000000015</v>
          </cell>
          <cell r="AR181">
            <v>8486.7750000000015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0</v>
          </cell>
          <cell r="DL181" t="str">
            <v>P7</v>
          </cell>
          <cell r="DM181">
            <v>2</v>
          </cell>
          <cell r="DN181">
            <v>45954</v>
          </cell>
          <cell r="DP181">
            <v>45949</v>
          </cell>
          <cell r="DQ181"/>
          <cell r="DR181">
            <v>45945</v>
          </cell>
          <cell r="DS181">
            <v>45952</v>
          </cell>
          <cell r="DT181">
            <v>45953</v>
          </cell>
          <cell r="DU181">
            <v>45953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>ไก่เนื้อ สระบุรี1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45954</v>
          </cell>
          <cell r="Z182" t="str">
            <v xml:space="preserve">300กระสอบแบนเต็มใบ </v>
          </cell>
          <cell r="AA182">
            <v>2500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2500</v>
          </cell>
          <cell r="AM182"/>
          <cell r="AN182">
            <v>2625</v>
          </cell>
          <cell r="AO182" t="str">
            <v>WSWT2025850</v>
          </cell>
          <cell r="AQ182">
            <v>2828.9250000000002</v>
          </cell>
          <cell r="AR182">
            <v>2828.9250000000002</v>
          </cell>
          <cell r="AS182">
            <v>0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0</v>
          </cell>
          <cell r="DL182" t="str">
            <v>P7</v>
          </cell>
          <cell r="DM182">
            <v>2</v>
          </cell>
          <cell r="DN182">
            <v>45954</v>
          </cell>
          <cell r="DP182">
            <v>45949</v>
          </cell>
          <cell r="DQ182"/>
          <cell r="DR182">
            <v>45945</v>
          </cell>
          <cell r="DS182">
            <v>45952</v>
          </cell>
          <cell r="DT182">
            <v>45953</v>
          </cell>
          <cell r="DU182">
            <v>45953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>
            <v>935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45954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>
            <v>5165</v>
          </cell>
          <cell r="AN183">
            <v>0</v>
          </cell>
          <cell r="AO183" t="str">
            <v>WSWT2025850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0</v>
          </cell>
          <cell r="DL183" t="str">
            <v>P7</v>
          </cell>
          <cell r="DM183">
            <v>2</v>
          </cell>
          <cell r="DN183">
            <v>45954</v>
          </cell>
          <cell r="DP183">
            <v>45949</v>
          </cell>
          <cell r="DQ183"/>
          <cell r="DR183">
            <v>45945</v>
          </cell>
          <cell r="DS183">
            <v>45952</v>
          </cell>
          <cell r="DT183">
            <v>45953</v>
          </cell>
          <cell r="DU183">
            <v>45953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 t="str">
            <v>935 เอ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45954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>
            <v>5200</v>
          </cell>
          <cell r="AN184">
            <v>0</v>
          </cell>
          <cell r="AO184" t="str">
            <v>WSWT2025850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0</v>
          </cell>
          <cell r="DL184" t="str">
            <v>P7</v>
          </cell>
          <cell r="DM184">
            <v>2</v>
          </cell>
          <cell r="DN184">
            <v>45954</v>
          </cell>
          <cell r="DP184">
            <v>45949</v>
          </cell>
          <cell r="DQ184"/>
          <cell r="DR184">
            <v>45945</v>
          </cell>
          <cell r="DS184">
            <v>45952</v>
          </cell>
          <cell r="DT184">
            <v>45953</v>
          </cell>
          <cell r="DU184">
            <v>45953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915 เอ็ม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45957</v>
          </cell>
          <cell r="Z185" t="str">
            <v xml:space="preserve">300กระสอบแบนเต็มใบ </v>
          </cell>
          <cell r="AA185">
            <v>5000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5000</v>
          </cell>
          <cell r="AM185"/>
          <cell r="AN185">
            <v>5250</v>
          </cell>
          <cell r="AO185" t="str">
            <v>WSWT2025850</v>
          </cell>
          <cell r="AQ185">
            <v>5657.85</v>
          </cell>
          <cell r="AR185">
            <v>5657.85</v>
          </cell>
          <cell r="AS185">
            <v>0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0</v>
          </cell>
          <cell r="DL185" t="str">
            <v>P7</v>
          </cell>
          <cell r="DM185">
            <v>2</v>
          </cell>
          <cell r="DN185">
            <v>45957</v>
          </cell>
          <cell r="DP185">
            <v>45952</v>
          </cell>
          <cell r="DQ185"/>
          <cell r="DR185">
            <v>45948</v>
          </cell>
          <cell r="DS185">
            <v>45955</v>
          </cell>
          <cell r="DT185">
            <v>45956</v>
          </cell>
          <cell r="DU185">
            <v>45956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>
            <v>935</v>
          </cell>
          <cell r="G186">
            <v>20</v>
          </cell>
          <cell r="H186">
            <v>37</v>
          </cell>
          <cell r="I186" t="str">
            <v>ขาว</v>
          </cell>
          <cell r="J186"/>
          <cell r="L186">
            <v>80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45957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5378.4500000000007</v>
          </cell>
          <cell r="AR186">
            <v>5378.4500000000007</v>
          </cell>
          <cell r="AS186">
            <v>0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0</v>
          </cell>
          <cell r="DL186" t="str">
            <v>P7</v>
          </cell>
          <cell r="DM186">
            <v>2</v>
          </cell>
          <cell r="DN186">
            <v>45957</v>
          </cell>
          <cell r="DP186">
            <v>45952</v>
          </cell>
          <cell r="DQ186"/>
          <cell r="DR186">
            <v>45948</v>
          </cell>
          <cell r="DS186">
            <v>45955</v>
          </cell>
          <cell r="DT186">
            <v>45956</v>
          </cell>
          <cell r="DU186">
            <v>45956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 t="str">
            <v>935 แอล</v>
          </cell>
          <cell r="G187">
            <v>20</v>
          </cell>
          <cell r="H187">
            <v>37</v>
          </cell>
          <cell r="I187" t="str">
            <v>ขาว</v>
          </cell>
          <cell r="J187"/>
          <cell r="L187">
            <v>80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45951</v>
          </cell>
          <cell r="Z187" t="str">
            <v xml:space="preserve">300กระสอบแบนเต็มใบ 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WSWT2025850</v>
          </cell>
          <cell r="AQ187">
            <v>5378.4500000000007</v>
          </cell>
          <cell r="AR187">
            <v>5378.4500000000007</v>
          </cell>
          <cell r="AS187">
            <v>0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0</v>
          </cell>
          <cell r="DL187" t="str">
            <v>P7</v>
          </cell>
          <cell r="DM187">
            <v>2</v>
          </cell>
          <cell r="DN187">
            <v>45951</v>
          </cell>
          <cell r="DP187">
            <v>45946</v>
          </cell>
          <cell r="DQ187"/>
          <cell r="DR187">
            <v>45942</v>
          </cell>
          <cell r="DS187">
            <v>45949</v>
          </cell>
          <cell r="DT187">
            <v>45950</v>
          </cell>
          <cell r="DU187">
            <v>45950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935 เอ</v>
          </cell>
          <cell r="G188">
            <v>20</v>
          </cell>
          <cell r="H188">
            <v>37</v>
          </cell>
          <cell r="I188" t="str">
            <v>ขาว</v>
          </cell>
          <cell r="J188"/>
          <cell r="L188">
            <v>80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45957</v>
          </cell>
          <cell r="Z188" t="str">
            <v xml:space="preserve">300กระสอบแบนเต็มใบ </v>
          </cell>
          <cell r="AA188">
            <v>10000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10000</v>
          </cell>
          <cell r="AM188"/>
          <cell r="AN188">
            <v>10500</v>
          </cell>
          <cell r="AO188" t="str">
            <v>WSWT2025850</v>
          </cell>
          <cell r="AQ188">
            <v>10756.900000000001</v>
          </cell>
          <cell r="AR188">
            <v>10756.900000000001</v>
          </cell>
          <cell r="AS188">
            <v>0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0</v>
          </cell>
          <cell r="DL188" t="str">
            <v>P7</v>
          </cell>
          <cell r="DM188">
            <v>2</v>
          </cell>
          <cell r="DN188">
            <v>45957</v>
          </cell>
          <cell r="DP188">
            <v>45952</v>
          </cell>
          <cell r="DQ188"/>
          <cell r="DR188">
            <v>45948</v>
          </cell>
          <cell r="DS188">
            <v>45955</v>
          </cell>
          <cell r="DT188">
            <v>45956</v>
          </cell>
          <cell r="DU188">
            <v>45956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 t="str">
            <v>915 พี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45958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WSWT2025850</v>
          </cell>
          <cell r="AQ189">
            <v>5657.85</v>
          </cell>
          <cell r="AR189">
            <v>5657.85</v>
          </cell>
          <cell r="AS189">
            <v>0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0</v>
          </cell>
          <cell r="DL189" t="str">
            <v>P7</v>
          </cell>
          <cell r="DM189">
            <v>2</v>
          </cell>
          <cell r="DN189">
            <v>45958</v>
          </cell>
          <cell r="DP189">
            <v>45953</v>
          </cell>
          <cell r="DQ189"/>
          <cell r="DR189">
            <v>45949</v>
          </cell>
          <cell r="DS189">
            <v>45956</v>
          </cell>
          <cell r="DT189">
            <v>45957</v>
          </cell>
          <cell r="DU189">
            <v>45957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>
            <v>21</v>
          </cell>
          <cell r="G190">
            <v>20</v>
          </cell>
          <cell r="H190">
            <v>39</v>
          </cell>
          <cell r="I190" t="str">
            <v>ขาว</v>
          </cell>
          <cell r="J190"/>
          <cell r="L190">
            <v>84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45958</v>
          </cell>
          <cell r="Z190" t="str">
            <v xml:space="preserve">300กระสอบแบนเต็มใบ </v>
          </cell>
          <cell r="AA190">
            <v>2500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1607</v>
          </cell>
          <cell r="AL190">
            <v>893</v>
          </cell>
          <cell r="AM190">
            <v>2686</v>
          </cell>
          <cell r="AN190">
            <v>0</v>
          </cell>
          <cell r="AO190" t="str">
            <v>WSWT2025850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0</v>
          </cell>
          <cell r="DL190" t="str">
            <v>P7</v>
          </cell>
          <cell r="DM190">
            <v>2</v>
          </cell>
          <cell r="DN190">
            <v>45958</v>
          </cell>
          <cell r="DP190">
            <v>45953</v>
          </cell>
          <cell r="DQ190"/>
          <cell r="DR190">
            <v>45949</v>
          </cell>
          <cell r="DS190">
            <v>45956</v>
          </cell>
          <cell r="DT190">
            <v>45957</v>
          </cell>
          <cell r="DU190">
            <v>45957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>
            <v>932</v>
          </cell>
          <cell r="G191">
            <v>20</v>
          </cell>
          <cell r="H191">
            <v>38</v>
          </cell>
          <cell r="I191" t="str">
            <v>ขาว</v>
          </cell>
          <cell r="J191"/>
          <cell r="L191">
            <v>82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45960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>
            <v>5100</v>
          </cell>
          <cell r="AN191">
            <v>0</v>
          </cell>
          <cell r="AO191" t="str">
            <v>WSWT2025850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0</v>
          </cell>
          <cell r="DL191" t="str">
            <v>P7</v>
          </cell>
          <cell r="DM191">
            <v>2</v>
          </cell>
          <cell r="DN191">
            <v>45960</v>
          </cell>
          <cell r="DP191">
            <v>45955</v>
          </cell>
          <cell r="DQ191"/>
          <cell r="DR191">
            <v>45951</v>
          </cell>
          <cell r="DS191">
            <v>45958</v>
          </cell>
          <cell r="DT191">
            <v>45959</v>
          </cell>
          <cell r="DU191">
            <v>45959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>
            <v>959</v>
          </cell>
          <cell r="G192">
            <v>20</v>
          </cell>
          <cell r="H192">
            <v>38</v>
          </cell>
          <cell r="I192" t="str">
            <v>ขาว</v>
          </cell>
          <cell r="J192"/>
          <cell r="L192">
            <v>82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45954</v>
          </cell>
          <cell r="Z192" t="str">
            <v xml:space="preserve">300กระสอบแบนเต็มใบ 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WSWT2025850</v>
          </cell>
          <cell r="AQ192">
            <v>5518.15</v>
          </cell>
          <cell r="AR192">
            <v>5518.15</v>
          </cell>
          <cell r="AS192">
            <v>0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0</v>
          </cell>
          <cell r="DL192" t="str">
            <v>P7</v>
          </cell>
          <cell r="DM192">
            <v>2</v>
          </cell>
          <cell r="DN192">
            <v>45954</v>
          </cell>
          <cell r="DP192">
            <v>45949</v>
          </cell>
          <cell r="DQ192"/>
          <cell r="DR192">
            <v>45945</v>
          </cell>
          <cell r="DS192">
            <v>45952</v>
          </cell>
          <cell r="DT192">
            <v>45953</v>
          </cell>
          <cell r="DU192">
            <v>45953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ไก่ไข่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45959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WSWT2025850</v>
          </cell>
          <cell r="AQ193">
            <v>5657.85</v>
          </cell>
          <cell r="AR193">
            <v>5657.85</v>
          </cell>
          <cell r="AS193">
            <v>0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0</v>
          </cell>
          <cell r="DL193" t="str">
            <v>P7</v>
          </cell>
          <cell r="DM193">
            <v>2</v>
          </cell>
          <cell r="DN193">
            <v>45959</v>
          </cell>
          <cell r="DP193">
            <v>45954</v>
          </cell>
          <cell r="DQ193"/>
          <cell r="DR193">
            <v>45950</v>
          </cell>
          <cell r="DS193">
            <v>45957</v>
          </cell>
          <cell r="DT193">
            <v>45958</v>
          </cell>
          <cell r="DU193">
            <v>45958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 t="str">
            <v>915 เอ็ม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45959</v>
          </cell>
          <cell r="Z194" t="str">
            <v xml:space="preserve">300กระสอบแบนเต็มใบ </v>
          </cell>
          <cell r="AA194">
            <v>10000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10000</v>
          </cell>
          <cell r="AM194"/>
          <cell r="AN194">
            <v>10500</v>
          </cell>
          <cell r="AO194" t="str">
            <v>WSWT2025850</v>
          </cell>
          <cell r="AQ194">
            <v>11315.7</v>
          </cell>
          <cell r="AR194">
            <v>11315.7</v>
          </cell>
          <cell r="AS194">
            <v>0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0</v>
          </cell>
          <cell r="DL194" t="str">
            <v>P7</v>
          </cell>
          <cell r="DM194">
            <v>2</v>
          </cell>
          <cell r="DN194">
            <v>45959</v>
          </cell>
          <cell r="DP194">
            <v>45954</v>
          </cell>
          <cell r="DQ194"/>
          <cell r="DR194">
            <v>45950</v>
          </cell>
          <cell r="DS194">
            <v>45957</v>
          </cell>
          <cell r="DT194">
            <v>45958</v>
          </cell>
          <cell r="DU194">
            <v>45958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>
            <v>931</v>
          </cell>
          <cell r="G195">
            <v>20</v>
          </cell>
          <cell r="H195">
            <v>39</v>
          </cell>
          <cell r="I195" t="str">
            <v>ขาว</v>
          </cell>
          <cell r="J195"/>
          <cell r="L195">
            <v>84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45959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/>
          <cell r="AN195">
            <v>5250</v>
          </cell>
          <cell r="AO195" t="str">
            <v>WSWT2025850</v>
          </cell>
          <cell r="AQ195">
            <v>5657.85</v>
          </cell>
          <cell r="AR195">
            <v>5657.85</v>
          </cell>
          <cell r="AS195">
            <v>0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0</v>
          </cell>
          <cell r="DL195" t="str">
            <v>P7</v>
          </cell>
          <cell r="DM195">
            <v>2</v>
          </cell>
          <cell r="DN195">
            <v>45959</v>
          </cell>
          <cell r="DP195">
            <v>45954</v>
          </cell>
          <cell r="DQ195"/>
          <cell r="DR195">
            <v>45950</v>
          </cell>
          <cell r="DS195">
            <v>45957</v>
          </cell>
          <cell r="DT195">
            <v>45958</v>
          </cell>
          <cell r="DU195">
            <v>45958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 t="str">
            <v>952 เอส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45959</v>
          </cell>
          <cell r="Z196" t="str">
            <v xml:space="preserve">300กระสอบแบนเต็มใบ </v>
          </cell>
          <cell r="AA196">
            <v>2500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2500</v>
          </cell>
          <cell r="AM196"/>
          <cell r="AN196">
            <v>2625</v>
          </cell>
          <cell r="AO196" t="str">
            <v>WSWT2025850</v>
          </cell>
          <cell r="AQ196">
            <v>2828.9250000000002</v>
          </cell>
          <cell r="AR196">
            <v>2828.9250000000002</v>
          </cell>
          <cell r="AS196">
            <v>0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0</v>
          </cell>
          <cell r="DL196" t="str">
            <v>P7</v>
          </cell>
          <cell r="DM196">
            <v>2</v>
          </cell>
          <cell r="DN196">
            <v>45959</v>
          </cell>
          <cell r="DP196">
            <v>45954</v>
          </cell>
          <cell r="DQ196"/>
          <cell r="DR196">
            <v>45950</v>
          </cell>
          <cell r="DS196">
            <v>45957</v>
          </cell>
          <cell r="DT196">
            <v>45958</v>
          </cell>
          <cell r="DU196">
            <v>45958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ไก่เนื้อ สระบุรี1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45959</v>
          </cell>
          <cell r="Z197" t="str">
            <v xml:space="preserve">300กระสอบแบนเต็มใบ </v>
          </cell>
          <cell r="AA197">
            <v>2500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2500</v>
          </cell>
          <cell r="AM197"/>
          <cell r="AN197">
            <v>2625</v>
          </cell>
          <cell r="AO197" t="str">
            <v>WSWT2025850</v>
          </cell>
          <cell r="AQ197">
            <v>2828.9250000000002</v>
          </cell>
          <cell r="AR197">
            <v>2828.9250000000002</v>
          </cell>
          <cell r="AS197">
            <v>0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45959</v>
          </cell>
          <cell r="DP197">
            <v>45954</v>
          </cell>
          <cell r="DQ197"/>
          <cell r="DR197">
            <v>45950</v>
          </cell>
          <cell r="DS197">
            <v>45957</v>
          </cell>
          <cell r="DT197">
            <v>45958</v>
          </cell>
          <cell r="DU197">
            <v>45958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 t="str">
            <v>ไก่เนื้อ สระบุรี2</v>
          </cell>
          <cell r="G198">
            <v>20</v>
          </cell>
          <cell r="H198">
            <v>39</v>
          </cell>
          <cell r="I198" t="str">
            <v>ขาว</v>
          </cell>
          <cell r="J198"/>
          <cell r="L198">
            <v>84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45959</v>
          </cell>
          <cell r="Z198" t="str">
            <v xml:space="preserve">300กระสอบแบนเต็มใบ </v>
          </cell>
          <cell r="AA198">
            <v>2500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2500</v>
          </cell>
          <cell r="AM198"/>
          <cell r="AN198">
            <v>2625</v>
          </cell>
          <cell r="AO198" t="str">
            <v>WSWT2025850</v>
          </cell>
          <cell r="AQ198">
            <v>2828.9250000000002</v>
          </cell>
          <cell r="AR198">
            <v>2828.9250000000002</v>
          </cell>
          <cell r="AS198">
            <v>0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0</v>
          </cell>
          <cell r="DL198" t="str">
            <v>P7</v>
          </cell>
          <cell r="DM198">
            <v>2</v>
          </cell>
          <cell r="DN198">
            <v>45959</v>
          </cell>
          <cell r="DP198">
            <v>45954</v>
          </cell>
          <cell r="DQ198"/>
          <cell r="DR198">
            <v>45950</v>
          </cell>
          <cell r="DS198">
            <v>45957</v>
          </cell>
          <cell r="DT198">
            <v>45958</v>
          </cell>
          <cell r="DU198">
            <v>45958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 t="str">
            <v>ไอฟีดไก่ไข่เบอร์ 5 เอ็ม</v>
          </cell>
          <cell r="G199">
            <v>20</v>
          </cell>
          <cell r="H199">
            <v>39</v>
          </cell>
          <cell r="I199" t="str">
            <v>ขาว</v>
          </cell>
          <cell r="J199"/>
          <cell r="L199">
            <v>84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45959</v>
          </cell>
          <cell r="Z199" t="str">
            <v xml:space="preserve">300กระสอบแบนเต็มใบ </v>
          </cell>
          <cell r="AA199">
            <v>2500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2500</v>
          </cell>
          <cell r="AM199"/>
          <cell r="AN199">
            <v>2625</v>
          </cell>
          <cell r="AO199" t="str">
            <v>WSWT2025850</v>
          </cell>
          <cell r="AQ199">
            <v>2828.9250000000002</v>
          </cell>
          <cell r="AR199">
            <v>2828.9250000000002</v>
          </cell>
          <cell r="AS199">
            <v>0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0</v>
          </cell>
          <cell r="DL199" t="str">
            <v>P7</v>
          </cell>
          <cell r="DM199">
            <v>2</v>
          </cell>
          <cell r="DN199">
            <v>45959</v>
          </cell>
          <cell r="DP199">
            <v>45954</v>
          </cell>
          <cell r="DQ199"/>
          <cell r="DR199">
            <v>45950</v>
          </cell>
          <cell r="DS199">
            <v>45957</v>
          </cell>
          <cell r="DT199">
            <v>45958</v>
          </cell>
          <cell r="DU199">
            <v>45958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 t="str">
            <v>935 เอ</v>
          </cell>
          <cell r="G200">
            <v>20</v>
          </cell>
          <cell r="H200">
            <v>37</v>
          </cell>
          <cell r="I200" t="str">
            <v>ขาว</v>
          </cell>
          <cell r="J200"/>
          <cell r="L200">
            <v>80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45959</v>
          </cell>
          <cell r="Z200" t="str">
            <v xml:space="preserve">300กระสอบแบนเต็มใบ </v>
          </cell>
          <cell r="AA200">
            <v>10000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10000</v>
          </cell>
          <cell r="AM200"/>
          <cell r="AN200">
            <v>10500</v>
          </cell>
          <cell r="AO200" t="str">
            <v>WSWT2025850</v>
          </cell>
          <cell r="AQ200">
            <v>10756.900000000001</v>
          </cell>
          <cell r="AR200">
            <v>10756.900000000001</v>
          </cell>
          <cell r="AS200">
            <v>0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0</v>
          </cell>
          <cell r="DL200" t="str">
            <v>P7</v>
          </cell>
          <cell r="DM200">
            <v>2</v>
          </cell>
          <cell r="DN200">
            <v>45959</v>
          </cell>
          <cell r="DP200">
            <v>45954</v>
          </cell>
          <cell r="DQ200"/>
          <cell r="DR200">
            <v>45950</v>
          </cell>
          <cell r="DS200">
            <v>45957</v>
          </cell>
          <cell r="DT200">
            <v>45958</v>
          </cell>
          <cell r="DU200">
            <v>45958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>
            <v>935</v>
          </cell>
          <cell r="G201">
            <v>20</v>
          </cell>
          <cell r="H201">
            <v>37</v>
          </cell>
          <cell r="I201" t="str">
            <v>ขาว</v>
          </cell>
          <cell r="J201"/>
          <cell r="L201">
            <v>80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45960</v>
          </cell>
          <cell r="Z201" t="str">
            <v xml:space="preserve">300กระสอบแบนเต็มใบ </v>
          </cell>
          <cell r="AA201">
            <v>10000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10000</v>
          </cell>
          <cell r="AM201"/>
          <cell r="AN201">
            <v>10500</v>
          </cell>
          <cell r="AO201" t="str">
            <v>WSWT2025850</v>
          </cell>
          <cell r="AQ201">
            <v>10756.900000000001</v>
          </cell>
          <cell r="AR201">
            <v>0</v>
          </cell>
          <cell r="AS201">
            <v>10756.900000000001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847.40467777777781</v>
          </cell>
          <cell r="DL201" t="str">
            <v>P7</v>
          </cell>
          <cell r="DM201">
            <v>2</v>
          </cell>
          <cell r="DN201">
            <v>45960</v>
          </cell>
          <cell r="DP201">
            <v>45955</v>
          </cell>
          <cell r="DQ201"/>
          <cell r="DR201">
            <v>45951</v>
          </cell>
          <cell r="DS201">
            <v>45958</v>
          </cell>
          <cell r="DT201">
            <v>45959</v>
          </cell>
          <cell r="DU201">
            <v>45959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935 แอล</v>
          </cell>
          <cell r="G202">
            <v>20</v>
          </cell>
          <cell r="H202">
            <v>37</v>
          </cell>
          <cell r="I202" t="str">
            <v>ขาว</v>
          </cell>
          <cell r="J202"/>
          <cell r="L202">
            <v>80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45960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/>
          <cell r="AN202">
            <v>5250</v>
          </cell>
          <cell r="AO202" t="str">
            <v>WSWT2025850</v>
          </cell>
          <cell r="AQ202">
            <v>5378.4500000000007</v>
          </cell>
          <cell r="AR202">
            <v>0</v>
          </cell>
          <cell r="AS202">
            <v>5378.4500000000007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423.7023388888889</v>
          </cell>
          <cell r="DL202" t="str">
            <v>P7</v>
          </cell>
          <cell r="DM202">
            <v>2</v>
          </cell>
          <cell r="DN202">
            <v>45960</v>
          </cell>
          <cell r="DP202">
            <v>45955</v>
          </cell>
          <cell r="DQ202"/>
          <cell r="DR202">
            <v>45951</v>
          </cell>
          <cell r="DS202">
            <v>45958</v>
          </cell>
          <cell r="DT202">
            <v>45959</v>
          </cell>
          <cell r="DU202">
            <v>45959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 t="str">
            <v>แถบเขียว</v>
          </cell>
          <cell r="G203">
            <v>20</v>
          </cell>
          <cell r="H203">
            <v>38</v>
          </cell>
          <cell r="I203" t="str">
            <v>ขาว</v>
          </cell>
          <cell r="J203"/>
          <cell r="L203">
            <v>82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45961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>
            <v>5100</v>
          </cell>
          <cell r="AN203">
            <v>0</v>
          </cell>
          <cell r="AO203" t="str">
            <v>WSWT2025850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0</v>
          </cell>
          <cell r="DL203" t="str">
            <v>P7</v>
          </cell>
          <cell r="DM203">
            <v>2</v>
          </cell>
          <cell r="DN203">
            <v>45961</v>
          </cell>
          <cell r="DP203">
            <v>45956</v>
          </cell>
          <cell r="DQ203"/>
          <cell r="DR203">
            <v>45952</v>
          </cell>
          <cell r="DS203">
            <v>45959</v>
          </cell>
          <cell r="DT203">
            <v>45960</v>
          </cell>
          <cell r="DU203">
            <v>45960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MK68-001118</v>
          </cell>
          <cell r="C204">
            <v>45916</v>
          </cell>
          <cell r="E204" t="str">
            <v>บจก.ซันฟีด</v>
          </cell>
          <cell r="F204" t="str">
            <v>915 เอ็ม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45961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WSWT2025850</v>
          </cell>
          <cell r="AQ204">
            <v>5657.85</v>
          </cell>
          <cell r="AR204">
            <v>0</v>
          </cell>
          <cell r="AS204">
            <v>5657.85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445.71285000000012</v>
          </cell>
          <cell r="DL204" t="str">
            <v>P7</v>
          </cell>
          <cell r="DM204">
            <v>2</v>
          </cell>
          <cell r="DN204">
            <v>45961</v>
          </cell>
          <cell r="DP204">
            <v>45956</v>
          </cell>
          <cell r="DQ204"/>
          <cell r="DR204">
            <v>45952</v>
          </cell>
          <cell r="DS204">
            <v>45959</v>
          </cell>
          <cell r="DT204">
            <v>45960</v>
          </cell>
          <cell r="DU204">
            <v>45960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MK68-001118</v>
          </cell>
          <cell r="C205">
            <v>45916</v>
          </cell>
          <cell r="E205" t="str">
            <v>บจก.ซันฟีด</v>
          </cell>
          <cell r="F205" t="str">
            <v>915 พี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45961</v>
          </cell>
          <cell r="Z205" t="str">
            <v xml:space="preserve">300กระสอบแบนเต็มใบ </v>
          </cell>
          <cell r="AA205">
            <v>7500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7500</v>
          </cell>
          <cell r="AM205"/>
          <cell r="AN205">
            <v>7875</v>
          </cell>
          <cell r="AO205" t="str">
            <v>WSWT2025850</v>
          </cell>
          <cell r="AQ205">
            <v>8486.7750000000015</v>
          </cell>
          <cell r="AR205">
            <v>0</v>
          </cell>
          <cell r="AS205">
            <v>8486.7750000000015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668.56927500000018</v>
          </cell>
          <cell r="DL205" t="str">
            <v>P7</v>
          </cell>
          <cell r="DM205">
            <v>2</v>
          </cell>
          <cell r="DN205">
            <v>45961</v>
          </cell>
          <cell r="DP205">
            <v>45956</v>
          </cell>
          <cell r="DQ205"/>
          <cell r="DR205">
            <v>45952</v>
          </cell>
          <cell r="DS205">
            <v>45959</v>
          </cell>
          <cell r="DT205">
            <v>45960</v>
          </cell>
          <cell r="DU205">
            <v>45960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MK68-001118</v>
          </cell>
          <cell r="C206">
            <v>45916</v>
          </cell>
          <cell r="E206" t="str">
            <v>บจก.ซันฟีด</v>
          </cell>
          <cell r="F206" t="str">
            <v>953 เอส</v>
          </cell>
          <cell r="G206">
            <v>20</v>
          </cell>
          <cell r="H206">
            <v>39</v>
          </cell>
          <cell r="I206" t="str">
            <v>ขาว</v>
          </cell>
          <cell r="J206"/>
          <cell r="L206">
            <v>84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45961</v>
          </cell>
          <cell r="Z206" t="str">
            <v xml:space="preserve">300กระสอบแบนเต็มใบ </v>
          </cell>
          <cell r="AA206">
            <v>2500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2500</v>
          </cell>
          <cell r="AM206"/>
          <cell r="AN206">
            <v>2625</v>
          </cell>
          <cell r="AO206" t="str">
            <v>WSWT2025850</v>
          </cell>
          <cell r="AQ206">
            <v>2828.9250000000002</v>
          </cell>
          <cell r="AR206">
            <v>0</v>
          </cell>
          <cell r="AS206">
            <v>2828.9250000000002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222.85642500000006</v>
          </cell>
          <cell r="DL206" t="str">
            <v>P7</v>
          </cell>
          <cell r="DM206">
            <v>2</v>
          </cell>
          <cell r="DN206">
            <v>45961</v>
          </cell>
          <cell r="DP206">
            <v>45956</v>
          </cell>
          <cell r="DQ206"/>
          <cell r="DR206">
            <v>45952</v>
          </cell>
          <cell r="DS206">
            <v>45959</v>
          </cell>
          <cell r="DT206">
            <v>45960</v>
          </cell>
          <cell r="DU206">
            <v>45960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MK68-001118</v>
          </cell>
          <cell r="C207">
            <v>45916</v>
          </cell>
          <cell r="E207" t="str">
            <v>บจก.ซันฟีด</v>
          </cell>
          <cell r="F207" t="str">
            <v>935 เอ</v>
          </cell>
          <cell r="G207">
            <v>20</v>
          </cell>
          <cell r="H207">
            <v>37</v>
          </cell>
          <cell r="I207" t="str">
            <v>ขาว</v>
          </cell>
          <cell r="J207"/>
          <cell r="L207">
            <v>80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45961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WSWT2025850</v>
          </cell>
          <cell r="AQ207">
            <v>5378.4500000000007</v>
          </cell>
          <cell r="AR207">
            <v>0</v>
          </cell>
          <cell r="AS207">
            <v>5378.4500000000007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423.7023388888889</v>
          </cell>
          <cell r="DL207" t="str">
            <v>P7</v>
          </cell>
          <cell r="DM207">
            <v>2</v>
          </cell>
          <cell r="DN207">
            <v>45961</v>
          </cell>
          <cell r="DP207">
            <v>45956</v>
          </cell>
          <cell r="DQ207"/>
          <cell r="DR207">
            <v>45952</v>
          </cell>
          <cell r="DS207">
            <v>45959</v>
          </cell>
          <cell r="DT207">
            <v>45960</v>
          </cell>
          <cell r="DU207">
            <v>45960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MK68-001118</v>
          </cell>
          <cell r="C208">
            <v>45916</v>
          </cell>
          <cell r="E208" t="str">
            <v>บจก.ซันฟีด</v>
          </cell>
          <cell r="F208" t="str">
            <v>ไอฟีดเป็ดไข่เบอร์ 5 เอ</v>
          </cell>
          <cell r="G208">
            <v>20</v>
          </cell>
          <cell r="H208">
            <v>37</v>
          </cell>
          <cell r="I208" t="str">
            <v>ขาว</v>
          </cell>
          <cell r="J208"/>
          <cell r="L208">
            <v>80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45961</v>
          </cell>
          <cell r="Z208" t="str">
            <v xml:space="preserve">300กระสอบแบนเต็มใบ </v>
          </cell>
          <cell r="AA208">
            <v>2500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2026</v>
          </cell>
          <cell r="AL208">
            <v>474</v>
          </cell>
          <cell r="AM208">
            <v>2550</v>
          </cell>
          <cell r="AN208">
            <v>0</v>
          </cell>
          <cell r="AO208" t="str">
            <v>WSWT2025850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0</v>
          </cell>
          <cell r="DL208" t="str">
            <v>P7</v>
          </cell>
          <cell r="DM208">
            <v>2</v>
          </cell>
          <cell r="DN208">
            <v>45961</v>
          </cell>
          <cell r="DP208">
            <v>45956</v>
          </cell>
          <cell r="DQ208"/>
          <cell r="DR208">
            <v>45952</v>
          </cell>
          <cell r="DS208">
            <v>45959</v>
          </cell>
          <cell r="DT208">
            <v>45960</v>
          </cell>
          <cell r="DU208">
            <v>45960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ประมาณการ</v>
          </cell>
          <cell r="C209" t="str">
            <v>ประมาณการ</v>
          </cell>
          <cell r="E209" t="str">
            <v>บจก.ซันฟีด</v>
          </cell>
          <cell r="F209" t="str">
            <v>รอแบบ</v>
          </cell>
          <cell r="G209">
            <v>20</v>
          </cell>
          <cell r="H209">
            <v>39</v>
          </cell>
          <cell r="I209" t="str">
            <v>ขาว</v>
          </cell>
          <cell r="J209"/>
          <cell r="L209">
            <v>84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 t="str">
            <v>รอแจ้ง</v>
          </cell>
          <cell r="Z209" t="str">
            <v xml:space="preserve">300กระสอบแบนเต็มใบ </v>
          </cell>
          <cell r="AA209">
            <v>1267500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1267500</v>
          </cell>
          <cell r="AM209"/>
          <cell r="AN209">
            <v>1330875</v>
          </cell>
          <cell r="AO209" t="str">
            <v>WSWT2025850</v>
          </cell>
          <cell r="AQ209">
            <v>1434264.9750000001</v>
          </cell>
          <cell r="AR209">
            <v>0</v>
          </cell>
          <cell r="AS209">
            <v>1434264.9750000001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112988.20747500002</v>
          </cell>
          <cell r="DL209" t="str">
            <v>P7</v>
          </cell>
          <cell r="DM209">
            <v>2</v>
          </cell>
          <cell r="DN209" t="str">
            <v>รอแจ้ง</v>
          </cell>
          <cell r="DP209" t="e">
            <v>#VALUE!</v>
          </cell>
          <cell r="DQ209"/>
          <cell r="DR209" t="e">
            <v>#VALUE!</v>
          </cell>
          <cell r="DS209" t="e">
            <v>#VALUE!</v>
          </cell>
          <cell r="DT209" t="e">
            <v>#VALUE!</v>
          </cell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>รอART</v>
          </cell>
          <cell r="EG209"/>
          <cell r="EH209"/>
          <cell r="EI209"/>
        </row>
        <row r="210">
          <cell r="B210">
            <v>0</v>
          </cell>
          <cell r="C210"/>
          <cell r="E210"/>
          <cell r="F210"/>
          <cell r="G210">
            <v>20</v>
          </cell>
          <cell r="H210">
            <v>38</v>
          </cell>
          <cell r="I210"/>
          <cell r="J210"/>
          <cell r="L210">
            <v>82</v>
          </cell>
          <cell r="M210" t="str">
            <v>+</v>
          </cell>
          <cell r="N210">
            <v>2</v>
          </cell>
          <cell r="R210"/>
          <cell r="T210"/>
          <cell r="U210"/>
          <cell r="V210"/>
          <cell r="X210"/>
          <cell r="Z210"/>
          <cell r="AA210"/>
          <cell r="AB210"/>
          <cell r="AC210">
            <v>0</v>
          </cell>
          <cell r="AD210"/>
          <cell r="AG210"/>
          <cell r="AI210" t="str">
            <v>ระบุในSD</v>
          </cell>
          <cell r="AJ210"/>
          <cell r="AL210">
            <v>0</v>
          </cell>
          <cell r="AM210"/>
          <cell r="AN210">
            <v>0</v>
          </cell>
          <cell r="AO210" t="str">
            <v>WSWT2025850</v>
          </cell>
          <cell r="AQ210">
            <v>1609413.85</v>
          </cell>
          <cell r="AR210">
            <v>136661.52500000002</v>
          </cell>
          <cell r="AS210">
            <v>1472752.3250000002</v>
          </cell>
          <cell r="AT210">
            <v>0</v>
          </cell>
          <cell r="AU210">
            <v>0</v>
          </cell>
          <cell r="BZ210" t="str">
            <v>WRWT200850/WRWT25800</v>
          </cell>
          <cell r="CA210">
            <v>0</v>
          </cell>
          <cell r="DL210"/>
          <cell r="DM210" t="str">
            <v>Lead time</v>
          </cell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>
            <v>0</v>
          </cell>
          <cell r="C211"/>
          <cell r="E211"/>
          <cell r="F211"/>
          <cell r="G211">
            <v>20</v>
          </cell>
          <cell r="H211">
            <v>37</v>
          </cell>
          <cell r="I211"/>
          <cell r="J211"/>
          <cell r="L211">
            <v>82</v>
          </cell>
          <cell r="M211" t="str">
            <v>±</v>
          </cell>
          <cell r="N211">
            <v>5</v>
          </cell>
          <cell r="R211"/>
          <cell r="T211"/>
          <cell r="U211"/>
          <cell r="V211"/>
          <cell r="X211"/>
          <cell r="Z211"/>
          <cell r="AA211"/>
          <cell r="AB211"/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>WSWT2021750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BZ211" t="str">
            <v>WRWT200750/WRWT21750</v>
          </cell>
          <cell r="CA211">
            <v>0</v>
          </cell>
          <cell r="DL211"/>
          <cell r="DM211" t="str">
            <v>Lead time</v>
          </cell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>
            <v>0</v>
          </cell>
          <cell r="EI211">
            <v>0</v>
          </cell>
        </row>
        <row r="212">
          <cell r="B212" t="str">
            <v>MK68-001125</v>
          </cell>
          <cell r="C212">
            <v>45919</v>
          </cell>
          <cell r="E212" t="str">
            <v>บจก.อินเทคค์ โกลบอล</v>
          </cell>
          <cell r="F212" t="str">
            <v>เพอเฟคค์ 663</v>
          </cell>
          <cell r="G212">
            <v>20</v>
          </cell>
          <cell r="H212">
            <v>36</v>
          </cell>
          <cell r="I212" t="str">
            <v>ขาว</v>
          </cell>
          <cell r="J212"/>
          <cell r="L212">
            <v>78</v>
          </cell>
          <cell r="M212" t="str">
            <v>±</v>
          </cell>
          <cell r="N212">
            <v>5</v>
          </cell>
          <cell r="R212" t="str">
            <v>จับจีบ4"</v>
          </cell>
          <cell r="T212" t="str">
            <v>ไม่สวมถุงใน</v>
          </cell>
          <cell r="U212"/>
          <cell r="V212"/>
          <cell r="X212" t="str">
            <v>รอแจ้ง</v>
          </cell>
          <cell r="Z212" t="str">
            <v>มัด80 ใช้สายรัด</v>
          </cell>
          <cell r="AA212">
            <v>208</v>
          </cell>
          <cell r="AB212">
            <v>0</v>
          </cell>
          <cell r="AC212">
            <v>0</v>
          </cell>
          <cell r="AD212">
            <v>0</v>
          </cell>
          <cell r="AG212" t="str">
            <v>4/10   11/10</v>
          </cell>
          <cell r="AI212" t="str">
            <v>ห้ามขาด-ห้ามเกิน</v>
          </cell>
          <cell r="AJ212">
            <v>0</v>
          </cell>
          <cell r="AL212">
            <v>208</v>
          </cell>
          <cell r="AM212">
            <v>21632</v>
          </cell>
          <cell r="AN212">
            <v>0</v>
          </cell>
          <cell r="AO212" t="str">
            <v>WSWT2025800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BZ212" t="str">
            <v>WRWT25800/WRWT25800</v>
          </cell>
          <cell r="CA212">
            <v>0</v>
          </cell>
          <cell r="DL212" t="str">
            <v>P7</v>
          </cell>
          <cell r="DM212">
            <v>2</v>
          </cell>
          <cell r="DN212" t="str">
            <v>รอแจ้ง</v>
          </cell>
          <cell r="DP212" t="e">
            <v>#VALUE!</v>
          </cell>
          <cell r="DQ212"/>
          <cell r="DR212" t="e">
            <v>#VALUE!</v>
          </cell>
          <cell r="DS212" t="e">
            <v>#VALUE!</v>
          </cell>
          <cell r="DT212" t="e">
            <v>#VALUE!</v>
          </cell>
          <cell r="DU212" t="e">
            <v>#VALUE!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MK68-001126</v>
          </cell>
          <cell r="C213">
            <v>45919</v>
          </cell>
          <cell r="E213" t="str">
            <v>บจก.อินเทคค์ โกลบอล</v>
          </cell>
          <cell r="F213" t="str">
            <v xml:space="preserve">เพอเฟคค์ 664 </v>
          </cell>
          <cell r="G213">
            <v>20</v>
          </cell>
          <cell r="H213">
            <v>36</v>
          </cell>
          <cell r="I213" t="str">
            <v>ขาว</v>
          </cell>
          <cell r="J213"/>
          <cell r="L213">
            <v>78</v>
          </cell>
          <cell r="M213" t="str">
            <v>±</v>
          </cell>
          <cell r="N213">
            <v>5</v>
          </cell>
          <cell r="R213" t="str">
            <v>จับจีบ4"</v>
          </cell>
          <cell r="T213" t="str">
            <v>ไม่สวมถุงใน</v>
          </cell>
          <cell r="U213"/>
          <cell r="V213"/>
          <cell r="X213">
            <v>45945</v>
          </cell>
          <cell r="Z213" t="str">
            <v>มัด80 ใช้สายรัด</v>
          </cell>
          <cell r="AA213">
            <v>11357</v>
          </cell>
          <cell r="AB213">
            <v>0</v>
          </cell>
          <cell r="AC213">
            <v>0</v>
          </cell>
          <cell r="AD213">
            <v>0</v>
          </cell>
          <cell r="AG213" t="str">
            <v>1/10  8/10  15/10  22/10</v>
          </cell>
          <cell r="AI213" t="str">
            <v>ห้ามขาด-ห้ามเกิน</v>
          </cell>
          <cell r="AJ213">
            <v>11357</v>
          </cell>
          <cell r="AL213">
            <v>0</v>
          </cell>
          <cell r="AM213">
            <v>12110</v>
          </cell>
          <cell r="AN213">
            <v>0</v>
          </cell>
          <cell r="AO213" t="str">
            <v>WSWT2025800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WRWT25800/WRWT25800</v>
          </cell>
          <cell r="CA213">
            <v>0</v>
          </cell>
          <cell r="DL213" t="str">
            <v>P7</v>
          </cell>
          <cell r="DM213">
            <v>2</v>
          </cell>
          <cell r="DN213">
            <v>45945</v>
          </cell>
          <cell r="DP213">
            <v>45940</v>
          </cell>
          <cell r="DQ213"/>
          <cell r="DR213">
            <v>45936</v>
          </cell>
          <cell r="DS213">
            <v>45943</v>
          </cell>
          <cell r="DT213">
            <v>45944</v>
          </cell>
          <cell r="DU213">
            <v>45944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MK68-001126</v>
          </cell>
          <cell r="C214">
            <v>45919</v>
          </cell>
          <cell r="E214" t="str">
            <v>บจก.อินเทคค์ โกลบอล</v>
          </cell>
          <cell r="F214" t="str">
            <v xml:space="preserve">เพอเฟคค์ 664 </v>
          </cell>
          <cell r="G214">
            <v>20</v>
          </cell>
          <cell r="H214">
            <v>36</v>
          </cell>
          <cell r="I214" t="str">
            <v>ขาว</v>
          </cell>
          <cell r="J214"/>
          <cell r="L214">
            <v>78</v>
          </cell>
          <cell r="M214" t="str">
            <v>±</v>
          </cell>
          <cell r="N214">
            <v>5</v>
          </cell>
          <cell r="R214" t="str">
            <v>จับจีบ4"</v>
          </cell>
          <cell r="T214" t="str">
            <v>ไม่สวมถุงใน</v>
          </cell>
          <cell r="U214"/>
          <cell r="V214"/>
          <cell r="X214">
            <v>45952</v>
          </cell>
          <cell r="Z214" t="str">
            <v>มัด80 ใช้สายรัด</v>
          </cell>
          <cell r="AA214">
            <v>25709</v>
          </cell>
          <cell r="AB214">
            <v>0</v>
          </cell>
          <cell r="AC214">
            <v>0</v>
          </cell>
          <cell r="AD214">
            <v>0</v>
          </cell>
          <cell r="AG214" t="str">
            <v>1/10  8/10  15/10  22/10</v>
          </cell>
          <cell r="AI214" t="str">
            <v>ห้ามขาด-ห้ามเกิน</v>
          </cell>
          <cell r="AJ214">
            <v>3643</v>
          </cell>
          <cell r="AL214">
            <v>22066</v>
          </cell>
          <cell r="AM214">
            <v>27997</v>
          </cell>
          <cell r="AN214">
            <v>0</v>
          </cell>
          <cell r="AO214" t="str">
            <v>WSWT2025800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BZ214" t="str">
            <v>WRWT25800/WRWT25800</v>
          </cell>
          <cell r="CA214">
            <v>0</v>
          </cell>
          <cell r="DL214" t="str">
            <v>P7</v>
          </cell>
          <cell r="DM214">
            <v>2</v>
          </cell>
          <cell r="DN214">
            <v>45952</v>
          </cell>
          <cell r="DP214">
            <v>45947</v>
          </cell>
          <cell r="DQ214"/>
          <cell r="DR214">
            <v>45943</v>
          </cell>
          <cell r="DS214">
            <v>45950</v>
          </cell>
          <cell r="DT214">
            <v>45951</v>
          </cell>
          <cell r="DU214">
            <v>45951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MK68-001127</v>
          </cell>
          <cell r="C215">
            <v>45919</v>
          </cell>
          <cell r="E215" t="str">
            <v>บจก.อินเทคค์ โกลบอล</v>
          </cell>
          <cell r="F215" t="str">
            <v>เพอเฟคค์ 664HP</v>
          </cell>
          <cell r="G215">
            <v>20</v>
          </cell>
          <cell r="H215">
            <v>36</v>
          </cell>
          <cell r="I215" t="str">
            <v>ขาว</v>
          </cell>
          <cell r="J215"/>
          <cell r="L215">
            <v>78</v>
          </cell>
          <cell r="M215" t="str">
            <v>±</v>
          </cell>
          <cell r="N215">
            <v>5</v>
          </cell>
          <cell r="R215" t="str">
            <v>จับจีบ4"</v>
          </cell>
          <cell r="T215" t="str">
            <v>ไม่สวมถุงใน</v>
          </cell>
          <cell r="U215"/>
          <cell r="V215"/>
          <cell r="X215">
            <v>45954</v>
          </cell>
          <cell r="Z215" t="str">
            <v>มัด80 ใช้สายรัด</v>
          </cell>
          <cell r="AA215">
            <v>16814</v>
          </cell>
          <cell r="AB215">
            <v>0</v>
          </cell>
          <cell r="AC215">
            <v>0</v>
          </cell>
          <cell r="AD215">
            <v>0</v>
          </cell>
          <cell r="AG215" t="str">
            <v>3/10  10/10  17/10  24/10</v>
          </cell>
          <cell r="AI215" t="str">
            <v>ห้ามขาด-ห้ามเกิน</v>
          </cell>
          <cell r="AJ215">
            <v>15440</v>
          </cell>
          <cell r="AL215">
            <v>1374</v>
          </cell>
          <cell r="AM215">
            <v>27689</v>
          </cell>
          <cell r="AN215">
            <v>0</v>
          </cell>
          <cell r="AO215" t="str">
            <v>WSWT2025800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BZ215" t="str">
            <v>WRWT25800/WRWT25800</v>
          </cell>
          <cell r="CA215">
            <v>0</v>
          </cell>
          <cell r="DL215" t="str">
            <v>P7</v>
          </cell>
          <cell r="DM215">
            <v>2</v>
          </cell>
          <cell r="DN215">
            <v>45954</v>
          </cell>
          <cell r="DP215">
            <v>45949</v>
          </cell>
          <cell r="DQ215"/>
          <cell r="DR215">
            <v>45945</v>
          </cell>
          <cell r="DS215">
            <v>45952</v>
          </cell>
          <cell r="DT215">
            <v>45953</v>
          </cell>
          <cell r="DU215">
            <v>45953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MK68-001230</v>
          </cell>
          <cell r="C216">
            <v>45941</v>
          </cell>
          <cell r="E216" t="str">
            <v>บจก.เคอรี่ฟลาวมิลล์</v>
          </cell>
          <cell r="F216" t="str">
            <v>ชามแดง 25กก</v>
          </cell>
          <cell r="G216">
            <v>20</v>
          </cell>
          <cell r="H216">
            <v>32</v>
          </cell>
          <cell r="I216" t="str">
            <v>ขาว</v>
          </cell>
          <cell r="J216"/>
          <cell r="L216">
            <v>72</v>
          </cell>
          <cell r="M216" t="str">
            <v>±</v>
          </cell>
          <cell r="N216">
            <v>5</v>
          </cell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45954</v>
          </cell>
          <cell r="Z216" t="str">
            <v>ห่ออัดเบลแบน501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5000</v>
          </cell>
          <cell r="AM216"/>
          <cell r="AN216">
            <v>5250</v>
          </cell>
          <cell r="AO216" t="str">
            <v>WSWT2025800</v>
          </cell>
          <cell r="AQ216">
            <v>4679.9500000000007</v>
          </cell>
          <cell r="AR216">
            <v>4679.9500000000007</v>
          </cell>
          <cell r="AS216">
            <v>0</v>
          </cell>
          <cell r="AT216">
            <v>0</v>
          </cell>
          <cell r="AU216">
            <v>0</v>
          </cell>
          <cell r="BZ216" t="str">
            <v>WRWT25800/WRWT25800</v>
          </cell>
          <cell r="CA216">
            <v>0</v>
          </cell>
          <cell r="DL216" t="str">
            <v>P7</v>
          </cell>
          <cell r="DM216">
            <v>2</v>
          </cell>
          <cell r="DN216">
            <v>45954</v>
          </cell>
          <cell r="DP216">
            <v>45949</v>
          </cell>
          <cell r="DQ216"/>
          <cell r="DR216">
            <v>45945</v>
          </cell>
          <cell r="DS216">
            <v>45952</v>
          </cell>
          <cell r="DT216">
            <v>45953</v>
          </cell>
          <cell r="DU216">
            <v>45953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/>
          <cell r="EG216"/>
          <cell r="EH216"/>
          <cell r="EI216"/>
        </row>
        <row r="217">
          <cell r="B217" t="str">
            <v>MK68-001230</v>
          </cell>
          <cell r="C217">
            <v>45941</v>
          </cell>
          <cell r="E217" t="str">
            <v>บจก.เคอรี่ฟลาวมิลล์</v>
          </cell>
          <cell r="F217" t="str">
            <v>แปดแต้มแดง 25กก</v>
          </cell>
          <cell r="G217">
            <v>20</v>
          </cell>
          <cell r="H217">
            <v>32</v>
          </cell>
          <cell r="I217" t="str">
            <v>ขาว</v>
          </cell>
          <cell r="J217"/>
          <cell r="L217">
            <v>72</v>
          </cell>
          <cell r="M217" t="str">
            <v>±</v>
          </cell>
          <cell r="N217">
            <v>5</v>
          </cell>
          <cell r="R217" t="str">
            <v>บิด</v>
          </cell>
          <cell r="T217" t="str">
            <v>ไม่สวมถุงใน</v>
          </cell>
          <cell r="U217"/>
          <cell r="V217"/>
          <cell r="X217">
            <v>45954</v>
          </cell>
          <cell r="Z217" t="str">
            <v>ห่ออัดเบลแบน501</v>
          </cell>
          <cell r="AA217">
            <v>10000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10000</v>
          </cell>
          <cell r="AM217"/>
          <cell r="AN217">
            <v>10500</v>
          </cell>
          <cell r="AO217" t="str">
            <v>WSWT2025800</v>
          </cell>
          <cell r="AQ217">
            <v>9359.9000000000015</v>
          </cell>
          <cell r="AR217">
            <v>9359.9000000000015</v>
          </cell>
          <cell r="AS217">
            <v>0</v>
          </cell>
          <cell r="AT217">
            <v>0</v>
          </cell>
          <cell r="AU217">
            <v>0</v>
          </cell>
          <cell r="BZ217" t="str">
            <v>WRWT25800/WRWT25800</v>
          </cell>
          <cell r="CA217">
            <v>0</v>
          </cell>
          <cell r="DL217" t="str">
            <v>P7</v>
          </cell>
          <cell r="DM217">
            <v>2</v>
          </cell>
          <cell r="DN217">
            <v>45954</v>
          </cell>
          <cell r="DP217">
            <v>45949</v>
          </cell>
          <cell r="DQ217"/>
          <cell r="DR217">
            <v>45945</v>
          </cell>
          <cell r="DS217">
            <v>45952</v>
          </cell>
          <cell r="DT217">
            <v>45953</v>
          </cell>
          <cell r="DU217">
            <v>45953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/>
          <cell r="EG217"/>
          <cell r="EH217"/>
          <cell r="EI217"/>
        </row>
        <row r="218">
          <cell r="B218" t="str">
            <v>ประมาณการ</v>
          </cell>
          <cell r="C218" t="str">
            <v>ประมาณการ</v>
          </cell>
          <cell r="E218" t="str">
            <v>บจก.อินเทคค์ โกลบอล</v>
          </cell>
          <cell r="F218" t="str">
            <v>รอแบบ</v>
          </cell>
          <cell r="G218">
            <v>20</v>
          </cell>
          <cell r="H218">
            <v>36</v>
          </cell>
          <cell r="I218" t="str">
            <v>ขาว</v>
          </cell>
          <cell r="J218"/>
          <cell r="L218">
            <v>78</v>
          </cell>
          <cell r="M218" t="str">
            <v>±</v>
          </cell>
          <cell r="N218">
            <v>5</v>
          </cell>
          <cell r="R218" t="str">
            <v>จับจีบ4"</v>
          </cell>
          <cell r="T218" t="str">
            <v>ไม่สวมถุงใน</v>
          </cell>
          <cell r="U218"/>
          <cell r="V218"/>
          <cell r="X218">
            <v>45961</v>
          </cell>
          <cell r="Z218" t="str">
            <v>มัด80 ใช้สายรัด</v>
          </cell>
          <cell r="AA218">
            <v>290000</v>
          </cell>
          <cell r="AB218">
            <v>0</v>
          </cell>
          <cell r="AC218">
            <v>0</v>
          </cell>
          <cell r="AD218">
            <v>0</v>
          </cell>
          <cell r="AG218"/>
          <cell r="AI218" t="str">
            <v>ห้ามขาด-ห้ามเกิน</v>
          </cell>
          <cell r="AJ218">
            <v>0</v>
          </cell>
          <cell r="AL218">
            <v>290000</v>
          </cell>
          <cell r="AM218">
            <v>0</v>
          </cell>
          <cell r="AN218">
            <v>304500</v>
          </cell>
          <cell r="AO218" t="str">
            <v>WSWT2025800</v>
          </cell>
          <cell r="AQ218">
            <v>303847.5</v>
          </cell>
          <cell r="AR218">
            <v>1477</v>
          </cell>
          <cell r="AS218">
            <v>302370.5</v>
          </cell>
          <cell r="AT218">
            <v>0</v>
          </cell>
          <cell r="AU218">
            <v>0</v>
          </cell>
          <cell r="BZ218" t="str">
            <v>WRWT25800/WRWT25800</v>
          </cell>
          <cell r="CA218">
            <v>23114.54488888889</v>
          </cell>
          <cell r="DL218" t="str">
            <v>P7</v>
          </cell>
          <cell r="DM218">
            <v>2</v>
          </cell>
          <cell r="DN218">
            <v>45961</v>
          </cell>
          <cell r="DP218">
            <v>45956</v>
          </cell>
          <cell r="DQ218"/>
          <cell r="DR218">
            <v>45952</v>
          </cell>
          <cell r="DS218">
            <v>45959</v>
          </cell>
          <cell r="DT218">
            <v>45960</v>
          </cell>
          <cell r="DU218">
            <v>45960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>
            <v>0</v>
          </cell>
          <cell r="C219"/>
          <cell r="E219"/>
          <cell r="F219"/>
          <cell r="G219">
            <v>20</v>
          </cell>
          <cell r="H219">
            <v>37</v>
          </cell>
          <cell r="I219"/>
          <cell r="J219"/>
          <cell r="L219">
            <v>80</v>
          </cell>
          <cell r="M219" t="str">
            <v>±</v>
          </cell>
          <cell r="N219">
            <v>3</v>
          </cell>
          <cell r="R219"/>
          <cell r="T219"/>
          <cell r="U219"/>
          <cell r="V219"/>
          <cell r="X219"/>
          <cell r="Z219"/>
          <cell r="AA219"/>
          <cell r="AB219">
            <v>0</v>
          </cell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WSWT2025800</v>
          </cell>
          <cell r="AQ219">
            <v>317887.34999999998</v>
          </cell>
          <cell r="AR219">
            <v>15516.850000000002</v>
          </cell>
          <cell r="AS219">
            <v>302370.5</v>
          </cell>
          <cell r="AT219">
            <v>0</v>
          </cell>
          <cell r="AU219">
            <v>0</v>
          </cell>
          <cell r="BZ219" t="str">
            <v>WRWT25800/WRWT25800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>
            <v>0</v>
          </cell>
        </row>
        <row r="220">
          <cell r="B220">
            <v>0</v>
          </cell>
          <cell r="C220"/>
          <cell r="E220"/>
          <cell r="F220"/>
          <cell r="G220">
            <v>20</v>
          </cell>
          <cell r="H220">
            <v>34</v>
          </cell>
          <cell r="I220"/>
          <cell r="J220"/>
          <cell r="L220">
            <v>98</v>
          </cell>
          <cell r="M220" t="str">
            <v>±</v>
          </cell>
          <cell r="N220">
            <v>5</v>
          </cell>
          <cell r="R220"/>
          <cell r="T220"/>
          <cell r="U220"/>
          <cell r="V220"/>
          <cell r="X220"/>
          <cell r="Z220"/>
          <cell r="AA220"/>
          <cell r="AB220"/>
          <cell r="AC220">
            <v>0</v>
          </cell>
          <cell r="AD220"/>
          <cell r="AG220"/>
          <cell r="AI220" t="str">
            <v>ระบุในSD</v>
          </cell>
          <cell r="AJ220"/>
          <cell r="AL220">
            <v>0</v>
          </cell>
          <cell r="AM220"/>
          <cell r="AN220">
            <v>0</v>
          </cell>
          <cell r="AO220" t="str">
            <v>WSWT2021950UV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BZ220" t="str">
            <v>WRWT200950/WRWT21950</v>
          </cell>
          <cell r="CA220">
            <v>0</v>
          </cell>
          <cell r="DL220"/>
          <cell r="DM220" t="str">
            <v>Lead time</v>
          </cell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>
            <v>0</v>
          </cell>
          <cell r="C221"/>
          <cell r="E221"/>
          <cell r="F221"/>
          <cell r="G221">
            <v>20</v>
          </cell>
          <cell r="H221">
            <v>34</v>
          </cell>
          <cell r="I221"/>
          <cell r="J221"/>
          <cell r="L221">
            <v>95</v>
          </cell>
          <cell r="M221" t="str">
            <v>±</v>
          </cell>
          <cell r="N221">
            <v>5</v>
          </cell>
          <cell r="R221"/>
          <cell r="T221"/>
          <cell r="U221"/>
          <cell r="V221"/>
          <cell r="X221"/>
          <cell r="Z221"/>
          <cell r="AA221"/>
          <cell r="AB221"/>
          <cell r="AC221">
            <v>0</v>
          </cell>
          <cell r="AD221"/>
          <cell r="AG221"/>
          <cell r="AI221" t="str">
            <v>ระบุในSD</v>
          </cell>
          <cell r="AJ221"/>
          <cell r="AL221">
            <v>0</v>
          </cell>
          <cell r="AM221"/>
          <cell r="AN221">
            <v>0</v>
          </cell>
          <cell r="AO221" t="str">
            <v>WSWT2021900UV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BZ221" t="str">
            <v>WRWT200900/WRWT21900</v>
          </cell>
          <cell r="CA221">
            <v>0</v>
          </cell>
          <cell r="DL221"/>
          <cell r="DM221" t="str">
            <v>Lead time</v>
          </cell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>
            <v>0</v>
          </cell>
          <cell r="C222"/>
          <cell r="E222"/>
          <cell r="F222"/>
          <cell r="G222">
            <v>20</v>
          </cell>
          <cell r="H222">
            <v>34</v>
          </cell>
          <cell r="I222"/>
          <cell r="J222"/>
          <cell r="L222">
            <v>80</v>
          </cell>
          <cell r="M222" t="str">
            <v>±</v>
          </cell>
          <cell r="N222">
            <v>5</v>
          </cell>
          <cell r="R222"/>
          <cell r="T222"/>
          <cell r="U222"/>
          <cell r="V222"/>
          <cell r="X222"/>
          <cell r="Z222"/>
          <cell r="AA222"/>
          <cell r="AB222"/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WSWT2021750UV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BZ222" t="str">
            <v>WRWT200750/WRWT21750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>
            <v>0</v>
          </cell>
          <cell r="C223"/>
          <cell r="E223"/>
          <cell r="F223"/>
          <cell r="G223">
            <v>20</v>
          </cell>
          <cell r="H223">
            <v>34</v>
          </cell>
          <cell r="I223"/>
          <cell r="J223"/>
          <cell r="L223">
            <v>80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/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>WSWT2021800UV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BZ223" t="str">
            <v>WRWT200800/WRWT21800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/>
        </row>
        <row r="224">
          <cell r="B224">
            <v>0</v>
          </cell>
          <cell r="C224"/>
          <cell r="E224"/>
          <cell r="F224"/>
          <cell r="G224">
            <v>20</v>
          </cell>
          <cell r="H224">
            <v>37</v>
          </cell>
          <cell r="I224" t="str">
            <v>ขาว</v>
          </cell>
          <cell r="J224"/>
          <cell r="L224">
            <v>70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/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WSWT2025700(1)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BZ224" t="str">
            <v>WRWT200800/WRWT25650</v>
          </cell>
          <cell r="CA224">
            <v>0</v>
          </cell>
          <cell r="DL224"/>
          <cell r="DM224" t="str">
            <v>Lead time</v>
          </cell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>
            <v>0</v>
          </cell>
          <cell r="C225"/>
          <cell r="E225"/>
          <cell r="F225"/>
          <cell r="G225">
            <v>20</v>
          </cell>
          <cell r="H225">
            <v>34</v>
          </cell>
          <cell r="I225"/>
          <cell r="J225"/>
          <cell r="L225">
            <v>85</v>
          </cell>
          <cell r="M225" t="str">
            <v>±</v>
          </cell>
          <cell r="N225">
            <v>5</v>
          </cell>
          <cell r="R225"/>
          <cell r="T225"/>
          <cell r="U225"/>
          <cell r="V225"/>
          <cell r="X225"/>
          <cell r="Z225"/>
          <cell r="AA225"/>
          <cell r="AB225"/>
          <cell r="AC225">
            <v>0</v>
          </cell>
          <cell r="AD225"/>
          <cell r="AG225"/>
          <cell r="AI225" t="str">
            <v>ระบุในSD</v>
          </cell>
          <cell r="AJ225"/>
          <cell r="AL225">
            <v>0</v>
          </cell>
          <cell r="AM225"/>
          <cell r="AN225">
            <v>0</v>
          </cell>
          <cell r="AO225" t="str">
            <v>WSWT2021850UV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BZ225" t="str">
            <v>WRWT200850/WRWT21850</v>
          </cell>
          <cell r="CA225">
            <v>0</v>
          </cell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>
            <v>0</v>
          </cell>
          <cell r="EI225"/>
        </row>
        <row r="226">
          <cell r="B226">
            <v>0</v>
          </cell>
          <cell r="C226"/>
          <cell r="E226"/>
          <cell r="F226"/>
          <cell r="G226">
            <v>20</v>
          </cell>
          <cell r="H226">
            <v>34</v>
          </cell>
          <cell r="I226"/>
          <cell r="J226"/>
          <cell r="L226">
            <v>80</v>
          </cell>
          <cell r="M226" t="str">
            <v>±</v>
          </cell>
          <cell r="N226">
            <v>5</v>
          </cell>
          <cell r="R226"/>
          <cell r="T226"/>
          <cell r="U226"/>
          <cell r="V226"/>
          <cell r="X226"/>
          <cell r="Z226"/>
          <cell r="AA226"/>
          <cell r="AB226"/>
          <cell r="AC226">
            <v>0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>WSWT2021750UV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BZ226" t="str">
            <v>WRWT200750/WRWT21750</v>
          </cell>
          <cell r="CA226">
            <v>0</v>
          </cell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>
            <v>0</v>
          </cell>
          <cell r="EI226"/>
        </row>
        <row r="227">
          <cell r="B227">
            <v>0</v>
          </cell>
          <cell r="C227"/>
          <cell r="E227"/>
          <cell r="F227"/>
          <cell r="G227">
            <v>21</v>
          </cell>
          <cell r="H227">
            <v>39</v>
          </cell>
          <cell r="I227"/>
          <cell r="J227"/>
          <cell r="L227">
            <v>78</v>
          </cell>
          <cell r="M227" t="str">
            <v>±</v>
          </cell>
          <cell r="N227">
            <v>3</v>
          </cell>
          <cell r="R227"/>
          <cell r="T227"/>
          <cell r="U227"/>
          <cell r="V227"/>
          <cell r="X227"/>
          <cell r="Z227"/>
          <cell r="AA227"/>
          <cell r="AB227"/>
          <cell r="AC227">
            <v>0</v>
          </cell>
          <cell r="AD227"/>
          <cell r="AG227"/>
          <cell r="AI227" t="str">
            <v>ระบุในSD</v>
          </cell>
          <cell r="AJ227"/>
          <cell r="AL227">
            <v>0</v>
          </cell>
          <cell r="AM227"/>
          <cell r="AN227">
            <v>0</v>
          </cell>
          <cell r="AO227" t="str">
            <v>WSWT2125700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BZ227" t="str">
            <v>WRWT210800/WRWT25650</v>
          </cell>
          <cell r="CA227">
            <v>0</v>
          </cell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>
            <v>0</v>
          </cell>
          <cell r="EI227"/>
        </row>
        <row r="228">
          <cell r="B228">
            <v>0</v>
          </cell>
          <cell r="C228"/>
          <cell r="E228"/>
          <cell r="F228"/>
          <cell r="G228">
            <v>21</v>
          </cell>
          <cell r="H228">
            <v>37</v>
          </cell>
          <cell r="I228" t="str">
            <v>ขาว</v>
          </cell>
          <cell r="J228"/>
          <cell r="L228">
            <v>67</v>
          </cell>
          <cell r="M228" t="str">
            <v>±</v>
          </cell>
          <cell r="N228">
            <v>5</v>
          </cell>
          <cell r="R228"/>
          <cell r="T228"/>
          <cell r="U228"/>
          <cell r="V228"/>
          <cell r="X228"/>
          <cell r="Z228"/>
          <cell r="AA228"/>
          <cell r="AB228">
            <v>0</v>
          </cell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>WSWT2125650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BZ228" t="str">
            <v>WRWT25650/WRWT25650</v>
          </cell>
          <cell r="CA228">
            <v>0</v>
          </cell>
          <cell r="DL228"/>
          <cell r="DM228" t="str">
            <v>Lead time</v>
          </cell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>
            <v>0</v>
          </cell>
        </row>
        <row r="229">
          <cell r="B229">
            <v>0</v>
          </cell>
          <cell r="C229"/>
          <cell r="E229"/>
          <cell r="F229"/>
          <cell r="G229">
            <v>21</v>
          </cell>
          <cell r="H229">
            <v>37</v>
          </cell>
          <cell r="I229" t="str">
            <v>ขาวแถบใส5</v>
          </cell>
          <cell r="J229"/>
          <cell r="L229">
            <v>67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>
            <v>0</v>
          </cell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WSWTSCL052125650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BZ229" t="str">
            <v>WRWT25650/WRCL25680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>
            <v>0</v>
          </cell>
          <cell r="EI229">
            <v>0</v>
          </cell>
        </row>
        <row r="230">
          <cell r="B230">
            <v>0</v>
          </cell>
          <cell r="C230"/>
          <cell r="E230"/>
          <cell r="F230"/>
          <cell r="G230">
            <v>21</v>
          </cell>
          <cell r="H230">
            <v>37</v>
          </cell>
          <cell r="I230" t="str">
            <v>ขาว</v>
          </cell>
          <cell r="J230"/>
          <cell r="L230">
            <v>83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/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WSWT2125800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BZ230" t="str">
            <v>WRWT210800/WRWT25800</v>
          </cell>
          <cell r="CA230">
            <v>0</v>
          </cell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 t="str">
            <v>MK68-001199</v>
          </cell>
          <cell r="C231">
            <v>45933</v>
          </cell>
          <cell r="E231" t="str">
            <v>คุณนพวินทร์ รัตนเศรษฐ์เมธา</v>
          </cell>
          <cell r="F231" t="str">
            <v>ลุงนัย ฟาร์ม 103พลัส</v>
          </cell>
          <cell r="G231">
            <v>21</v>
          </cell>
          <cell r="H231">
            <v>37</v>
          </cell>
          <cell r="I231" t="str">
            <v>ขาว</v>
          </cell>
          <cell r="J231" t="str">
            <v>ใส</v>
          </cell>
          <cell r="L231">
            <v>100</v>
          </cell>
          <cell r="M231" t="str">
            <v>±</v>
          </cell>
          <cell r="N231">
            <v>5</v>
          </cell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45944</v>
          </cell>
          <cell r="Z231" t="str">
            <v>500กระสอบ</v>
          </cell>
          <cell r="AA231">
            <v>5000</v>
          </cell>
          <cell r="AB231">
            <v>0</v>
          </cell>
          <cell r="AC231">
            <v>0</v>
          </cell>
          <cell r="AD231">
            <v>0</v>
          </cell>
          <cell r="AG231"/>
          <cell r="AI231"/>
          <cell r="AJ231">
            <v>4737</v>
          </cell>
          <cell r="AL231">
            <v>263</v>
          </cell>
          <cell r="AM231">
            <v>5200</v>
          </cell>
          <cell r="AN231">
            <v>0</v>
          </cell>
          <cell r="AO231" t="str">
            <v>WSWT2121670SM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BZ231" t="str">
            <v>WRWT21670/WRWT21670</v>
          </cell>
          <cell r="CA231">
            <v>0</v>
          </cell>
          <cell r="DL231" t="str">
            <v>P8</v>
          </cell>
          <cell r="DM231">
            <v>4</v>
          </cell>
          <cell r="DN231">
            <v>45944</v>
          </cell>
          <cell r="DP231">
            <v>45939</v>
          </cell>
          <cell r="DQ231">
            <v>45940</v>
          </cell>
          <cell r="DR231">
            <v>45934</v>
          </cell>
          <cell r="DS231">
            <v>45941</v>
          </cell>
          <cell r="DT231">
            <v>45942</v>
          </cell>
          <cell r="DU231">
            <v>45942</v>
          </cell>
          <cell r="DW231">
            <v>45943</v>
          </cell>
          <cell r="DX231"/>
          <cell r="DY231"/>
          <cell r="DZ231"/>
          <cell r="EA231"/>
          <cell r="EB231"/>
          <cell r="EC231" t="str">
            <v>งานเคลือบ+พิมพ์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MK68-001200</v>
          </cell>
          <cell r="C232">
            <v>45933</v>
          </cell>
          <cell r="E232" t="str">
            <v>บจก.เอพีเอ็ม อะโกร</v>
          </cell>
          <cell r="F232" t="str">
            <v>ฟีล กู๊ด 8033</v>
          </cell>
          <cell r="G232">
            <v>21</v>
          </cell>
          <cell r="H232">
            <v>40</v>
          </cell>
          <cell r="I232" t="str">
            <v>ขาว</v>
          </cell>
          <cell r="J232" t="str">
            <v>ใส</v>
          </cell>
          <cell r="L232">
            <v>108</v>
          </cell>
          <cell r="M232" t="str">
            <v>±</v>
          </cell>
          <cell r="N232">
            <v>5</v>
          </cell>
          <cell r="R232" t="str">
            <v>จับจีบ</v>
          </cell>
          <cell r="T232">
            <v>22</v>
          </cell>
          <cell r="U232">
            <v>42</v>
          </cell>
          <cell r="V232">
            <v>40</v>
          </cell>
          <cell r="X232">
            <v>45947</v>
          </cell>
          <cell r="Z232" t="str">
            <v>500กระสอบแบน</v>
          </cell>
          <cell r="AA232">
            <v>3000</v>
          </cell>
          <cell r="AB232">
            <v>0</v>
          </cell>
          <cell r="AC232">
            <v>0</v>
          </cell>
          <cell r="AD232">
            <v>0</v>
          </cell>
          <cell r="AG232" t="str">
            <v>บิดผิด ต้องเลาะมาจับจีบแล้วเย็บก้นสวมถุง</v>
          </cell>
          <cell r="AI232"/>
          <cell r="AJ232">
            <v>3000</v>
          </cell>
          <cell r="AL232">
            <v>0</v>
          </cell>
          <cell r="AM232">
            <v>3200</v>
          </cell>
          <cell r="AN232">
            <v>0</v>
          </cell>
          <cell r="AO232" t="str">
            <v>WSWT2121670SM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BZ232" t="str">
            <v>WRWT21670/WRWT21670</v>
          </cell>
          <cell r="CA232">
            <v>0</v>
          </cell>
          <cell r="DL232" t="str">
            <v>P8</v>
          </cell>
          <cell r="DM232">
            <v>4</v>
          </cell>
          <cell r="DN232">
            <v>45947</v>
          </cell>
          <cell r="DP232">
            <v>45942</v>
          </cell>
          <cell r="DQ232">
            <v>45943</v>
          </cell>
          <cell r="DR232">
            <v>45937</v>
          </cell>
          <cell r="DS232">
            <v>45944</v>
          </cell>
          <cell r="DT232">
            <v>45945</v>
          </cell>
          <cell r="DU232">
            <v>45945</v>
          </cell>
          <cell r="DW232">
            <v>45946</v>
          </cell>
          <cell r="DX232"/>
          <cell r="DY232"/>
          <cell r="DZ232"/>
          <cell r="EA232"/>
          <cell r="EB232"/>
          <cell r="EC232" t="str">
            <v>งานเคลือบ+พิมพ์</v>
          </cell>
          <cell r="ED232"/>
          <cell r="EG232"/>
          <cell r="EH232"/>
          <cell r="EI232"/>
        </row>
        <row r="233">
          <cell r="B233" t="str">
            <v>MK68-001224</v>
          </cell>
          <cell r="C233">
            <v>45940</v>
          </cell>
          <cell r="E233" t="str">
            <v>บจก.แอมโก้เวท</v>
          </cell>
          <cell r="F233" t="str">
            <v>แดนโกรว50(เหลือง)</v>
          </cell>
          <cell r="G233">
            <v>21</v>
          </cell>
          <cell r="H233">
            <v>37</v>
          </cell>
          <cell r="I233" t="str">
            <v>ขาว</v>
          </cell>
          <cell r="J233" t="str">
            <v>ใส</v>
          </cell>
          <cell r="L233">
            <v>100</v>
          </cell>
          <cell r="M233" t="str">
            <v>±</v>
          </cell>
          <cell r="N233">
            <v>5</v>
          </cell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45944</v>
          </cell>
          <cell r="Z233" t="str">
            <v>500กระสอบแบน</v>
          </cell>
          <cell r="AA233">
            <v>50000</v>
          </cell>
          <cell r="AB233">
            <v>0</v>
          </cell>
          <cell r="AC233">
            <v>0</v>
          </cell>
          <cell r="AD233">
            <v>0</v>
          </cell>
          <cell r="AG233" t="str">
            <v>15/10เย็น</v>
          </cell>
          <cell r="AI233"/>
          <cell r="AJ233">
            <v>45000</v>
          </cell>
          <cell r="AL233">
            <v>5000</v>
          </cell>
          <cell r="AM233">
            <v>52505</v>
          </cell>
          <cell r="AN233">
            <v>0</v>
          </cell>
          <cell r="AO233" t="str">
            <v>WSWT2121670SM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BZ233" t="str">
            <v>WRWT21670/WRWT21670</v>
          </cell>
          <cell r="CA233">
            <v>0</v>
          </cell>
          <cell r="DL233" t="str">
            <v>P8</v>
          </cell>
          <cell r="DM233">
            <v>4</v>
          </cell>
          <cell r="DN233">
            <v>45944</v>
          </cell>
          <cell r="DP233">
            <v>45939</v>
          </cell>
          <cell r="DQ233">
            <v>45940</v>
          </cell>
          <cell r="DR233">
            <v>45934</v>
          </cell>
          <cell r="DS233">
            <v>45941</v>
          </cell>
          <cell r="DT233">
            <v>45942</v>
          </cell>
          <cell r="DU233">
            <v>45942</v>
          </cell>
          <cell r="DW233"/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MK68-001210</v>
          </cell>
          <cell r="C234">
            <v>45930</v>
          </cell>
          <cell r="E234" t="str">
            <v>บจก.เอสพีเอ็ม อาหารสัตว์</v>
          </cell>
          <cell r="F234" t="str">
            <v>มาซูฟีด ซี0434</v>
          </cell>
          <cell r="G234">
            <v>21</v>
          </cell>
          <cell r="H234">
            <v>40</v>
          </cell>
          <cell r="I234" t="str">
            <v>ขาว</v>
          </cell>
          <cell r="J234" t="str">
            <v>ด้าน</v>
          </cell>
          <cell r="L234">
            <v>108</v>
          </cell>
          <cell r="M234" t="str">
            <v>±</v>
          </cell>
          <cell r="N234">
            <v>5</v>
          </cell>
          <cell r="R234" t="str">
            <v>บิด</v>
          </cell>
          <cell r="T234">
            <v>22</v>
          </cell>
          <cell r="U234">
            <v>42</v>
          </cell>
          <cell r="V234">
            <v>40</v>
          </cell>
          <cell r="X234">
            <v>45951</v>
          </cell>
          <cell r="Z234" t="str">
            <v>500กระสอบแบน</v>
          </cell>
          <cell r="AA234">
            <v>3000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3000</v>
          </cell>
          <cell r="AL234">
            <v>0</v>
          </cell>
          <cell r="AM234">
            <v>3105</v>
          </cell>
          <cell r="AN234">
            <v>0</v>
          </cell>
          <cell r="AO234" t="str">
            <v>WSWT2121670SM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BZ234" t="str">
            <v>WRWT21670/WRWT21670</v>
          </cell>
          <cell r="CA234">
            <v>0</v>
          </cell>
          <cell r="DL234" t="str">
            <v>P8</v>
          </cell>
          <cell r="DM234">
            <v>4</v>
          </cell>
          <cell r="DN234">
            <v>45951</v>
          </cell>
          <cell r="DP234">
            <v>45946</v>
          </cell>
          <cell r="DQ234">
            <v>45947</v>
          </cell>
          <cell r="DR234">
            <v>45941</v>
          </cell>
          <cell r="DS234">
            <v>45948</v>
          </cell>
          <cell r="DT234">
            <v>45949</v>
          </cell>
          <cell r="DU234">
            <v>45949</v>
          </cell>
          <cell r="DW234">
            <v>45950</v>
          </cell>
          <cell r="DX234"/>
          <cell r="DY234"/>
          <cell r="DZ234"/>
          <cell r="EA234"/>
          <cell r="EB234"/>
          <cell r="EC234" t="str">
            <v>งานเคลือบ+พิมพ์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MK68-001211</v>
          </cell>
          <cell r="C235">
            <v>45933</v>
          </cell>
          <cell r="E235" t="str">
            <v>บจก.เอสพีเอ็ม อาหารสัตว์</v>
          </cell>
          <cell r="F235" t="str">
            <v>มาซู ฟีดบี042</v>
          </cell>
          <cell r="G235">
            <v>21</v>
          </cell>
          <cell r="H235">
            <v>38</v>
          </cell>
          <cell r="I235" t="str">
            <v>ขาว</v>
          </cell>
          <cell r="J235" t="str">
            <v>ด้าน</v>
          </cell>
          <cell r="L235">
            <v>102</v>
          </cell>
          <cell r="M235" t="str">
            <v>±</v>
          </cell>
          <cell r="N235">
            <v>5</v>
          </cell>
          <cell r="R235" t="str">
            <v>บิด</v>
          </cell>
          <cell r="T235">
            <v>22</v>
          </cell>
          <cell r="U235">
            <v>40</v>
          </cell>
          <cell r="V235">
            <v>40</v>
          </cell>
          <cell r="X235" t="str">
            <v>รอแจ้ง</v>
          </cell>
          <cell r="Z235" t="str">
            <v>500กระสอบแบน</v>
          </cell>
          <cell r="AA235">
            <v>3000</v>
          </cell>
          <cell r="AB235">
            <v>65.13122457599998</v>
          </cell>
          <cell r="AC235">
            <v>0</v>
          </cell>
          <cell r="AD235">
            <v>65.13122457599998</v>
          </cell>
          <cell r="AG235"/>
          <cell r="AI235"/>
          <cell r="AJ235">
            <v>0</v>
          </cell>
          <cell r="AL235">
            <v>3000</v>
          </cell>
          <cell r="AM235"/>
          <cell r="AN235">
            <v>3150</v>
          </cell>
          <cell r="AO235" t="str">
            <v>WSWT2121670SM</v>
          </cell>
          <cell r="AQ235">
            <v>3310.89</v>
          </cell>
          <cell r="AR235">
            <v>3310.89</v>
          </cell>
          <cell r="AS235">
            <v>0</v>
          </cell>
          <cell r="AT235">
            <v>3310.89</v>
          </cell>
          <cell r="AU235">
            <v>0</v>
          </cell>
          <cell r="BZ235" t="str">
            <v>WRWT21670/WRWT21670</v>
          </cell>
          <cell r="CA235">
            <v>0</v>
          </cell>
          <cell r="DL235" t="str">
            <v>P8</v>
          </cell>
          <cell r="DM235">
            <v>4</v>
          </cell>
          <cell r="DN235" t="str">
            <v>รอแจ้ง</v>
          </cell>
          <cell r="DP235" t="e">
            <v>#VALUE!</v>
          </cell>
          <cell r="DQ235" t="e">
            <v>#VALUE!</v>
          </cell>
          <cell r="DR235" t="e">
            <v>#VALUE!</v>
          </cell>
          <cell r="DS235" t="e">
            <v>#VALUE!</v>
          </cell>
          <cell r="DT235" t="e">
            <v>#VALUE!</v>
          </cell>
          <cell r="DU235" t="e">
            <v>#VALUE!</v>
          </cell>
          <cell r="DW235" t="e">
            <v>#VALUE!</v>
          </cell>
          <cell r="DX235"/>
          <cell r="DY235"/>
          <cell r="DZ235"/>
          <cell r="EA235"/>
          <cell r="EB235"/>
          <cell r="EC235" t="str">
            <v>งานเคลือบ+พิมพ์</v>
          </cell>
          <cell r="ED235"/>
          <cell r="EG235"/>
          <cell r="EH235"/>
          <cell r="EI235"/>
        </row>
        <row r="236">
          <cell r="B236" t="str">
            <v>ใบรับคำสั่งซื้อ</v>
          </cell>
          <cell r="C236"/>
          <cell r="E236" t="str">
            <v>บจก.แอมโก้เวท</v>
          </cell>
          <cell r="F236" t="str">
            <v>วีโว่ 100</v>
          </cell>
          <cell r="G236">
            <v>21</v>
          </cell>
          <cell r="H236">
            <v>37</v>
          </cell>
          <cell r="I236" t="str">
            <v>ขาว</v>
          </cell>
          <cell r="J236" t="str">
            <v>ใส</v>
          </cell>
          <cell r="L236">
            <v>100</v>
          </cell>
          <cell r="M236" t="str">
            <v>±</v>
          </cell>
          <cell r="N236">
            <v>5</v>
          </cell>
          <cell r="R236" t="str">
            <v>บิด</v>
          </cell>
          <cell r="T236" t="str">
            <v>ไม่สวมถุงใน</v>
          </cell>
          <cell r="U236"/>
          <cell r="V236"/>
          <cell r="X236">
            <v>45950</v>
          </cell>
          <cell r="Z236" t="str">
            <v>500กระสอบแบน</v>
          </cell>
          <cell r="AA236">
            <v>10000</v>
          </cell>
          <cell r="AB236">
            <v>0</v>
          </cell>
          <cell r="AC236">
            <v>0</v>
          </cell>
          <cell r="AD236">
            <v>0</v>
          </cell>
          <cell r="AG236"/>
          <cell r="AI236"/>
          <cell r="AJ236">
            <v>0</v>
          </cell>
          <cell r="AL236">
            <v>10000</v>
          </cell>
          <cell r="AM236"/>
          <cell r="AN236">
            <v>10500</v>
          </cell>
          <cell r="AO236" t="str">
            <v>WSWT2121670SM</v>
          </cell>
          <cell r="AQ236">
            <v>10756.900000000001</v>
          </cell>
          <cell r="AR236">
            <v>10756.900000000001</v>
          </cell>
          <cell r="AS236">
            <v>0</v>
          </cell>
          <cell r="AT236">
            <v>10756.900000000001</v>
          </cell>
          <cell r="AU236">
            <v>0</v>
          </cell>
          <cell r="BZ236" t="str">
            <v>WRWT21670/WRWT21670</v>
          </cell>
          <cell r="CA236">
            <v>0</v>
          </cell>
          <cell r="DL236" t="str">
            <v>P8</v>
          </cell>
          <cell r="DM236">
            <v>4</v>
          </cell>
          <cell r="DN236">
            <v>45950</v>
          </cell>
          <cell r="DP236">
            <v>45945</v>
          </cell>
          <cell r="DQ236">
            <v>45946</v>
          </cell>
          <cell r="DR236">
            <v>45940</v>
          </cell>
          <cell r="DS236">
            <v>45947</v>
          </cell>
          <cell r="DT236">
            <v>45948</v>
          </cell>
          <cell r="DU236">
            <v>45948</v>
          </cell>
          <cell r="DW236"/>
          <cell r="DX236"/>
          <cell r="DY236"/>
          <cell r="DZ236"/>
          <cell r="EA236"/>
          <cell r="EB236"/>
          <cell r="EC236" t="str">
            <v>งานเคลือบ+พิมพ์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ใบรับคำสั่งซื้อ</v>
          </cell>
          <cell r="C237"/>
          <cell r="E237" t="str">
            <v>บจก.แอมโก้เวท</v>
          </cell>
          <cell r="F237" t="str">
            <v>วีโว่ 200</v>
          </cell>
          <cell r="G237">
            <v>21</v>
          </cell>
          <cell r="H237">
            <v>37</v>
          </cell>
          <cell r="I237" t="str">
            <v>ขาว</v>
          </cell>
          <cell r="J237" t="str">
            <v>ใส</v>
          </cell>
          <cell r="L237">
            <v>100</v>
          </cell>
          <cell r="M237" t="str">
            <v>±</v>
          </cell>
          <cell r="N237">
            <v>5</v>
          </cell>
          <cell r="R237" t="str">
            <v>บิด</v>
          </cell>
          <cell r="T237" t="str">
            <v>ไม่สวมถุงใน</v>
          </cell>
          <cell r="U237"/>
          <cell r="V237"/>
          <cell r="X237">
            <v>45950</v>
          </cell>
          <cell r="Z237" t="str">
            <v>500กระสอบแบน</v>
          </cell>
          <cell r="AA237">
            <v>5000</v>
          </cell>
          <cell r="AB237">
            <v>0</v>
          </cell>
          <cell r="AC237">
            <v>0</v>
          </cell>
          <cell r="AD237">
            <v>0</v>
          </cell>
          <cell r="AG237"/>
          <cell r="AI237"/>
          <cell r="AJ237">
            <v>0</v>
          </cell>
          <cell r="AL237">
            <v>5000</v>
          </cell>
          <cell r="AM237"/>
          <cell r="AN237">
            <v>5250</v>
          </cell>
          <cell r="AO237" t="str">
            <v>WSWT2121670SM</v>
          </cell>
          <cell r="AQ237">
            <v>5378.4500000000007</v>
          </cell>
          <cell r="AR237">
            <v>5378.4500000000007</v>
          </cell>
          <cell r="AS237">
            <v>0</v>
          </cell>
          <cell r="AT237">
            <v>5378.4500000000007</v>
          </cell>
          <cell r="AU237">
            <v>0</v>
          </cell>
          <cell r="BZ237" t="str">
            <v>WRWT21670/WRWT21670</v>
          </cell>
          <cell r="CA237">
            <v>0</v>
          </cell>
          <cell r="DL237" t="str">
            <v>P8</v>
          </cell>
          <cell r="DM237">
            <v>4</v>
          </cell>
          <cell r="DN237">
            <v>45950</v>
          </cell>
          <cell r="DP237">
            <v>45945</v>
          </cell>
          <cell r="DQ237">
            <v>45946</v>
          </cell>
          <cell r="DR237">
            <v>45940</v>
          </cell>
          <cell r="DS237">
            <v>45947</v>
          </cell>
          <cell r="DT237">
            <v>45948</v>
          </cell>
          <cell r="DU237">
            <v>45948</v>
          </cell>
          <cell r="DW237"/>
          <cell r="DX237"/>
          <cell r="DY237"/>
          <cell r="DZ237"/>
          <cell r="EA237"/>
          <cell r="EB237"/>
          <cell r="EC237" t="str">
            <v>งานเคลือบ+พิมพ์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ใบรับคำสั่งซื้อ</v>
          </cell>
          <cell r="C238"/>
          <cell r="E238" t="str">
            <v>บจก.แอมโก้เวท</v>
          </cell>
          <cell r="F238" t="str">
            <v>วีโว่ 300</v>
          </cell>
          <cell r="G238">
            <v>21</v>
          </cell>
          <cell r="H238">
            <v>37</v>
          </cell>
          <cell r="I238" t="str">
            <v>ขาว</v>
          </cell>
          <cell r="J238" t="str">
            <v>ใส</v>
          </cell>
          <cell r="L238">
            <v>100</v>
          </cell>
          <cell r="M238" t="str">
            <v>±</v>
          </cell>
          <cell r="N238">
            <v>5</v>
          </cell>
          <cell r="R238" t="str">
            <v>บิด</v>
          </cell>
          <cell r="T238" t="str">
            <v>ไม่สวมถุงใน</v>
          </cell>
          <cell r="U238"/>
          <cell r="V238"/>
          <cell r="X238">
            <v>45950</v>
          </cell>
          <cell r="Z238" t="str">
            <v>500กระสอบแบน</v>
          </cell>
          <cell r="AA238">
            <v>5000</v>
          </cell>
          <cell r="AB238">
            <v>0</v>
          </cell>
          <cell r="AC238">
            <v>0</v>
          </cell>
          <cell r="AD238">
            <v>0</v>
          </cell>
          <cell r="AG238"/>
          <cell r="AI238"/>
          <cell r="AJ238">
            <v>0</v>
          </cell>
          <cell r="AL238">
            <v>5000</v>
          </cell>
          <cell r="AM238"/>
          <cell r="AN238">
            <v>5250</v>
          </cell>
          <cell r="AO238" t="str">
            <v>WSWT2121670SM</v>
          </cell>
          <cell r="AQ238">
            <v>5378.4500000000007</v>
          </cell>
          <cell r="AR238">
            <v>5378.4500000000007</v>
          </cell>
          <cell r="AS238">
            <v>0</v>
          </cell>
          <cell r="AT238">
            <v>5378.4500000000007</v>
          </cell>
          <cell r="AU238">
            <v>0</v>
          </cell>
          <cell r="BZ238" t="str">
            <v>WRWT21670/WRWT21670</v>
          </cell>
          <cell r="CA238">
            <v>0</v>
          </cell>
          <cell r="DL238" t="str">
            <v>P8</v>
          </cell>
          <cell r="DM238">
            <v>4</v>
          </cell>
          <cell r="DN238">
            <v>45950</v>
          </cell>
          <cell r="DP238">
            <v>45945</v>
          </cell>
          <cell r="DQ238">
            <v>45946</v>
          </cell>
          <cell r="DR238">
            <v>45940</v>
          </cell>
          <cell r="DS238">
            <v>45947</v>
          </cell>
          <cell r="DT238">
            <v>45948</v>
          </cell>
          <cell r="DU238">
            <v>45948</v>
          </cell>
          <cell r="DW238"/>
          <cell r="DX238"/>
          <cell r="DY238"/>
          <cell r="DZ238"/>
          <cell r="EA238"/>
          <cell r="EB238"/>
          <cell r="EC238" t="str">
            <v>งานเคลือบ+พิมพ์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ใบรับคำสั่งซื้อ</v>
          </cell>
          <cell r="C239"/>
          <cell r="E239" t="str">
            <v>บจก.แอมโก้เวท</v>
          </cell>
          <cell r="F239" t="str">
            <v>แดนโกรว เจลาโต้</v>
          </cell>
          <cell r="G239">
            <v>21</v>
          </cell>
          <cell r="H239">
            <v>37</v>
          </cell>
          <cell r="I239" t="str">
            <v>ขาว</v>
          </cell>
          <cell r="J239" t="str">
            <v>ใส</v>
          </cell>
          <cell r="L239">
            <v>100</v>
          </cell>
          <cell r="M239" t="str">
            <v>±</v>
          </cell>
          <cell r="N239">
            <v>5</v>
          </cell>
          <cell r="R239" t="str">
            <v>บิด</v>
          </cell>
          <cell r="T239" t="str">
            <v>ไม่สวมถุงใน</v>
          </cell>
          <cell r="U239"/>
          <cell r="V239"/>
          <cell r="X239">
            <v>45950</v>
          </cell>
          <cell r="Z239" t="str">
            <v>500กระสอบแบน</v>
          </cell>
          <cell r="AA239">
            <v>10000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0</v>
          </cell>
          <cell r="AL239">
            <v>10000</v>
          </cell>
          <cell r="AM239"/>
          <cell r="AN239">
            <v>10500</v>
          </cell>
          <cell r="AO239" t="str">
            <v>WSWT2121670SM</v>
          </cell>
          <cell r="AQ239">
            <v>10756.900000000001</v>
          </cell>
          <cell r="AR239">
            <v>10756.900000000001</v>
          </cell>
          <cell r="AS239">
            <v>0</v>
          </cell>
          <cell r="AT239">
            <v>10756.900000000001</v>
          </cell>
          <cell r="AU239">
            <v>0</v>
          </cell>
          <cell r="BZ239" t="str">
            <v>WRWT21670/WRWT21670</v>
          </cell>
          <cell r="CA239">
            <v>0</v>
          </cell>
          <cell r="DL239" t="str">
            <v>P8</v>
          </cell>
          <cell r="DM239">
            <v>4</v>
          </cell>
          <cell r="DN239">
            <v>45950</v>
          </cell>
          <cell r="DP239">
            <v>45945</v>
          </cell>
          <cell r="DQ239">
            <v>45946</v>
          </cell>
          <cell r="DR239">
            <v>45940</v>
          </cell>
          <cell r="DS239">
            <v>45947</v>
          </cell>
          <cell r="DT239">
            <v>45948</v>
          </cell>
          <cell r="DU239">
            <v>45948</v>
          </cell>
          <cell r="DW239"/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ใบรับคำสั่งซื้อ</v>
          </cell>
          <cell r="C240"/>
          <cell r="E240" t="str">
            <v>บจก.แอมโก้เวท</v>
          </cell>
          <cell r="F240" t="str">
            <v>ไม่พิมพ์</v>
          </cell>
          <cell r="G240">
            <v>21</v>
          </cell>
          <cell r="H240">
            <v>37</v>
          </cell>
          <cell r="I240" t="str">
            <v>ขาว</v>
          </cell>
          <cell r="J240" t="str">
            <v>ด้าน</v>
          </cell>
          <cell r="L240">
            <v>100</v>
          </cell>
          <cell r="M240" t="str">
            <v>±</v>
          </cell>
          <cell r="N240">
            <v>5</v>
          </cell>
          <cell r="R240" t="str">
            <v>บิด</v>
          </cell>
          <cell r="T240" t="str">
            <v>ไม่สวมถุงใน</v>
          </cell>
          <cell r="U240"/>
          <cell r="V240"/>
          <cell r="X240">
            <v>45950</v>
          </cell>
          <cell r="Z240" t="str">
            <v>500กระสอบแบน</v>
          </cell>
          <cell r="AA240">
            <v>5000</v>
          </cell>
          <cell r="AB240">
            <v>0</v>
          </cell>
          <cell r="AC240">
            <v>0</v>
          </cell>
          <cell r="AD240">
            <v>0</v>
          </cell>
          <cell r="AG240"/>
          <cell r="AI240"/>
          <cell r="AJ240">
            <v>0</v>
          </cell>
          <cell r="AL240">
            <v>5000</v>
          </cell>
          <cell r="AM240"/>
          <cell r="AN240">
            <v>0</v>
          </cell>
          <cell r="AO240" t="str">
            <v>WSWT2121670SM</v>
          </cell>
          <cell r="AQ240">
            <v>5378.4500000000007</v>
          </cell>
          <cell r="AR240">
            <v>5378.4500000000007</v>
          </cell>
          <cell r="AS240">
            <v>0</v>
          </cell>
          <cell r="AT240">
            <v>5378.4500000000007</v>
          </cell>
          <cell r="AU240">
            <v>0</v>
          </cell>
          <cell r="BZ240" t="str">
            <v>WRWT21670/WRWT21670</v>
          </cell>
          <cell r="CA240">
            <v>0</v>
          </cell>
          <cell r="DL240" t="str">
            <v>P8</v>
          </cell>
          <cell r="DM240">
            <v>4</v>
          </cell>
          <cell r="DN240">
            <v>45950</v>
          </cell>
          <cell r="DP240">
            <v>45945</v>
          </cell>
          <cell r="DQ240">
            <v>45946</v>
          </cell>
          <cell r="DR240">
            <v>45940</v>
          </cell>
          <cell r="DS240">
            <v>45947</v>
          </cell>
          <cell r="DT240">
            <v>45948</v>
          </cell>
          <cell r="DU240">
            <v>45948</v>
          </cell>
          <cell r="DW240"/>
          <cell r="DX240"/>
          <cell r="DY240"/>
          <cell r="DZ240"/>
          <cell r="EA240"/>
          <cell r="EB240"/>
          <cell r="EC240" t="str">
            <v>งานเคลือบ+พิมพ์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ประมาณการ</v>
          </cell>
          <cell r="C241" t="str">
            <v>ประมาณการ</v>
          </cell>
          <cell r="E241" t="str">
            <v>บจก.แอมโก้เวท</v>
          </cell>
          <cell r="F241" t="str">
            <v>รอแบบ</v>
          </cell>
          <cell r="G241">
            <v>21</v>
          </cell>
          <cell r="H241">
            <v>37</v>
          </cell>
          <cell r="I241" t="str">
            <v>ขาว</v>
          </cell>
          <cell r="J241" t="str">
            <v>ใส</v>
          </cell>
          <cell r="L241">
            <v>100</v>
          </cell>
          <cell r="M241" t="str">
            <v>±</v>
          </cell>
          <cell r="N241">
            <v>5</v>
          </cell>
          <cell r="R241" t="str">
            <v>บิด</v>
          </cell>
          <cell r="T241" t="str">
            <v>ไม่สวมถุงใน</v>
          </cell>
          <cell r="U241"/>
          <cell r="V241"/>
          <cell r="X241" t="str">
            <v>รอแจ้ง</v>
          </cell>
          <cell r="Z241" t="str">
            <v>500กระสอบแบน</v>
          </cell>
          <cell r="AA241">
            <v>115000</v>
          </cell>
          <cell r="AB241">
            <v>0</v>
          </cell>
          <cell r="AC241">
            <v>0</v>
          </cell>
          <cell r="AD241">
            <v>0</v>
          </cell>
          <cell r="AG241"/>
          <cell r="AI241"/>
          <cell r="AJ241">
            <v>0</v>
          </cell>
          <cell r="AL241">
            <v>115000</v>
          </cell>
          <cell r="AM241"/>
          <cell r="AN241">
            <v>120750</v>
          </cell>
          <cell r="AO241" t="str">
            <v>WSWT2121670SM</v>
          </cell>
          <cell r="AQ241">
            <v>123704.35</v>
          </cell>
          <cell r="AR241">
            <v>123704.35</v>
          </cell>
          <cell r="AS241">
            <v>0</v>
          </cell>
          <cell r="AT241">
            <v>123704.35</v>
          </cell>
          <cell r="AU241">
            <v>0</v>
          </cell>
          <cell r="BZ241" t="str">
            <v>WRWT21670/WRWT21670</v>
          </cell>
          <cell r="CA241">
            <v>0</v>
          </cell>
          <cell r="DL241" t="str">
            <v>P8</v>
          </cell>
          <cell r="DM241">
            <v>4</v>
          </cell>
          <cell r="DN241" t="str">
            <v>รอแจ้ง</v>
          </cell>
          <cell r="DP241" t="e">
            <v>#VALUE!</v>
          </cell>
          <cell r="DQ241" t="e">
            <v>#VALUE!</v>
          </cell>
          <cell r="DR241" t="e">
            <v>#VALUE!</v>
          </cell>
          <cell r="DS241" t="e">
            <v>#VALUE!</v>
          </cell>
          <cell r="DT241" t="e">
            <v>#VALUE!</v>
          </cell>
          <cell r="DU241" t="e">
            <v>#VALUE!</v>
          </cell>
          <cell r="DW241"/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MK67-001643</v>
          </cell>
          <cell r="C242">
            <v>45631</v>
          </cell>
          <cell r="E242" t="str">
            <v>บจก.ที.ซี.ยูเนี่ยน อโกรเทค</v>
          </cell>
          <cell r="F242" t="str">
            <v>Zhejiang UN</v>
          </cell>
          <cell r="G242">
            <v>21</v>
          </cell>
          <cell r="H242">
            <v>37</v>
          </cell>
          <cell r="I242" t="str">
            <v>ขาว</v>
          </cell>
          <cell r="J242" t="str">
            <v>ใส</v>
          </cell>
          <cell r="L242">
            <v>100</v>
          </cell>
          <cell r="M242" t="str">
            <v>±</v>
          </cell>
          <cell r="N242">
            <v>5</v>
          </cell>
          <cell r="R242" t="str">
            <v>ไม่</v>
          </cell>
          <cell r="T242" t="str">
            <v>ไม่สวมถุงใน</v>
          </cell>
          <cell r="U242"/>
          <cell r="V242"/>
          <cell r="X242" t="str">
            <v>รอแจ้ง</v>
          </cell>
          <cell r="Z242" t="str">
            <v xml:space="preserve">300กระสอบแบนเต็มใบ </v>
          </cell>
          <cell r="AA242">
            <v>16000</v>
          </cell>
          <cell r="AB242">
            <v>0</v>
          </cell>
          <cell r="AC242">
            <v>0</v>
          </cell>
          <cell r="AD242">
            <v>0</v>
          </cell>
          <cell r="AG242" t="str">
            <v>17/2---28/3 ลูกค้าแจ้งเลื่อน</v>
          </cell>
          <cell r="AI242"/>
          <cell r="AJ242">
            <v>0</v>
          </cell>
          <cell r="AL242">
            <v>16000</v>
          </cell>
          <cell r="AM242">
            <v>0</v>
          </cell>
          <cell r="AN242">
            <v>16800</v>
          </cell>
          <cell r="AO242" t="str">
            <v>WSWT2121670SM</v>
          </cell>
          <cell r="AQ242">
            <v>17211.04</v>
          </cell>
          <cell r="AR242">
            <v>17211.04</v>
          </cell>
          <cell r="AS242">
            <v>0</v>
          </cell>
          <cell r="AT242">
            <v>17211.04</v>
          </cell>
          <cell r="AU242">
            <v>0</v>
          </cell>
          <cell r="BZ242" t="str">
            <v>WRWT21670/WRWT21670</v>
          </cell>
          <cell r="CA242">
            <v>0</v>
          </cell>
          <cell r="DL242" t="str">
            <v>P8</v>
          </cell>
          <cell r="DM242">
            <v>4</v>
          </cell>
          <cell r="DN242" t="str">
            <v>รอแจ้ง</v>
          </cell>
          <cell r="DP242" t="e">
            <v>#VALUE!</v>
          </cell>
          <cell r="DQ242" t="e">
            <v>#VALUE!</v>
          </cell>
          <cell r="DR242" t="e">
            <v>#VALUE!</v>
          </cell>
          <cell r="DS242" t="e">
            <v>#VALUE!</v>
          </cell>
          <cell r="DT242" t="e">
            <v>#VALUE!</v>
          </cell>
          <cell r="DU242" t="e">
            <v>#VALUE!</v>
          </cell>
          <cell r="DW242"/>
          <cell r="DX242"/>
          <cell r="DY242"/>
          <cell r="DZ242"/>
          <cell r="EA242"/>
          <cell r="EB242"/>
          <cell r="EC242" t="str">
            <v>งานเคลือบ+พิมพ์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MK67-001642</v>
          </cell>
          <cell r="C243">
            <v>45631</v>
          </cell>
          <cell r="E243" t="str">
            <v>บจก.ที.ซี.ยูเนี่ยน อโกรเทค</v>
          </cell>
          <cell r="F243" t="str">
            <v>Zhejiang UN</v>
          </cell>
          <cell r="G243">
            <v>21</v>
          </cell>
          <cell r="H243">
            <v>37</v>
          </cell>
          <cell r="I243" t="str">
            <v>ขาว</v>
          </cell>
          <cell r="J243" t="str">
            <v>ใส</v>
          </cell>
          <cell r="L243">
            <v>100</v>
          </cell>
          <cell r="M243" t="str">
            <v>±</v>
          </cell>
          <cell r="N243">
            <v>5</v>
          </cell>
          <cell r="R243" t="str">
            <v>ไม่</v>
          </cell>
          <cell r="T243" t="str">
            <v>ไม่สวมถุงใน</v>
          </cell>
          <cell r="U243"/>
          <cell r="V243"/>
          <cell r="X243" t="str">
            <v>รอแจ้ง</v>
          </cell>
          <cell r="Z243" t="str">
            <v xml:space="preserve">300กระสอบแบนเต็มใบ </v>
          </cell>
          <cell r="AA243">
            <v>9000</v>
          </cell>
          <cell r="AB243">
            <v>0</v>
          </cell>
          <cell r="AC243">
            <v>0</v>
          </cell>
          <cell r="AD243">
            <v>0</v>
          </cell>
          <cell r="AG243" t="str">
            <v>3/2---19/3 ลูกค้าแจ้งเลื่อน</v>
          </cell>
          <cell r="AI243"/>
          <cell r="AJ243">
            <v>0</v>
          </cell>
          <cell r="AL243">
            <v>9000</v>
          </cell>
          <cell r="AM243"/>
          <cell r="AN243">
            <v>9450</v>
          </cell>
          <cell r="AO243" t="str">
            <v>WSWT2121670SM</v>
          </cell>
          <cell r="AQ243">
            <v>9681.2100000000009</v>
          </cell>
          <cell r="AR243">
            <v>9681.2100000000009</v>
          </cell>
          <cell r="AS243">
            <v>0</v>
          </cell>
          <cell r="AT243">
            <v>9681.2100000000009</v>
          </cell>
          <cell r="AU243">
            <v>0</v>
          </cell>
          <cell r="BZ243" t="str">
            <v>WRWT21670/WRWT21670</v>
          </cell>
          <cell r="CA243">
            <v>0</v>
          </cell>
          <cell r="DL243" t="str">
            <v>P8</v>
          </cell>
          <cell r="DM243">
            <v>4</v>
          </cell>
          <cell r="DN243" t="str">
            <v>รอแจ้ง</v>
          </cell>
          <cell r="DP243" t="e">
            <v>#VALUE!</v>
          </cell>
          <cell r="DQ243" t="e">
            <v>#VALUE!</v>
          </cell>
          <cell r="DR243" t="e">
            <v>#VALUE!</v>
          </cell>
          <cell r="DS243" t="e">
            <v>#VALUE!</v>
          </cell>
          <cell r="DT243" t="e">
            <v>#VALUE!</v>
          </cell>
          <cell r="DU243" t="e">
            <v>#VALUE!</v>
          </cell>
          <cell r="DW243"/>
          <cell r="DX243"/>
          <cell r="DY243"/>
          <cell r="DZ243"/>
          <cell r="EA243"/>
          <cell r="EB243"/>
          <cell r="EC243" t="str">
            <v>งานเคลือบ+พิมพ์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MK68-001036</v>
          </cell>
          <cell r="C244">
            <v>45896</v>
          </cell>
          <cell r="E244" t="str">
            <v>บจก.เอพีเอ็ม อะโกร</v>
          </cell>
          <cell r="F244" t="str">
            <v>โมโม่ 491</v>
          </cell>
          <cell r="G244">
            <v>21</v>
          </cell>
          <cell r="H244">
            <v>38</v>
          </cell>
          <cell r="I244" t="str">
            <v>ขาว</v>
          </cell>
          <cell r="J244" t="str">
            <v>ใส</v>
          </cell>
          <cell r="L244">
            <v>102</v>
          </cell>
          <cell r="M244" t="str">
            <v>±</v>
          </cell>
          <cell r="N244">
            <v>5</v>
          </cell>
          <cell r="R244" t="str">
            <v>จับจีบ</v>
          </cell>
          <cell r="T244">
            <v>22</v>
          </cell>
          <cell r="U244">
            <v>40</v>
          </cell>
          <cell r="V244">
            <v>40</v>
          </cell>
          <cell r="X244" t="str">
            <v>รอแจ้ง</v>
          </cell>
          <cell r="Z244" t="str">
            <v>500กระสอบแบน</v>
          </cell>
          <cell r="AA244">
            <v>3000</v>
          </cell>
          <cell r="AB244">
            <v>65.13122457599998</v>
          </cell>
          <cell r="AC244">
            <v>0</v>
          </cell>
          <cell r="AD244">
            <v>65.13122457599998</v>
          </cell>
          <cell r="AG244"/>
          <cell r="AI244"/>
          <cell r="AJ244">
            <v>0</v>
          </cell>
          <cell r="AL244">
            <v>3000</v>
          </cell>
          <cell r="AM244"/>
          <cell r="AN244">
            <v>3150</v>
          </cell>
          <cell r="AO244" t="str">
            <v>WSWT2121670SM</v>
          </cell>
          <cell r="AQ244">
            <v>3310.89</v>
          </cell>
          <cell r="AR244">
            <v>3310.89</v>
          </cell>
          <cell r="AS244">
            <v>0</v>
          </cell>
          <cell r="AT244">
            <v>3310.89</v>
          </cell>
          <cell r="AU244">
            <v>0</v>
          </cell>
          <cell r="BZ244" t="str">
            <v>WRWT21670/WRWT21670</v>
          </cell>
          <cell r="CA244">
            <v>0</v>
          </cell>
          <cell r="DL244" t="str">
            <v>P8</v>
          </cell>
          <cell r="DM244">
            <v>4</v>
          </cell>
          <cell r="DN244" t="str">
            <v>รอแจ้ง</v>
          </cell>
          <cell r="DP244" t="e">
            <v>#VALUE!</v>
          </cell>
          <cell r="DQ244" t="e">
            <v>#VALUE!</v>
          </cell>
          <cell r="DR244" t="e">
            <v>#VALUE!</v>
          </cell>
          <cell r="DS244" t="e">
            <v>#VALUE!</v>
          </cell>
          <cell r="DT244" t="e">
            <v>#VALUE!</v>
          </cell>
          <cell r="DU244" t="e">
            <v>#VALUE!</v>
          </cell>
          <cell r="DW244" t="e">
            <v>#VALUE!</v>
          </cell>
          <cell r="DX244"/>
          <cell r="DY244"/>
          <cell r="DZ244"/>
          <cell r="EA244"/>
          <cell r="EB244"/>
          <cell r="EC244" t="str">
            <v>งานเคลือบ+พิมพ์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MK68-001038</v>
          </cell>
          <cell r="C245">
            <v>45896</v>
          </cell>
          <cell r="E245" t="str">
            <v>บจก.เอพีเอ็ม อะโกร</v>
          </cell>
          <cell r="F245" t="str">
            <v>โมโม่ 492</v>
          </cell>
          <cell r="G245">
            <v>21</v>
          </cell>
          <cell r="H245">
            <v>38</v>
          </cell>
          <cell r="I245" t="str">
            <v>ขาว</v>
          </cell>
          <cell r="J245" t="str">
            <v>ใส</v>
          </cell>
          <cell r="L245">
            <v>102</v>
          </cell>
          <cell r="M245" t="str">
            <v>±</v>
          </cell>
          <cell r="N245">
            <v>5</v>
          </cell>
          <cell r="R245" t="str">
            <v>จับจีบ</v>
          </cell>
          <cell r="T245">
            <v>22</v>
          </cell>
          <cell r="U245">
            <v>40</v>
          </cell>
          <cell r="V245">
            <v>40</v>
          </cell>
          <cell r="X245" t="str">
            <v>รอแจ้ง</v>
          </cell>
          <cell r="Z245" t="str">
            <v>500กระสอบแบน</v>
          </cell>
          <cell r="AA245">
            <v>5000</v>
          </cell>
          <cell r="AB245">
            <v>108.55204095999999</v>
          </cell>
          <cell r="AC245">
            <v>0</v>
          </cell>
          <cell r="AD245">
            <v>108.55204095999999</v>
          </cell>
          <cell r="AG245"/>
          <cell r="AI245"/>
          <cell r="AJ245">
            <v>0</v>
          </cell>
          <cell r="AL245">
            <v>5000</v>
          </cell>
          <cell r="AM245"/>
          <cell r="AN245">
            <v>5250</v>
          </cell>
          <cell r="AO245" t="str">
            <v>WSWT2121670SM</v>
          </cell>
          <cell r="AQ245">
            <v>5518.15</v>
          </cell>
          <cell r="AR245">
            <v>5518.15</v>
          </cell>
          <cell r="AS245">
            <v>0</v>
          </cell>
          <cell r="AT245">
            <v>5518.15</v>
          </cell>
          <cell r="AU245">
            <v>0</v>
          </cell>
          <cell r="BZ245" t="str">
            <v>WRWT21670/WRWT21670</v>
          </cell>
          <cell r="CA245">
            <v>0</v>
          </cell>
          <cell r="DL245" t="str">
            <v>P8</v>
          </cell>
          <cell r="DM245">
            <v>4</v>
          </cell>
          <cell r="DN245" t="str">
            <v>รอแจ้ง</v>
          </cell>
          <cell r="DP245" t="e">
            <v>#VALUE!</v>
          </cell>
          <cell r="DQ245" t="e">
            <v>#VALUE!</v>
          </cell>
          <cell r="DR245" t="e">
            <v>#VALUE!</v>
          </cell>
          <cell r="DS245" t="e">
            <v>#VALUE!</v>
          </cell>
          <cell r="DT245" t="e">
            <v>#VALUE!</v>
          </cell>
          <cell r="DU245" t="e">
            <v>#VALUE!</v>
          </cell>
          <cell r="DW245" t="e">
            <v>#VALUE!</v>
          </cell>
          <cell r="DX245"/>
          <cell r="DY245"/>
          <cell r="DZ245"/>
          <cell r="EA245"/>
          <cell r="EB245"/>
          <cell r="EC245" t="str">
            <v>งานเคลือบ+พิมพ์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MK68-001037</v>
          </cell>
          <cell r="C246">
            <v>45896</v>
          </cell>
          <cell r="E246" t="str">
            <v>บจก.เอพีเอ็ม อะโกร</v>
          </cell>
          <cell r="F246" t="str">
            <v>โมโม่ 401</v>
          </cell>
          <cell r="G246">
            <v>21</v>
          </cell>
          <cell r="H246">
            <v>38</v>
          </cell>
          <cell r="I246" t="str">
            <v>ขาว</v>
          </cell>
          <cell r="J246" t="str">
            <v>ใส</v>
          </cell>
          <cell r="L246">
            <v>102</v>
          </cell>
          <cell r="M246" t="str">
            <v>±</v>
          </cell>
          <cell r="N246">
            <v>5</v>
          </cell>
          <cell r="R246" t="str">
            <v>จับจีบ</v>
          </cell>
          <cell r="T246">
            <v>22</v>
          </cell>
          <cell r="U246">
            <v>40</v>
          </cell>
          <cell r="V246">
            <v>40</v>
          </cell>
          <cell r="X246" t="str">
            <v>รอแจ้ง</v>
          </cell>
          <cell r="Z246" t="str">
            <v>500กระสอบแบน</v>
          </cell>
          <cell r="AA246">
            <v>3000</v>
          </cell>
          <cell r="AB246">
            <v>65.13122457599998</v>
          </cell>
          <cell r="AC246">
            <v>0</v>
          </cell>
          <cell r="AD246">
            <v>65.13122457599998</v>
          </cell>
          <cell r="AG246"/>
          <cell r="AI246"/>
          <cell r="AJ246">
            <v>0</v>
          </cell>
          <cell r="AL246">
            <v>3000</v>
          </cell>
          <cell r="AM246"/>
          <cell r="AN246">
            <v>3150</v>
          </cell>
          <cell r="AO246" t="str">
            <v>WSWT2121670SM</v>
          </cell>
          <cell r="AQ246">
            <v>3310.89</v>
          </cell>
          <cell r="AR246">
            <v>3310.89</v>
          </cell>
          <cell r="AS246">
            <v>0</v>
          </cell>
          <cell r="AT246">
            <v>3310.89</v>
          </cell>
          <cell r="AU246">
            <v>0</v>
          </cell>
          <cell r="BZ246" t="str">
            <v>WRWT21670/WRWT21670</v>
          </cell>
          <cell r="CA246">
            <v>0</v>
          </cell>
          <cell r="DL246" t="str">
            <v>P8</v>
          </cell>
          <cell r="DM246">
            <v>4</v>
          </cell>
          <cell r="DN246" t="str">
            <v>รอแจ้ง</v>
          </cell>
          <cell r="DP246" t="e">
            <v>#VALUE!</v>
          </cell>
          <cell r="DQ246" t="e">
            <v>#VALUE!</v>
          </cell>
          <cell r="DR246" t="e">
            <v>#VALUE!</v>
          </cell>
          <cell r="DS246" t="e">
            <v>#VALUE!</v>
          </cell>
          <cell r="DT246" t="e">
            <v>#VALUE!</v>
          </cell>
          <cell r="DU246" t="e">
            <v>#VALUE!</v>
          </cell>
          <cell r="DW246" t="e">
            <v>#VALUE!</v>
          </cell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MK68-001103</v>
          </cell>
          <cell r="C247">
            <v>45911</v>
          </cell>
          <cell r="E247" t="str">
            <v>บจก.เอพีเอ็ม อะโกร</v>
          </cell>
          <cell r="F247" t="str">
            <v>ฟีล กู๊ด 892</v>
          </cell>
          <cell r="G247">
            <v>21</v>
          </cell>
          <cell r="H247">
            <v>38</v>
          </cell>
          <cell r="I247" t="str">
            <v>ขาว</v>
          </cell>
          <cell r="J247" t="str">
            <v>ใส</v>
          </cell>
          <cell r="L247">
            <v>102</v>
          </cell>
          <cell r="M247" t="str">
            <v>±</v>
          </cell>
          <cell r="N247">
            <v>5</v>
          </cell>
          <cell r="R247" t="str">
            <v>บิด</v>
          </cell>
          <cell r="T247">
            <v>22</v>
          </cell>
          <cell r="U247">
            <v>40</v>
          </cell>
          <cell r="V247">
            <v>40</v>
          </cell>
          <cell r="X247" t="str">
            <v>รอแจ้ง</v>
          </cell>
          <cell r="Z247" t="str">
            <v>500กระสอบแบน</v>
          </cell>
          <cell r="AA247">
            <v>3000</v>
          </cell>
          <cell r="AB247">
            <v>65.13122457599998</v>
          </cell>
          <cell r="AC247">
            <v>0</v>
          </cell>
          <cell r="AD247">
            <v>65.13122457599998</v>
          </cell>
          <cell r="AG247"/>
          <cell r="AI247"/>
          <cell r="AJ247">
            <v>0</v>
          </cell>
          <cell r="AL247">
            <v>3000</v>
          </cell>
          <cell r="AM247"/>
          <cell r="AN247">
            <v>3150</v>
          </cell>
          <cell r="AO247" t="str">
            <v>WSWT2121670SM</v>
          </cell>
          <cell r="AQ247">
            <v>3310.89</v>
          </cell>
          <cell r="AR247">
            <v>3310.89</v>
          </cell>
          <cell r="AS247">
            <v>0</v>
          </cell>
          <cell r="AT247">
            <v>3310.89</v>
          </cell>
          <cell r="AU247">
            <v>0</v>
          </cell>
          <cell r="BZ247" t="str">
            <v>WRWT21670/WRWT21670</v>
          </cell>
          <cell r="CA247">
            <v>0</v>
          </cell>
          <cell r="DL247" t="str">
            <v>P8</v>
          </cell>
          <cell r="DM247">
            <v>4</v>
          </cell>
          <cell r="DN247" t="str">
            <v>รอแจ้ง</v>
          </cell>
          <cell r="DP247" t="e">
            <v>#VALUE!</v>
          </cell>
          <cell r="DQ247" t="e">
            <v>#VALUE!</v>
          </cell>
          <cell r="DR247" t="e">
            <v>#VALUE!</v>
          </cell>
          <cell r="DS247" t="e">
            <v>#VALUE!</v>
          </cell>
          <cell r="DT247" t="e">
            <v>#VALUE!</v>
          </cell>
          <cell r="DU247" t="e">
            <v>#VALUE!</v>
          </cell>
          <cell r="DW247" t="e">
            <v>#VALUE!</v>
          </cell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ประมาณการ</v>
          </cell>
          <cell r="C248" t="str">
            <v>ประมาณการ</v>
          </cell>
          <cell r="E248" t="str">
            <v>บจก.ที.ซี.ยูเนี่ยน อโกรเทค</v>
          </cell>
          <cell r="F248" t="str">
            <v>Zhejiang UN</v>
          </cell>
          <cell r="G248">
            <v>21</v>
          </cell>
          <cell r="H248">
            <v>37</v>
          </cell>
          <cell r="I248" t="str">
            <v>ขาว</v>
          </cell>
          <cell r="J248" t="str">
            <v>ใส</v>
          </cell>
          <cell r="L248">
            <v>100</v>
          </cell>
          <cell r="M248" t="str">
            <v>±</v>
          </cell>
          <cell r="N248">
            <v>5</v>
          </cell>
          <cell r="R248" t="str">
            <v>ไม่</v>
          </cell>
          <cell r="T248" t="str">
            <v>ไม่สวมถุงใน</v>
          </cell>
          <cell r="U248"/>
          <cell r="V248"/>
          <cell r="X248" t="str">
            <v>รอแจ้ง</v>
          </cell>
          <cell r="Z248" t="str">
            <v xml:space="preserve">300กระสอบแบนเต็มใบ </v>
          </cell>
          <cell r="AA248">
            <v>10000</v>
          </cell>
          <cell r="AB248">
            <v>0</v>
          </cell>
          <cell r="AC248">
            <v>0</v>
          </cell>
          <cell r="AD248">
            <v>0</v>
          </cell>
          <cell r="AG248"/>
          <cell r="AI248"/>
          <cell r="AJ248">
            <v>0</v>
          </cell>
          <cell r="AL248">
            <v>10000</v>
          </cell>
          <cell r="AM248"/>
          <cell r="AN248">
            <v>10500</v>
          </cell>
          <cell r="AO248" t="str">
            <v>WSWT2121670SM</v>
          </cell>
          <cell r="AQ248">
            <v>10756.900000000001</v>
          </cell>
          <cell r="AR248">
            <v>10756.900000000001</v>
          </cell>
          <cell r="AS248">
            <v>0</v>
          </cell>
          <cell r="AT248">
            <v>10756.900000000001</v>
          </cell>
          <cell r="AU248">
            <v>0</v>
          </cell>
          <cell r="BZ248" t="str">
            <v>WRWT21670/WRWT21670</v>
          </cell>
          <cell r="CA248">
            <v>0</v>
          </cell>
          <cell r="DL248" t="str">
            <v>P8</v>
          </cell>
          <cell r="DM248">
            <v>4</v>
          </cell>
          <cell r="DN248" t="str">
            <v>รอแจ้ง</v>
          </cell>
          <cell r="DP248" t="e">
            <v>#VALUE!</v>
          </cell>
          <cell r="DQ248" t="e">
            <v>#VALUE!</v>
          </cell>
          <cell r="DR248" t="e">
            <v>#VALUE!</v>
          </cell>
          <cell r="DS248" t="e">
            <v>#VALUE!</v>
          </cell>
          <cell r="DT248" t="e">
            <v>#VALUE!</v>
          </cell>
          <cell r="DU248" t="e">
            <v>#VALUE!</v>
          </cell>
          <cell r="DW248"/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MK68-000893</v>
          </cell>
          <cell r="C249">
            <v>45854</v>
          </cell>
          <cell r="E249" t="str">
            <v>บจก.เอสพีเอ็ม อาหารสัตว์</v>
          </cell>
          <cell r="F249" t="str">
            <v>มาซู ฟีดจี041</v>
          </cell>
          <cell r="G249">
            <v>21</v>
          </cell>
          <cell r="H249">
            <v>38</v>
          </cell>
          <cell r="I249" t="str">
            <v>ขาว</v>
          </cell>
          <cell r="J249" t="str">
            <v>ด้าน</v>
          </cell>
          <cell r="L249">
            <v>102</v>
          </cell>
          <cell r="M249" t="str">
            <v>±</v>
          </cell>
          <cell r="N249">
            <v>5</v>
          </cell>
          <cell r="R249" t="str">
            <v>บิด</v>
          </cell>
          <cell r="T249">
            <v>22</v>
          </cell>
          <cell r="U249">
            <v>40</v>
          </cell>
          <cell r="V249">
            <v>40</v>
          </cell>
          <cell r="X249" t="str">
            <v>รอแจ้ง</v>
          </cell>
          <cell r="Z249" t="str">
            <v>500กระสอบแบน</v>
          </cell>
          <cell r="AA249">
            <v>3000</v>
          </cell>
          <cell r="AB249">
            <v>65.13122457599998</v>
          </cell>
          <cell r="AC249">
            <v>0</v>
          </cell>
          <cell r="AD249">
            <v>65.13122457599998</v>
          </cell>
          <cell r="AG249"/>
          <cell r="AI249"/>
          <cell r="AJ249">
            <v>0</v>
          </cell>
          <cell r="AL249">
            <v>3000</v>
          </cell>
          <cell r="AM249"/>
          <cell r="AN249">
            <v>3150</v>
          </cell>
          <cell r="AO249" t="str">
            <v>WSWT2121670SM</v>
          </cell>
          <cell r="AQ249">
            <v>3310.89</v>
          </cell>
          <cell r="AR249">
            <v>3310.89</v>
          </cell>
          <cell r="AS249">
            <v>0</v>
          </cell>
          <cell r="AT249">
            <v>0</v>
          </cell>
          <cell r="AU249">
            <v>3310.89</v>
          </cell>
          <cell r="BZ249" t="str">
            <v>WRWT21670/WRWT21670</v>
          </cell>
          <cell r="CA249">
            <v>0</v>
          </cell>
          <cell r="DL249" t="str">
            <v>P8</v>
          </cell>
          <cell r="DM249">
            <v>4</v>
          </cell>
          <cell r="DN249" t="str">
            <v>รอแจ้ง</v>
          </cell>
          <cell r="DP249" t="e">
            <v>#VALUE!</v>
          </cell>
          <cell r="DQ249" t="e">
            <v>#VALUE!</v>
          </cell>
          <cell r="DR249" t="e">
            <v>#VALUE!</v>
          </cell>
          <cell r="DS249" t="e">
            <v>#VALUE!</v>
          </cell>
          <cell r="DT249" t="e">
            <v>#VALUE!</v>
          </cell>
          <cell r="DU249" t="e">
            <v>#VALUE!</v>
          </cell>
          <cell r="DW249" t="e">
            <v>#VALUE!</v>
          </cell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 t="str">
            <v xml:space="preserve"> /</v>
          </cell>
          <cell r="EG249"/>
          <cell r="EH249"/>
          <cell r="EI249"/>
        </row>
        <row r="250">
          <cell r="B250" t="str">
            <v>MK68-000804</v>
          </cell>
          <cell r="C250">
            <v>45826</v>
          </cell>
          <cell r="E250" t="str">
            <v>บจก.เอพีเอ็ม อะโกร</v>
          </cell>
          <cell r="F250" t="str">
            <v>ฟีล กู๊ด 802</v>
          </cell>
          <cell r="G250">
            <v>21</v>
          </cell>
          <cell r="H250">
            <v>38</v>
          </cell>
          <cell r="I250" t="str">
            <v>ขาว</v>
          </cell>
          <cell r="J250" t="str">
            <v>ใส</v>
          </cell>
          <cell r="L250">
            <v>102</v>
          </cell>
          <cell r="M250" t="str">
            <v>±</v>
          </cell>
          <cell r="N250">
            <v>5</v>
          </cell>
          <cell r="R250" t="str">
            <v>บิด</v>
          </cell>
          <cell r="T250">
            <v>22</v>
          </cell>
          <cell r="U250">
            <v>40</v>
          </cell>
          <cell r="V250">
            <v>40</v>
          </cell>
          <cell r="X250" t="str">
            <v>รอแจ้ง</v>
          </cell>
          <cell r="Z250" t="str">
            <v>500กระสอบแบน</v>
          </cell>
          <cell r="AA250">
            <v>8000</v>
          </cell>
          <cell r="AB250">
            <v>163.47937368575995</v>
          </cell>
          <cell r="AC250">
            <v>0</v>
          </cell>
          <cell r="AD250">
            <v>163.47937368575995</v>
          </cell>
          <cell r="AG250"/>
          <cell r="AI250"/>
          <cell r="AJ250">
            <v>470</v>
          </cell>
          <cell r="AL250">
            <v>7530</v>
          </cell>
          <cell r="AM250"/>
          <cell r="AN250">
            <v>7906.5</v>
          </cell>
          <cell r="AO250" t="str">
            <v>WSWT2121670SM</v>
          </cell>
          <cell r="AQ250">
            <v>8310.3338999999996</v>
          </cell>
          <cell r="AR250">
            <v>8310.3338999999996</v>
          </cell>
          <cell r="AS250">
            <v>0</v>
          </cell>
          <cell r="AT250">
            <v>8310.3338999999996</v>
          </cell>
          <cell r="AU250">
            <v>0</v>
          </cell>
          <cell r="BZ250" t="str">
            <v>WRWT21670/WRWT21670</v>
          </cell>
          <cell r="CA250">
            <v>0</v>
          </cell>
          <cell r="DL250" t="str">
            <v>P8</v>
          </cell>
          <cell r="DM250">
            <v>4</v>
          </cell>
          <cell r="DN250" t="str">
            <v>รอแจ้ง</v>
          </cell>
          <cell r="DP250" t="e">
            <v>#VALUE!</v>
          </cell>
          <cell r="DQ250" t="e">
            <v>#VALUE!</v>
          </cell>
          <cell r="DR250" t="e">
            <v>#VALUE!</v>
          </cell>
          <cell r="DS250" t="e">
            <v>#VALUE!</v>
          </cell>
          <cell r="DT250" t="e">
            <v>#VALUE!</v>
          </cell>
          <cell r="DU250" t="e">
            <v>#VALUE!</v>
          </cell>
          <cell r="DW250" t="e">
            <v>#VALUE!</v>
          </cell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MK66-000701</v>
          </cell>
          <cell r="C251">
            <v>45066</v>
          </cell>
          <cell r="E251" t="str">
            <v>บจก.เอสพีเอ็ม อาหารสัตว์</v>
          </cell>
          <cell r="F251" t="str">
            <v>มาซูฟีด ซี041</v>
          </cell>
          <cell r="G251">
            <v>21</v>
          </cell>
          <cell r="H251">
            <v>38</v>
          </cell>
          <cell r="I251" t="str">
            <v>ขาว</v>
          </cell>
          <cell r="J251" t="str">
            <v>ด้าน</v>
          </cell>
          <cell r="L251">
            <v>102</v>
          </cell>
          <cell r="M251" t="str">
            <v>±</v>
          </cell>
          <cell r="N251">
            <v>5</v>
          </cell>
          <cell r="R251" t="str">
            <v>บิด</v>
          </cell>
          <cell r="T251">
            <v>22</v>
          </cell>
          <cell r="U251">
            <v>40</v>
          </cell>
          <cell r="V251">
            <v>40</v>
          </cell>
          <cell r="X251" t="str">
            <v>รอแจ้ง</v>
          </cell>
          <cell r="Z251" t="str">
            <v>500กระสอบแบน</v>
          </cell>
          <cell r="AA251">
            <v>5000</v>
          </cell>
          <cell r="AB251">
            <v>108.55204095999999</v>
          </cell>
          <cell r="AC251">
            <v>0</v>
          </cell>
          <cell r="AD251">
            <v>108.55204095999999</v>
          </cell>
          <cell r="AG251"/>
          <cell r="AI251"/>
          <cell r="AJ251">
            <v>0</v>
          </cell>
          <cell r="AL251">
            <v>5000</v>
          </cell>
          <cell r="AM251"/>
          <cell r="AN251">
            <v>5250</v>
          </cell>
          <cell r="AO251" t="str">
            <v>WSWT2121670SM</v>
          </cell>
          <cell r="AQ251">
            <v>5518.15</v>
          </cell>
          <cell r="AR251">
            <v>5518.15</v>
          </cell>
          <cell r="AS251">
            <v>0</v>
          </cell>
          <cell r="AT251">
            <v>0</v>
          </cell>
          <cell r="AU251">
            <v>5518.15</v>
          </cell>
          <cell r="BZ251" t="str">
            <v>WRWT21670/WRWT21670</v>
          </cell>
          <cell r="CA251">
            <v>0</v>
          </cell>
          <cell r="DL251" t="str">
            <v>P8</v>
          </cell>
          <cell r="DM251">
            <v>4</v>
          </cell>
          <cell r="DN251" t="str">
            <v>รอแจ้ง</v>
          </cell>
          <cell r="DP251" t="e">
            <v>#VALUE!</v>
          </cell>
          <cell r="DQ251" t="e">
            <v>#VALUE!</v>
          </cell>
          <cell r="DR251" t="e">
            <v>#VALUE!</v>
          </cell>
          <cell r="DS251" t="e">
            <v>#VALUE!</v>
          </cell>
          <cell r="DT251" t="e">
            <v>#VALUE!</v>
          </cell>
          <cell r="DU251" t="e">
            <v>#VALUE!</v>
          </cell>
          <cell r="DW251" t="e">
            <v>#VALUE!</v>
          </cell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 xml:space="preserve"> /</v>
          </cell>
          <cell r="EG251"/>
          <cell r="EH251"/>
          <cell r="EI251"/>
        </row>
        <row r="252">
          <cell r="B252">
            <v>0</v>
          </cell>
          <cell r="C252"/>
          <cell r="E252"/>
          <cell r="F252"/>
          <cell r="G252">
            <v>21</v>
          </cell>
          <cell r="H252">
            <v>37</v>
          </cell>
          <cell r="I252"/>
          <cell r="J252"/>
          <cell r="L252">
            <v>74</v>
          </cell>
          <cell r="M252" t="str">
            <v>±</v>
          </cell>
          <cell r="N252">
            <v>5</v>
          </cell>
          <cell r="R252"/>
          <cell r="T252"/>
          <cell r="U252"/>
          <cell r="V252"/>
          <cell r="X252"/>
          <cell r="Z252"/>
          <cell r="AA252"/>
          <cell r="AB252"/>
          <cell r="AC252" t="str">
            <v>ว</v>
          </cell>
          <cell r="AD252"/>
          <cell r="AG252"/>
          <cell r="AI252" t="str">
            <v>ระบุในSD</v>
          </cell>
          <cell r="AJ252"/>
          <cell r="AL252">
            <v>0</v>
          </cell>
          <cell r="AM252"/>
          <cell r="AN252">
            <v>0</v>
          </cell>
          <cell r="AO252" t="str">
            <v>WSWT2121670SM</v>
          </cell>
          <cell r="AQ252">
            <v>234903.73390000005</v>
          </cell>
          <cell r="AR252">
            <v>234903.73390000005</v>
          </cell>
          <cell r="AS252">
            <v>0</v>
          </cell>
          <cell r="AT252">
            <v>226074.69390000004</v>
          </cell>
          <cell r="AU252">
            <v>8829.0399999999991</v>
          </cell>
          <cell r="BZ252" t="str">
            <v>WRWT210670/WRWT21670</v>
          </cell>
          <cell r="CA252">
            <v>0</v>
          </cell>
          <cell r="DL252"/>
          <cell r="DM252" t="str">
            <v>Lead time</v>
          </cell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>
            <v>0</v>
          </cell>
          <cell r="EI252">
            <v>0</v>
          </cell>
        </row>
        <row r="253">
          <cell r="B253">
            <v>0</v>
          </cell>
          <cell r="C253"/>
          <cell r="E253"/>
          <cell r="F253"/>
          <cell r="G253">
            <v>21.6</v>
          </cell>
          <cell r="H253">
            <v>34</v>
          </cell>
          <cell r="I253"/>
          <cell r="J253"/>
          <cell r="L253">
            <v>97</v>
          </cell>
          <cell r="M253" t="str">
            <v>±</v>
          </cell>
          <cell r="N253">
            <v>5</v>
          </cell>
          <cell r="R253"/>
          <cell r="T253"/>
          <cell r="U253"/>
          <cell r="V253"/>
          <cell r="X253"/>
          <cell r="Z253"/>
          <cell r="AA253"/>
          <cell r="AB253">
            <v>0</v>
          </cell>
          <cell r="AC253">
            <v>0</v>
          </cell>
          <cell r="AD253"/>
          <cell r="AG253"/>
          <cell r="AI253" t="str">
            <v>ระบุในSD</v>
          </cell>
          <cell r="AJ253"/>
          <cell r="AL253">
            <v>0</v>
          </cell>
          <cell r="AM253"/>
          <cell r="AN253">
            <v>0</v>
          </cell>
          <cell r="AO253" t="str">
            <v>WSWT2221940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BZ253" t="str">
            <v>WRWT21940/WRWT21940</v>
          </cell>
          <cell r="CA253">
            <v>0</v>
          </cell>
          <cell r="DL253"/>
          <cell r="DM253" t="str">
            <v>Lead time</v>
          </cell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>
            <v>0</v>
          </cell>
        </row>
        <row r="254">
          <cell r="B254" t="str">
            <v>ประมาณการ</v>
          </cell>
          <cell r="C254" t="str">
            <v>ประมาณการ</v>
          </cell>
          <cell r="E254" t="str">
            <v>พันธุ์ข้าว</v>
          </cell>
          <cell r="F254" t="str">
            <v>พันธุ์ข้าว</v>
          </cell>
          <cell r="G254">
            <v>23</v>
          </cell>
          <cell r="H254">
            <v>34</v>
          </cell>
          <cell r="I254" t="str">
            <v>ขาว</v>
          </cell>
          <cell r="J254"/>
          <cell r="L254">
            <v>68</v>
          </cell>
          <cell r="M254" t="str">
            <v>±</v>
          </cell>
          <cell r="N254">
            <v>5</v>
          </cell>
          <cell r="R254" t="str">
            <v>บิด</v>
          </cell>
          <cell r="T254" t="str">
            <v>ไม่สวมถุงใน</v>
          </cell>
          <cell r="U254"/>
          <cell r="V254"/>
          <cell r="X254">
            <v>45961</v>
          </cell>
          <cell r="Z254" t="str">
            <v>500กระสอบ</v>
          </cell>
          <cell r="AA254">
            <v>30000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30000</v>
          </cell>
          <cell r="AM254"/>
          <cell r="AN254">
            <v>31500</v>
          </cell>
          <cell r="AO254" t="str">
            <v>WSWT2325650</v>
          </cell>
          <cell r="AQ254">
            <v>29756.100000000002</v>
          </cell>
          <cell r="AR254">
            <v>29756.100000000002</v>
          </cell>
          <cell r="AS254">
            <v>0</v>
          </cell>
          <cell r="AT254">
            <v>0</v>
          </cell>
          <cell r="AU254">
            <v>0</v>
          </cell>
          <cell r="BZ254" t="str">
            <v>WRWT25650/WRWT25650</v>
          </cell>
          <cell r="CA254">
            <v>0</v>
          </cell>
          <cell r="DL254" t="str">
            <v>P7</v>
          </cell>
          <cell r="DM254">
            <v>2</v>
          </cell>
          <cell r="DN254">
            <v>45961</v>
          </cell>
          <cell r="DP254">
            <v>45956</v>
          </cell>
          <cell r="DQ254"/>
          <cell r="DR254">
            <v>45952</v>
          </cell>
          <cell r="DS254">
            <v>45959</v>
          </cell>
          <cell r="DT254">
            <v>45960</v>
          </cell>
          <cell r="DU254">
            <v>45960</v>
          </cell>
          <cell r="DW254"/>
          <cell r="DX254"/>
          <cell r="DY254"/>
          <cell r="DZ254"/>
          <cell r="EA254"/>
          <cell r="EB254"/>
          <cell r="EC254" t="str">
            <v>งานพิมพ์</v>
          </cell>
          <cell r="ED254"/>
          <cell r="EG254"/>
          <cell r="EH254"/>
          <cell r="EI254"/>
        </row>
        <row r="255">
          <cell r="B255" t="str">
            <v>ประมาณการ</v>
          </cell>
          <cell r="C255" t="str">
            <v>ประมาณการ</v>
          </cell>
          <cell r="E255" t="str">
            <v>บจก.ซิเบลโก้(สบปราบ)</v>
          </cell>
          <cell r="F255" t="str">
            <v>รอแบบ</v>
          </cell>
          <cell r="G255">
            <v>23</v>
          </cell>
          <cell r="H255">
            <v>34</v>
          </cell>
          <cell r="I255" t="str">
            <v>ขาว</v>
          </cell>
          <cell r="J255"/>
          <cell r="L255">
            <v>68</v>
          </cell>
          <cell r="M255" t="str">
            <v>±</v>
          </cell>
          <cell r="N255">
            <v>5</v>
          </cell>
          <cell r="R255" t="str">
            <v>ไม่</v>
          </cell>
          <cell r="T255">
            <v>24</v>
          </cell>
          <cell r="U255">
            <v>37</v>
          </cell>
          <cell r="V255">
            <v>50</v>
          </cell>
          <cell r="X255" t="str">
            <v>รอแจ้ง</v>
          </cell>
          <cell r="Z255" t="str">
            <v>มัด100</v>
          </cell>
          <cell r="AA255">
            <v>30000</v>
          </cell>
          <cell r="AB255">
            <v>821.54158271999995</v>
          </cell>
          <cell r="AC255">
            <v>0</v>
          </cell>
          <cell r="AD255">
            <v>821.54158271999995</v>
          </cell>
          <cell r="AG255"/>
          <cell r="AI255"/>
          <cell r="AJ255">
            <v>0</v>
          </cell>
          <cell r="AL255">
            <v>30000</v>
          </cell>
          <cell r="AM255"/>
          <cell r="AN255">
            <v>31500</v>
          </cell>
          <cell r="AO255" t="str">
            <v>WSWT2325650</v>
          </cell>
          <cell r="AQ255">
            <v>29756.100000000002</v>
          </cell>
          <cell r="AR255">
            <v>10429</v>
          </cell>
          <cell r="AS255">
            <v>19327.100000000002</v>
          </cell>
          <cell r="AT255">
            <v>0</v>
          </cell>
          <cell r="AU255">
            <v>0</v>
          </cell>
          <cell r="BZ255" t="str">
            <v>WRWT25650/WRWT25650</v>
          </cell>
          <cell r="CA255">
            <v>1444.7007249999999</v>
          </cell>
          <cell r="DL255" t="str">
            <v>P9</v>
          </cell>
          <cell r="DM255">
            <v>3</v>
          </cell>
          <cell r="DN255" t="str">
            <v>รอแจ้ง</v>
          </cell>
          <cell r="DP255" t="e">
            <v>#VALUE!</v>
          </cell>
          <cell r="DQ255"/>
          <cell r="DR255" t="e">
            <v>#VALUE!</v>
          </cell>
          <cell r="DS255" t="e">
            <v>#VALUE!</v>
          </cell>
          <cell r="DT255" t="e">
            <v>#VALUE!</v>
          </cell>
          <cell r="DU255" t="e">
            <v>#VALUE!</v>
          </cell>
          <cell r="DW255" t="e">
            <v>#VALUE!</v>
          </cell>
          <cell r="DX255"/>
          <cell r="DY255"/>
          <cell r="DZ255"/>
          <cell r="EA255"/>
          <cell r="EB255"/>
          <cell r="EC255" t="str">
            <v>งานพิมพ์</v>
          </cell>
          <cell r="ED255" t="str">
            <v>รอART</v>
          </cell>
          <cell r="EG255"/>
          <cell r="EH255"/>
          <cell r="EI255"/>
        </row>
        <row r="256">
          <cell r="B256">
            <v>0</v>
          </cell>
          <cell r="C256"/>
          <cell r="E256"/>
          <cell r="F256"/>
          <cell r="G256">
            <v>23</v>
          </cell>
          <cell r="H256">
            <v>34</v>
          </cell>
          <cell r="I256" t="str">
            <v>ขาว</v>
          </cell>
          <cell r="J256"/>
          <cell r="L256">
            <v>68</v>
          </cell>
          <cell r="M256" t="str">
            <v>±</v>
          </cell>
          <cell r="N256">
            <v>5</v>
          </cell>
          <cell r="R256"/>
          <cell r="T256"/>
          <cell r="U256"/>
          <cell r="V256"/>
          <cell r="X256"/>
          <cell r="Z256"/>
          <cell r="AA256"/>
          <cell r="AB256">
            <v>0</v>
          </cell>
          <cell r="AC256">
            <v>0</v>
          </cell>
          <cell r="AD256"/>
          <cell r="AG256"/>
          <cell r="AI256" t="str">
            <v>ระบุในSD</v>
          </cell>
          <cell r="AJ256"/>
          <cell r="AL256">
            <v>0</v>
          </cell>
          <cell r="AM256"/>
          <cell r="AN256">
            <v>0</v>
          </cell>
          <cell r="AO256" t="str">
            <v>WSWT2325650</v>
          </cell>
          <cell r="AQ256">
            <v>59512.200000000004</v>
          </cell>
          <cell r="AR256">
            <v>40185.100000000006</v>
          </cell>
          <cell r="AS256">
            <v>19327.100000000002</v>
          </cell>
          <cell r="AT256">
            <v>0</v>
          </cell>
          <cell r="AU256">
            <v>0</v>
          </cell>
          <cell r="BZ256" t="str">
            <v>WRWT25650/WRWT25650</v>
          </cell>
          <cell r="CA256">
            <v>0</v>
          </cell>
          <cell r="DL256"/>
          <cell r="DM256" t="str">
            <v>Lead time</v>
          </cell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>
            <v>0</v>
          </cell>
        </row>
        <row r="257">
          <cell r="B257">
            <v>0</v>
          </cell>
          <cell r="C257"/>
          <cell r="E257"/>
          <cell r="F257"/>
          <cell r="G257">
            <v>23</v>
          </cell>
          <cell r="H257">
            <v>34</v>
          </cell>
          <cell r="I257" t="str">
            <v>ขาวแถบใส5</v>
          </cell>
          <cell r="J257"/>
          <cell r="L257">
            <v>68</v>
          </cell>
          <cell r="M257" t="str">
            <v>±</v>
          </cell>
          <cell r="N257">
            <v>5</v>
          </cell>
          <cell r="R257"/>
          <cell r="T257"/>
          <cell r="U257"/>
          <cell r="V257"/>
          <cell r="X257"/>
          <cell r="Z257"/>
          <cell r="AA257"/>
          <cell r="AB257">
            <v>0</v>
          </cell>
          <cell r="AC257">
            <v>0</v>
          </cell>
          <cell r="AD257"/>
          <cell r="AG257"/>
          <cell r="AI257"/>
          <cell r="AJ257"/>
          <cell r="AL257">
            <v>0</v>
          </cell>
          <cell r="AM257"/>
          <cell r="AN257">
            <v>0</v>
          </cell>
          <cell r="AO257" t="str">
            <v>WSWTSCL052325650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BZ257" t="str">
            <v>WRWT25650/WRCL25680</v>
          </cell>
          <cell r="CA257">
            <v>0</v>
          </cell>
          <cell r="DL257"/>
          <cell r="DM257" t="str">
            <v>Lead time</v>
          </cell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>
            <v>0</v>
          </cell>
        </row>
        <row r="258">
          <cell r="B258">
            <v>0</v>
          </cell>
          <cell r="C258"/>
          <cell r="E258"/>
          <cell r="F258"/>
          <cell r="G258">
            <v>23</v>
          </cell>
          <cell r="H258">
            <v>34</v>
          </cell>
          <cell r="I258" t="str">
            <v>ขาวแถบใส2</v>
          </cell>
          <cell r="J258"/>
          <cell r="L258">
            <v>68</v>
          </cell>
          <cell r="M258" t="str">
            <v>±</v>
          </cell>
          <cell r="N258">
            <v>5</v>
          </cell>
          <cell r="R258"/>
          <cell r="T258"/>
          <cell r="U258"/>
          <cell r="V258"/>
          <cell r="X258"/>
          <cell r="Z258"/>
          <cell r="AA258"/>
          <cell r="AB258">
            <v>0</v>
          </cell>
          <cell r="AC258">
            <v>0</v>
          </cell>
          <cell r="AD258"/>
          <cell r="AG258"/>
          <cell r="AI258" t="str">
            <v>ระบุในSD</v>
          </cell>
          <cell r="AJ258"/>
          <cell r="AL258">
            <v>0</v>
          </cell>
          <cell r="AM258"/>
          <cell r="AN258">
            <v>0</v>
          </cell>
          <cell r="AO258" t="str">
            <v>WSWTFCL022325650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BZ258" t="str">
            <v>WRWT25650/WRCL25680</v>
          </cell>
          <cell r="CA258">
            <v>0</v>
          </cell>
          <cell r="DL258"/>
          <cell r="DM258" t="str">
            <v>Lead time</v>
          </cell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>
            <v>0</v>
          </cell>
          <cell r="EI258">
            <v>0</v>
          </cell>
        </row>
        <row r="259">
          <cell r="B259">
            <v>0</v>
          </cell>
          <cell r="C259"/>
          <cell r="E259"/>
          <cell r="F259"/>
          <cell r="G259">
            <v>23</v>
          </cell>
          <cell r="H259">
            <v>37</v>
          </cell>
          <cell r="I259" t="str">
            <v>ขาว</v>
          </cell>
          <cell r="J259"/>
          <cell r="L259">
            <v>85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>
            <v>0</v>
          </cell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WSWT2325800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BZ259" t="str">
            <v>WRWT25800/WRWT28750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>
            <v>0</v>
          </cell>
          <cell r="EI259">
            <v>0</v>
          </cell>
        </row>
        <row r="260">
          <cell r="B260" t="str">
            <v>MK68-001209</v>
          </cell>
          <cell r="C260">
            <v>45933</v>
          </cell>
          <cell r="E260" t="str">
            <v>บจก.เอสพีเอ็ม อาหารสัตว์</v>
          </cell>
          <cell r="F260" t="str">
            <v>BOBBI Cat รสSalman</v>
          </cell>
          <cell r="G260">
            <v>23</v>
          </cell>
          <cell r="H260">
            <v>38</v>
          </cell>
          <cell r="I260" t="str">
            <v>ขาว</v>
          </cell>
          <cell r="J260" t="str">
            <v>ใส</v>
          </cell>
          <cell r="L260">
            <v>118</v>
          </cell>
          <cell r="M260" t="str">
            <v>±</v>
          </cell>
          <cell r="N260">
            <v>5</v>
          </cell>
          <cell r="R260" t="str">
            <v>จับจีบ</v>
          </cell>
          <cell r="T260" t="str">
            <v>ไม่สวมถุงใน</v>
          </cell>
          <cell r="U260"/>
          <cell r="V260"/>
          <cell r="X260">
            <v>45946</v>
          </cell>
          <cell r="Z260" t="str">
            <v>500กระสอบแบน</v>
          </cell>
          <cell r="AA260">
            <v>3000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0</v>
          </cell>
          <cell r="AL260">
            <v>3000</v>
          </cell>
          <cell r="AM260"/>
          <cell r="AN260">
            <v>3150</v>
          </cell>
          <cell r="AO260" t="str">
            <v>WSWT2321750</v>
          </cell>
          <cell r="AQ260">
            <v>3310.89</v>
          </cell>
          <cell r="AR260">
            <v>3310.89</v>
          </cell>
          <cell r="AS260">
            <v>0</v>
          </cell>
          <cell r="AT260">
            <v>0</v>
          </cell>
          <cell r="AU260">
            <v>3310.89</v>
          </cell>
          <cell r="BZ260" t="str">
            <v>WRWT21750/WRWT21750</v>
          </cell>
          <cell r="CA260">
            <v>0</v>
          </cell>
          <cell r="DL260" t="str">
            <v>P2</v>
          </cell>
          <cell r="DM260">
            <v>3</v>
          </cell>
          <cell r="DN260">
            <v>45946</v>
          </cell>
          <cell r="DP260">
            <v>45941</v>
          </cell>
          <cell r="DQ260">
            <v>45943</v>
          </cell>
          <cell r="DR260">
            <v>45942</v>
          </cell>
          <cell r="DS260">
            <v>45941</v>
          </cell>
          <cell r="DT260"/>
          <cell r="DU260">
            <v>45942</v>
          </cell>
          <cell r="DW260"/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MK68-001208</v>
          </cell>
          <cell r="C261">
            <v>45933</v>
          </cell>
          <cell r="E261" t="str">
            <v>บจก.เอสพีเอ็ม อาหารสัตว์</v>
          </cell>
          <cell r="F261" t="str">
            <v>BOBBI Cat รสMellow</v>
          </cell>
          <cell r="G261">
            <v>23</v>
          </cell>
          <cell r="H261">
            <v>38</v>
          </cell>
          <cell r="I261" t="str">
            <v>ขาว</v>
          </cell>
          <cell r="J261" t="str">
            <v>ใส</v>
          </cell>
          <cell r="L261">
            <v>118</v>
          </cell>
          <cell r="M261" t="str">
            <v>±</v>
          </cell>
          <cell r="N261">
            <v>5</v>
          </cell>
          <cell r="R261" t="str">
            <v>จับจีบ</v>
          </cell>
          <cell r="T261" t="str">
            <v>ไม่สวมถุงใน</v>
          </cell>
          <cell r="U261"/>
          <cell r="V261"/>
          <cell r="X261">
            <v>45946</v>
          </cell>
          <cell r="Z261" t="str">
            <v>500กระสอบแบน</v>
          </cell>
          <cell r="AA261">
            <v>3000</v>
          </cell>
          <cell r="AB261">
            <v>0</v>
          </cell>
          <cell r="AC261">
            <v>0</v>
          </cell>
          <cell r="AD261">
            <v>0</v>
          </cell>
          <cell r="AG261"/>
          <cell r="AI261"/>
          <cell r="AJ261">
            <v>0</v>
          </cell>
          <cell r="AL261">
            <v>3000</v>
          </cell>
          <cell r="AM261"/>
          <cell r="AN261">
            <v>3150</v>
          </cell>
          <cell r="AO261" t="str">
            <v>WSWT2321750</v>
          </cell>
          <cell r="AQ261">
            <v>3310.89</v>
          </cell>
          <cell r="AR261">
            <v>3310.89</v>
          </cell>
          <cell r="AS261">
            <v>0</v>
          </cell>
          <cell r="AT261">
            <v>2638</v>
          </cell>
          <cell r="AU261">
            <v>672.88999999999987</v>
          </cell>
          <cell r="BZ261" t="str">
            <v>WRWT21750/WRWT21750</v>
          </cell>
          <cell r="CA261">
            <v>0</v>
          </cell>
          <cell r="DL261" t="str">
            <v>P2</v>
          </cell>
          <cell r="DM261">
            <v>3</v>
          </cell>
          <cell r="DN261">
            <v>45946</v>
          </cell>
          <cell r="DP261">
            <v>45941</v>
          </cell>
          <cell r="DQ261">
            <v>45943</v>
          </cell>
          <cell r="DR261">
            <v>45942</v>
          </cell>
          <cell r="DS261">
            <v>45941</v>
          </cell>
          <cell r="DT261"/>
          <cell r="DU261">
            <v>45942</v>
          </cell>
          <cell r="DW261"/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MK68-001219</v>
          </cell>
          <cell r="C262">
            <v>45937</v>
          </cell>
          <cell r="E262" t="str">
            <v>บจก.เอสพีเอ็ม อาหารสัตว์</v>
          </cell>
          <cell r="F262" t="str">
            <v xml:space="preserve">BOBBI Dog รส Lamb&amp;Rice </v>
          </cell>
          <cell r="G262">
            <v>23</v>
          </cell>
          <cell r="H262">
            <v>38</v>
          </cell>
          <cell r="I262" t="str">
            <v>ขาว</v>
          </cell>
          <cell r="J262" t="str">
            <v>ใส</v>
          </cell>
          <cell r="L262">
            <v>118</v>
          </cell>
          <cell r="M262" t="str">
            <v>±</v>
          </cell>
          <cell r="N262">
            <v>5</v>
          </cell>
          <cell r="R262" t="str">
            <v>จับจีบ</v>
          </cell>
          <cell r="T262" t="str">
            <v>ไม่สวมถุงใน</v>
          </cell>
          <cell r="U262"/>
          <cell r="V262"/>
          <cell r="X262">
            <v>45946</v>
          </cell>
          <cell r="Z262" t="str">
            <v>500กระสอบแบน</v>
          </cell>
          <cell r="AA262">
            <v>3000</v>
          </cell>
          <cell r="AB262">
            <v>0</v>
          </cell>
          <cell r="AC262">
            <v>0</v>
          </cell>
          <cell r="AD262">
            <v>0</v>
          </cell>
          <cell r="AG262"/>
          <cell r="AI262"/>
          <cell r="AJ262">
            <v>0</v>
          </cell>
          <cell r="AL262">
            <v>3000</v>
          </cell>
          <cell r="AM262">
            <v>3200</v>
          </cell>
          <cell r="AN262">
            <v>0</v>
          </cell>
          <cell r="AO262" t="str">
            <v>WSWT2321750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BZ262" t="str">
            <v>WRWT21750/WRWT21750</v>
          </cell>
          <cell r="CA262">
            <v>0</v>
          </cell>
          <cell r="DL262" t="str">
            <v>P2</v>
          </cell>
          <cell r="DM262">
            <v>3</v>
          </cell>
          <cell r="DN262">
            <v>45946</v>
          </cell>
          <cell r="DP262">
            <v>45941</v>
          </cell>
          <cell r="DQ262">
            <v>45943</v>
          </cell>
          <cell r="DR262">
            <v>45942</v>
          </cell>
          <cell r="DS262">
            <v>45941</v>
          </cell>
          <cell r="DT262"/>
          <cell r="DU262">
            <v>45942</v>
          </cell>
          <cell r="DW262"/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/>
          <cell r="EG262"/>
          <cell r="EH262"/>
          <cell r="EI262"/>
        </row>
        <row r="263">
          <cell r="B263" t="str">
            <v>ใบรับคำสั่งซื้อ</v>
          </cell>
          <cell r="C263"/>
          <cell r="E263" t="str">
            <v>บจก.แอมโก้เวท</v>
          </cell>
          <cell r="F263" t="str">
            <v>ไม่พิมพ์</v>
          </cell>
          <cell r="G263">
            <v>23</v>
          </cell>
          <cell r="H263">
            <v>40</v>
          </cell>
          <cell r="I263" t="str">
            <v>ขาว</v>
          </cell>
          <cell r="J263" t="str">
            <v>ใส</v>
          </cell>
          <cell r="L263">
            <v>125</v>
          </cell>
          <cell r="M263" t="str">
            <v>±</v>
          </cell>
          <cell r="N263">
            <v>5</v>
          </cell>
          <cell r="R263" t="str">
            <v>จับจีบ</v>
          </cell>
          <cell r="T263" t="str">
            <v>ไม่สวมถุงใน</v>
          </cell>
          <cell r="U263"/>
          <cell r="V263"/>
          <cell r="X263">
            <v>45950</v>
          </cell>
          <cell r="Z263" t="str">
            <v>500กระสอบแบน</v>
          </cell>
          <cell r="AA263">
            <v>5000</v>
          </cell>
          <cell r="AB263">
            <v>0</v>
          </cell>
          <cell r="AC263">
            <v>0</v>
          </cell>
          <cell r="AD263">
            <v>0</v>
          </cell>
          <cell r="AG263"/>
          <cell r="AI263"/>
          <cell r="AJ263">
            <v>0</v>
          </cell>
          <cell r="AL263">
            <v>5000</v>
          </cell>
          <cell r="AM263"/>
          <cell r="AN263">
            <v>0</v>
          </cell>
          <cell r="AO263" t="str">
            <v>WSWT2321750</v>
          </cell>
          <cell r="AQ263">
            <v>5797.55</v>
          </cell>
          <cell r="AR263">
            <v>0</v>
          </cell>
          <cell r="AS263">
            <v>5797.55</v>
          </cell>
          <cell r="AT263">
            <v>0</v>
          </cell>
          <cell r="AU263">
            <v>5797.55</v>
          </cell>
          <cell r="BZ263" t="str">
            <v>WRWT21750/WRWT21750</v>
          </cell>
          <cell r="CA263">
            <v>511.15065833333318</v>
          </cell>
          <cell r="DL263" t="str">
            <v>P11</v>
          </cell>
          <cell r="DM263">
            <v>2</v>
          </cell>
          <cell r="DN263">
            <v>45950</v>
          </cell>
          <cell r="DP263">
            <v>45945</v>
          </cell>
          <cell r="DQ263">
            <v>45948</v>
          </cell>
          <cell r="DR263"/>
          <cell r="DS263"/>
          <cell r="DT263"/>
          <cell r="DU263">
            <v>45949</v>
          </cell>
          <cell r="DW263"/>
          <cell r="DX263"/>
          <cell r="DY263"/>
          <cell r="DZ263"/>
          <cell r="EA263"/>
          <cell r="EB263"/>
          <cell r="EC263" t="str">
            <v>งานเคลือบ+ตัด</v>
          </cell>
          <cell r="ED263"/>
          <cell r="EG263"/>
          <cell r="EH263"/>
          <cell r="EI263"/>
        </row>
        <row r="264">
          <cell r="B264">
            <v>0</v>
          </cell>
          <cell r="C264"/>
          <cell r="E264"/>
          <cell r="F264"/>
          <cell r="G264">
            <v>23</v>
          </cell>
          <cell r="H264">
            <v>37</v>
          </cell>
          <cell r="I264"/>
          <cell r="J264"/>
          <cell r="L264">
            <v>85</v>
          </cell>
          <cell r="M264" t="str">
            <v>±</v>
          </cell>
          <cell r="N264">
            <v>5</v>
          </cell>
          <cell r="R264"/>
          <cell r="T264"/>
          <cell r="U264"/>
          <cell r="V264"/>
          <cell r="X264"/>
          <cell r="Z264"/>
          <cell r="AA264"/>
          <cell r="AB264"/>
          <cell r="AC264">
            <v>0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>WSWT2321750</v>
          </cell>
          <cell r="AQ264">
            <v>12419.33</v>
          </cell>
          <cell r="AR264">
            <v>6621.78</v>
          </cell>
          <cell r="AS264">
            <v>5797.55</v>
          </cell>
          <cell r="AT264">
            <v>2638</v>
          </cell>
          <cell r="AU264">
            <v>9781.33</v>
          </cell>
          <cell r="BZ264" t="str">
            <v>WRWT230750/WRWT21750</v>
          </cell>
          <cell r="CA264">
            <v>0</v>
          </cell>
          <cell r="DL264"/>
          <cell r="DM264" t="str">
            <v>Lead time</v>
          </cell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>
            <v>0</v>
          </cell>
          <cell r="EI264">
            <v>0</v>
          </cell>
        </row>
        <row r="265">
          <cell r="B265">
            <v>0</v>
          </cell>
          <cell r="C265"/>
          <cell r="E265"/>
          <cell r="F265"/>
          <cell r="G265">
            <v>23</v>
          </cell>
          <cell r="H265">
            <v>34</v>
          </cell>
          <cell r="I265"/>
          <cell r="J265"/>
          <cell r="L265">
            <v>90</v>
          </cell>
          <cell r="M265" t="str">
            <v>±</v>
          </cell>
          <cell r="N265">
            <v>5</v>
          </cell>
          <cell r="R265"/>
          <cell r="T265"/>
          <cell r="U265"/>
          <cell r="V265"/>
          <cell r="X265"/>
          <cell r="Z265"/>
          <cell r="AA265"/>
          <cell r="AB265"/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WSWTSCL0223211125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BZ265" t="str">
            <v>WRWT230800/WRWT25650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>
            <v>0</v>
          </cell>
        </row>
        <row r="266">
          <cell r="B266">
            <v>0</v>
          </cell>
          <cell r="C266"/>
          <cell r="E266"/>
          <cell r="F266"/>
          <cell r="G266">
            <v>23</v>
          </cell>
          <cell r="H266">
            <v>37</v>
          </cell>
          <cell r="I266" t="str">
            <v>ขาว</v>
          </cell>
          <cell r="J266"/>
          <cell r="L266">
            <v>90</v>
          </cell>
          <cell r="M266" t="str">
            <v>±</v>
          </cell>
          <cell r="N266">
            <v>5</v>
          </cell>
          <cell r="R266"/>
          <cell r="T266"/>
          <cell r="U266"/>
          <cell r="V266"/>
          <cell r="X266"/>
          <cell r="Z266"/>
          <cell r="AA266"/>
          <cell r="AB266">
            <v>0</v>
          </cell>
          <cell r="AC266">
            <v>0</v>
          </cell>
          <cell r="AD266"/>
          <cell r="AG266"/>
          <cell r="AI266" t="str">
            <v>ระบุในSD</v>
          </cell>
          <cell r="AJ266"/>
          <cell r="AL266">
            <v>0</v>
          </cell>
          <cell r="AM266"/>
          <cell r="AN266">
            <v>0</v>
          </cell>
          <cell r="AO266" t="str">
            <v>WSWT2325800SM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BZ266" t="str">
            <v>WRWT21800/WRWT21800</v>
          </cell>
          <cell r="CA266">
            <v>0</v>
          </cell>
          <cell r="DL266"/>
          <cell r="DM266" t="str">
            <v>Lead time</v>
          </cell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>
            <v>0</v>
          </cell>
        </row>
        <row r="267">
          <cell r="B267">
            <v>0</v>
          </cell>
          <cell r="C267"/>
          <cell r="E267"/>
          <cell r="F267"/>
          <cell r="G267">
            <v>23</v>
          </cell>
          <cell r="H267">
            <v>37</v>
          </cell>
          <cell r="I267"/>
          <cell r="J267"/>
          <cell r="L267">
            <v>120</v>
          </cell>
          <cell r="M267" t="str">
            <v>+</v>
          </cell>
          <cell r="N267">
            <v>5</v>
          </cell>
          <cell r="R267"/>
          <cell r="T267"/>
          <cell r="U267"/>
          <cell r="V267"/>
          <cell r="X267"/>
          <cell r="Z267"/>
          <cell r="AA267"/>
          <cell r="AB267"/>
          <cell r="AC267">
            <v>0</v>
          </cell>
          <cell r="AD267"/>
          <cell r="AG267"/>
          <cell r="AI267" t="str">
            <v>ระบุในSD</v>
          </cell>
          <cell r="AJ267"/>
          <cell r="AL267">
            <v>0</v>
          </cell>
          <cell r="AM267"/>
          <cell r="AN267">
            <v>0</v>
          </cell>
          <cell r="AO267" t="str">
            <v>WSWT23211125120SMFX</v>
          </cell>
          <cell r="AQ267" t="e">
            <v>#REF!</v>
          </cell>
          <cell r="AR267" t="e">
            <v>#REF!</v>
          </cell>
          <cell r="AS267" t="e">
            <v>#REF!</v>
          </cell>
          <cell r="AT267" t="e">
            <v>#REF!</v>
          </cell>
          <cell r="AU267" t="e">
            <v>#REF!</v>
          </cell>
          <cell r="BZ267" t="str">
            <v>WROP2301125/WRBR21940</v>
          </cell>
          <cell r="CA267">
            <v>0</v>
          </cell>
          <cell r="DL267"/>
          <cell r="DM267" t="str">
            <v>Lead time</v>
          </cell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>
            <v>0</v>
          </cell>
        </row>
        <row r="268">
          <cell r="B268">
            <v>0</v>
          </cell>
          <cell r="C268"/>
          <cell r="E268"/>
          <cell r="F268" t="str">
            <v xml:space="preserve">  </v>
          </cell>
          <cell r="G268">
            <v>23</v>
          </cell>
          <cell r="H268">
            <v>37</v>
          </cell>
          <cell r="I268" t="str">
            <v>ขาว</v>
          </cell>
          <cell r="J268"/>
          <cell r="L268">
            <v>130</v>
          </cell>
          <cell r="M268" t="str">
            <v>+</v>
          </cell>
          <cell r="N268">
            <v>3</v>
          </cell>
          <cell r="R268"/>
          <cell r="T268"/>
          <cell r="U268"/>
          <cell r="V268"/>
          <cell r="X268"/>
          <cell r="Z268"/>
          <cell r="AA268"/>
          <cell r="AB268">
            <v>0</v>
          </cell>
          <cell r="AC268">
            <v>0</v>
          </cell>
          <cell r="AD268"/>
          <cell r="AG268"/>
          <cell r="AI268" t="str">
            <v>ระบุในSD</v>
          </cell>
          <cell r="AJ268"/>
          <cell r="AL268">
            <v>0</v>
          </cell>
          <cell r="AM268"/>
          <cell r="AN268">
            <v>0</v>
          </cell>
          <cell r="AO268" t="str">
            <v>WSWT23211125130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BZ268" t="str">
            <v>WRWT211125/WRWT251080</v>
          </cell>
          <cell r="CA268">
            <v>0</v>
          </cell>
          <cell r="DL268"/>
          <cell r="DM268" t="str">
            <v>Lead time</v>
          </cell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>
            <v>0</v>
          </cell>
        </row>
        <row r="269">
          <cell r="B269">
            <v>0</v>
          </cell>
          <cell r="C269"/>
          <cell r="E269"/>
          <cell r="F269"/>
          <cell r="G269">
            <v>23</v>
          </cell>
          <cell r="H269">
            <v>37</v>
          </cell>
          <cell r="I269"/>
          <cell r="J269"/>
          <cell r="L269">
            <v>120</v>
          </cell>
          <cell r="M269" t="str">
            <v>±</v>
          </cell>
          <cell r="N269">
            <v>3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WSWT2321112512051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BZ269" t="str">
            <v>WRWT211125/WRWT21900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>
            <v>0</v>
          </cell>
        </row>
        <row r="270">
          <cell r="B270" t="str">
            <v>MK67-001490</v>
          </cell>
          <cell r="C270">
            <v>45601</v>
          </cell>
          <cell r="E270" t="str">
            <v>บจก.น้ำตาลทิพย์สุโขทัย</v>
          </cell>
          <cell r="F270" t="str">
            <v>Green for white sugar</v>
          </cell>
          <cell r="G270">
            <v>23</v>
          </cell>
          <cell r="H270">
            <v>37</v>
          </cell>
          <cell r="I270" t="str">
            <v>ขาว</v>
          </cell>
          <cell r="J270"/>
          <cell r="L270">
            <v>130</v>
          </cell>
          <cell r="M270" t="str">
            <v>±</v>
          </cell>
          <cell r="N270">
            <v>5</v>
          </cell>
          <cell r="R270" t="str">
            <v>บิด</v>
          </cell>
          <cell r="T270">
            <v>24</v>
          </cell>
          <cell r="U270">
            <v>40</v>
          </cell>
          <cell r="V270">
            <v>55</v>
          </cell>
          <cell r="X270" t="str">
            <v>รอแจ้ง</v>
          </cell>
          <cell r="Z270" t="str">
            <v>300แบน</v>
          </cell>
          <cell r="AA270">
            <v>100000</v>
          </cell>
          <cell r="AB270">
            <v>3207.7128103679997</v>
          </cell>
          <cell r="AC270">
            <v>0</v>
          </cell>
          <cell r="AD270">
            <v>3207.7128103679997</v>
          </cell>
          <cell r="AG270"/>
          <cell r="AI270"/>
          <cell r="AJ270">
            <v>1500</v>
          </cell>
          <cell r="AL270">
            <v>98500</v>
          </cell>
          <cell r="AM270"/>
          <cell r="AN270">
            <v>103425</v>
          </cell>
          <cell r="AO270" t="str">
            <v>WSWT2321112512551</v>
          </cell>
          <cell r="AQ270">
            <v>105955.465</v>
          </cell>
          <cell r="AR270">
            <v>19362</v>
          </cell>
          <cell r="AS270">
            <v>86593.464999999997</v>
          </cell>
          <cell r="AT270">
            <v>0</v>
          </cell>
          <cell r="AU270">
            <v>0</v>
          </cell>
          <cell r="BZ270" t="str">
            <v>WRWT211125/WRWT251030</v>
          </cell>
          <cell r="CA270">
            <v>11092.935565123611</v>
          </cell>
          <cell r="DL270" t="str">
            <v>P9</v>
          </cell>
          <cell r="DM270">
            <v>3</v>
          </cell>
          <cell r="DN270" t="str">
            <v>รอแจ้ง</v>
          </cell>
          <cell r="DP270" t="e">
            <v>#VALUE!</v>
          </cell>
          <cell r="DQ270"/>
          <cell r="DR270" t="e">
            <v>#VALUE!</v>
          </cell>
          <cell r="DS270" t="e">
            <v>#VALUE!</v>
          </cell>
          <cell r="DT270" t="e">
            <v>#VALUE!</v>
          </cell>
          <cell r="DU270" t="e">
            <v>#VALUE!</v>
          </cell>
          <cell r="DW270" t="e">
            <v>#VALUE!</v>
          </cell>
          <cell r="DX270"/>
          <cell r="DY270"/>
          <cell r="DZ270"/>
          <cell r="EA270"/>
          <cell r="EB270"/>
          <cell r="EC270" t="str">
            <v>งานพิมพ์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MK67-001490</v>
          </cell>
          <cell r="C271">
            <v>45601</v>
          </cell>
          <cell r="E271" t="str">
            <v>บจก.น้ำตาลทิพย์สุโขทัย</v>
          </cell>
          <cell r="F271" t="str">
            <v>Green for white sugar</v>
          </cell>
          <cell r="G271">
            <v>23</v>
          </cell>
          <cell r="H271">
            <v>37</v>
          </cell>
          <cell r="I271" t="str">
            <v>ขาว</v>
          </cell>
          <cell r="J271"/>
          <cell r="L271">
            <v>130</v>
          </cell>
          <cell r="M271" t="str">
            <v>±</v>
          </cell>
          <cell r="N271">
            <v>5</v>
          </cell>
          <cell r="R271" t="str">
            <v>บิด</v>
          </cell>
          <cell r="T271">
            <v>24</v>
          </cell>
          <cell r="U271">
            <v>40</v>
          </cell>
          <cell r="V271">
            <v>55</v>
          </cell>
          <cell r="X271" t="str">
            <v>รอแจ้ง</v>
          </cell>
          <cell r="Z271" t="str">
            <v>300แบน</v>
          </cell>
          <cell r="AA271">
            <v>337878</v>
          </cell>
          <cell r="AB271">
            <v>11003.203948644863</v>
          </cell>
          <cell r="AC271">
            <v>0</v>
          </cell>
          <cell r="AD271">
            <v>11003.203948644863</v>
          </cell>
          <cell r="AG271"/>
          <cell r="AI271"/>
          <cell r="AJ271">
            <v>0</v>
          </cell>
          <cell r="AL271">
            <v>337878</v>
          </cell>
          <cell r="AM271"/>
          <cell r="AN271">
            <v>354771.9</v>
          </cell>
          <cell r="AO271" t="str">
            <v>WSWT2321112512551</v>
          </cell>
          <cell r="AQ271">
            <v>363451.98582000006</v>
          </cell>
          <cell r="AR271">
            <v>0</v>
          </cell>
          <cell r="AS271">
            <v>363451.98582000006</v>
          </cell>
          <cell r="AT271">
            <v>0</v>
          </cell>
          <cell r="AU271">
            <v>0</v>
          </cell>
          <cell r="BZ271" t="str">
            <v>WRWT211125/WRWT251030</v>
          </cell>
          <cell r="CA271">
            <v>46559.511849046357</v>
          </cell>
          <cell r="DL271" t="str">
            <v>P9</v>
          </cell>
          <cell r="DM271">
            <v>3</v>
          </cell>
          <cell r="DN271" t="str">
            <v>รอแจ้ง</v>
          </cell>
          <cell r="DP271" t="e">
            <v>#VALUE!</v>
          </cell>
          <cell r="DQ271"/>
          <cell r="DR271" t="e">
            <v>#VALUE!</v>
          </cell>
          <cell r="DS271" t="e">
            <v>#VALUE!</v>
          </cell>
          <cell r="DT271" t="e">
            <v>#VALUE!</v>
          </cell>
          <cell r="DU271" t="e">
            <v>#VALUE!</v>
          </cell>
          <cell r="DW271" t="e">
            <v>#VALUE!</v>
          </cell>
          <cell r="DX271"/>
          <cell r="DY271"/>
          <cell r="DZ271"/>
          <cell r="EA271"/>
          <cell r="EB271"/>
          <cell r="EC271" t="str">
            <v>งานพิมพ์</v>
          </cell>
          <cell r="ED271" t="str">
            <v xml:space="preserve"> /</v>
          </cell>
          <cell r="EG271"/>
          <cell r="EH271"/>
          <cell r="EI271"/>
        </row>
        <row r="272">
          <cell r="B272">
            <v>0</v>
          </cell>
          <cell r="C272"/>
          <cell r="E272"/>
          <cell r="F272"/>
          <cell r="G272">
            <v>23</v>
          </cell>
          <cell r="H272">
            <v>37</v>
          </cell>
          <cell r="I272"/>
          <cell r="J272"/>
          <cell r="L272">
            <v>128</v>
          </cell>
          <cell r="M272" t="str">
            <v>±</v>
          </cell>
          <cell r="N272">
            <v>5</v>
          </cell>
          <cell r="R272"/>
          <cell r="T272"/>
          <cell r="U272"/>
          <cell r="V272"/>
          <cell r="X272"/>
          <cell r="Z272"/>
          <cell r="AA272"/>
          <cell r="AB272"/>
          <cell r="AC272">
            <v>0</v>
          </cell>
          <cell r="AD272"/>
          <cell r="AG272"/>
          <cell r="AI272" t="str">
            <v>ระบุในSD</v>
          </cell>
          <cell r="AJ272"/>
          <cell r="AL272">
            <v>0</v>
          </cell>
          <cell r="AM272"/>
          <cell r="AN272">
            <v>0</v>
          </cell>
          <cell r="AO272" t="str">
            <v>WSWT2321112512551</v>
          </cell>
          <cell r="AQ272">
            <v>469407.45082000003</v>
          </cell>
          <cell r="AR272">
            <v>19362</v>
          </cell>
          <cell r="AS272">
            <v>450045.45082000003</v>
          </cell>
          <cell r="AT272">
            <v>0</v>
          </cell>
          <cell r="AU272">
            <v>0</v>
          </cell>
          <cell r="BZ272" t="str">
            <v>WRWT2301125/WRWT251030</v>
          </cell>
          <cell r="CA272">
            <v>0</v>
          </cell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>
            <v>0</v>
          </cell>
          <cell r="EI272">
            <v>0</v>
          </cell>
        </row>
        <row r="273">
          <cell r="B273" t="str">
            <v>MK68-001160</v>
          </cell>
          <cell r="C273">
            <v>45923</v>
          </cell>
          <cell r="E273" t="str">
            <v>หจก.อนนท์อุตสาหกรรม</v>
          </cell>
          <cell r="F273" t="str">
            <v>อนนท์ 50กก.</v>
          </cell>
          <cell r="G273">
            <v>24</v>
          </cell>
          <cell r="H273">
            <v>37</v>
          </cell>
          <cell r="I273" t="str">
            <v>ขาว</v>
          </cell>
          <cell r="J273"/>
          <cell r="L273">
            <v>120</v>
          </cell>
          <cell r="M273" t="str">
            <v>±</v>
          </cell>
          <cell r="N273">
            <v>5</v>
          </cell>
          <cell r="R273" t="str">
            <v>ไม่</v>
          </cell>
          <cell r="T273">
            <v>25</v>
          </cell>
          <cell r="U273">
            <v>40</v>
          </cell>
          <cell r="V273">
            <v>55</v>
          </cell>
          <cell r="X273">
            <v>45948</v>
          </cell>
          <cell r="Z273" t="str">
            <v>500กระสอบแบน</v>
          </cell>
          <cell r="AA273">
            <v>5000</v>
          </cell>
          <cell r="AB273">
            <v>0</v>
          </cell>
          <cell r="AC273">
            <v>0</v>
          </cell>
          <cell r="AD273">
            <v>0</v>
          </cell>
          <cell r="AG273"/>
          <cell r="AI273"/>
          <cell r="AJ273">
            <v>5000</v>
          </cell>
          <cell r="AL273">
            <v>0</v>
          </cell>
          <cell r="AM273">
            <v>5300</v>
          </cell>
          <cell r="AN273">
            <v>0</v>
          </cell>
          <cell r="AO273" t="str">
            <v>WSWT24211125120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BZ273" t="str">
            <v>WRWT211125/WRWT25850</v>
          </cell>
          <cell r="CA273">
            <v>0</v>
          </cell>
          <cell r="DL273" t="str">
            <v>P9</v>
          </cell>
          <cell r="DM273">
            <v>3</v>
          </cell>
          <cell r="DN273">
            <v>45948</v>
          </cell>
          <cell r="DP273">
            <v>45943</v>
          </cell>
          <cell r="DQ273"/>
          <cell r="DR273">
            <v>45938</v>
          </cell>
          <cell r="DS273">
            <v>45945</v>
          </cell>
          <cell r="DT273">
            <v>45946</v>
          </cell>
          <cell r="DU273">
            <v>45946</v>
          </cell>
          <cell r="DW273">
            <v>45947</v>
          </cell>
          <cell r="DX273"/>
          <cell r="DY273"/>
          <cell r="DZ273"/>
          <cell r="EA273"/>
          <cell r="EB273"/>
          <cell r="EC273" t="str">
            <v>งานพิมพ์</v>
          </cell>
          <cell r="ED273" t="str">
            <v>รอART</v>
          </cell>
          <cell r="EG273"/>
          <cell r="EH273"/>
          <cell r="EI273"/>
        </row>
        <row r="274">
          <cell r="B274" t="str">
            <v>MK68-001160</v>
          </cell>
          <cell r="C274">
            <v>45923</v>
          </cell>
          <cell r="E274" t="str">
            <v>หจก.อนนท์อุตสาหกรรม</v>
          </cell>
          <cell r="F274" t="str">
            <v>ไม่พิมพ์</v>
          </cell>
          <cell r="G274">
            <v>24</v>
          </cell>
          <cell r="H274">
            <v>37</v>
          </cell>
          <cell r="I274" t="str">
            <v>ขาว</v>
          </cell>
          <cell r="J274"/>
          <cell r="L274">
            <v>120</v>
          </cell>
          <cell r="M274" t="str">
            <v>±</v>
          </cell>
          <cell r="N274">
            <v>5</v>
          </cell>
          <cell r="R274" t="str">
            <v>ไม่</v>
          </cell>
          <cell r="T274">
            <v>25</v>
          </cell>
          <cell r="U274">
            <v>40</v>
          </cell>
          <cell r="V274">
            <v>55</v>
          </cell>
          <cell r="X274">
            <v>45948</v>
          </cell>
          <cell r="Z274" t="str">
            <v>500กระสอบแบน</v>
          </cell>
          <cell r="AA274">
            <v>5000</v>
          </cell>
          <cell r="AB274">
            <v>0</v>
          </cell>
          <cell r="AC274">
            <v>0</v>
          </cell>
          <cell r="AD274">
            <v>0</v>
          </cell>
          <cell r="AG274"/>
          <cell r="AI274"/>
          <cell r="AJ274">
            <v>5000</v>
          </cell>
          <cell r="AL274">
            <v>0</v>
          </cell>
          <cell r="AM274"/>
          <cell r="AN274">
            <v>0</v>
          </cell>
          <cell r="AO274" t="str">
            <v>WSWT24211125120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BZ274" t="str">
            <v>WRWT211125/WRWT25850</v>
          </cell>
          <cell r="CA274">
            <v>0</v>
          </cell>
          <cell r="DL274" t="str">
            <v>P13</v>
          </cell>
          <cell r="DM274">
            <v>2</v>
          </cell>
          <cell r="DN274">
            <v>45948</v>
          </cell>
          <cell r="DP274">
            <v>45943</v>
          </cell>
          <cell r="DQ274"/>
          <cell r="DR274"/>
          <cell r="DS274"/>
          <cell r="DT274"/>
          <cell r="DU274">
            <v>45946</v>
          </cell>
          <cell r="DW274">
            <v>45947</v>
          </cell>
          <cell r="DX274"/>
          <cell r="DY274"/>
          <cell r="DZ274"/>
          <cell r="EA274"/>
          <cell r="EB274"/>
          <cell r="EC274" t="str">
            <v>ตัด</v>
          </cell>
          <cell r="ED274"/>
          <cell r="EG274"/>
          <cell r="EH274"/>
          <cell r="EI274"/>
        </row>
        <row r="275">
          <cell r="B275">
            <v>0</v>
          </cell>
          <cell r="C275"/>
          <cell r="E275"/>
          <cell r="F275"/>
          <cell r="G275">
            <v>24</v>
          </cell>
          <cell r="H275">
            <v>37</v>
          </cell>
          <cell r="I275"/>
          <cell r="J275"/>
          <cell r="L275">
            <v>120</v>
          </cell>
          <cell r="M275" t="str">
            <v>+</v>
          </cell>
          <cell r="N275">
            <v>3</v>
          </cell>
          <cell r="R275"/>
          <cell r="T275"/>
          <cell r="U275"/>
          <cell r="V275"/>
          <cell r="X275"/>
          <cell r="Z275"/>
          <cell r="AA275"/>
          <cell r="AB275"/>
          <cell r="AC275">
            <v>0</v>
          </cell>
          <cell r="AD275"/>
          <cell r="AG275"/>
          <cell r="AI275" t="str">
            <v>ระบุในSD</v>
          </cell>
          <cell r="AJ275"/>
          <cell r="AL275">
            <v>0</v>
          </cell>
          <cell r="AM275"/>
          <cell r="AN275">
            <v>0</v>
          </cell>
          <cell r="AO275" t="str">
            <v>WSWT24211125120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BZ275" t="str">
            <v>WRWT2401125/WRWT25850</v>
          </cell>
          <cell r="CA275">
            <v>0</v>
          </cell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>
            <v>0</v>
          </cell>
          <cell r="EI275">
            <v>0</v>
          </cell>
        </row>
        <row r="276">
          <cell r="B276">
            <v>0</v>
          </cell>
          <cell r="C276"/>
          <cell r="E276"/>
          <cell r="F276" t="str">
            <v xml:space="preserve"> </v>
          </cell>
          <cell r="G276">
            <v>24</v>
          </cell>
          <cell r="H276">
            <v>37</v>
          </cell>
          <cell r="I276"/>
          <cell r="J276"/>
          <cell r="L276">
            <v>125</v>
          </cell>
          <cell r="M276" t="str">
            <v>+</v>
          </cell>
          <cell r="N276">
            <v>3</v>
          </cell>
          <cell r="R276"/>
          <cell r="T276"/>
          <cell r="U276"/>
          <cell r="V276"/>
          <cell r="X276"/>
          <cell r="Z276"/>
          <cell r="AA276"/>
          <cell r="AB276"/>
          <cell r="AC276">
            <v>0</v>
          </cell>
          <cell r="AD276"/>
          <cell r="AG276"/>
          <cell r="AI276" t="str">
            <v>ระบุในSD</v>
          </cell>
          <cell r="AJ276"/>
          <cell r="AL276">
            <v>0</v>
          </cell>
          <cell r="AM276"/>
          <cell r="AN276">
            <v>0</v>
          </cell>
          <cell r="AO276" t="str">
            <v>WSWT2421112512551</v>
          </cell>
          <cell r="AQ276" t="e">
            <v>#REF!</v>
          </cell>
          <cell r="AR276" t="e">
            <v>#REF!</v>
          </cell>
          <cell r="AS276" t="e">
            <v>#REF!</v>
          </cell>
          <cell r="AT276" t="e">
            <v>#REF!</v>
          </cell>
          <cell r="AU276" t="e">
            <v>#REF!</v>
          </cell>
          <cell r="BZ276" t="str">
            <v>WRWT2401125/WRWT25960</v>
          </cell>
          <cell r="CA276">
            <v>0</v>
          </cell>
          <cell r="DL276"/>
          <cell r="DM276" t="str">
            <v>Lead time</v>
          </cell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>
            <v>0</v>
          </cell>
          <cell r="EI276">
            <v>0</v>
          </cell>
        </row>
        <row r="277">
          <cell r="B277">
            <v>0</v>
          </cell>
          <cell r="C277"/>
          <cell r="E277"/>
          <cell r="F277"/>
          <cell r="G277">
            <v>26</v>
          </cell>
          <cell r="H277">
            <v>38</v>
          </cell>
          <cell r="I277" t="str">
            <v>เหลือง</v>
          </cell>
          <cell r="J277"/>
          <cell r="L277">
            <v>105</v>
          </cell>
          <cell r="M277" t="str">
            <v>±</v>
          </cell>
          <cell r="N277">
            <v>5</v>
          </cell>
          <cell r="R277"/>
          <cell r="T277"/>
          <cell r="U277"/>
          <cell r="V277"/>
          <cell r="X277"/>
          <cell r="Z277"/>
          <cell r="AA277"/>
          <cell r="AB277">
            <v>0</v>
          </cell>
          <cell r="AC277">
            <v>0</v>
          </cell>
          <cell r="AD277"/>
          <cell r="AG277"/>
          <cell r="AI277" t="str">
            <v>ระบุในSD</v>
          </cell>
          <cell r="AJ277"/>
          <cell r="AL277">
            <v>0</v>
          </cell>
          <cell r="AM277"/>
          <cell r="AN277">
            <v>0</v>
          </cell>
          <cell r="AO277" t="str">
            <v>WSYL2625850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BZ277" t="str">
            <v>WRYL25850/WRYL25850</v>
          </cell>
          <cell r="CA277">
            <v>0</v>
          </cell>
          <cell r="DL277"/>
          <cell r="DM277" t="str">
            <v>Lead time</v>
          </cell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>
            <v>0</v>
          </cell>
        </row>
        <row r="278">
          <cell r="B278">
            <v>0</v>
          </cell>
          <cell r="C278"/>
          <cell r="E278"/>
          <cell r="F278"/>
          <cell r="G278">
            <v>26</v>
          </cell>
          <cell r="H278">
            <v>43</v>
          </cell>
          <cell r="I278" t="str">
            <v>ขาว</v>
          </cell>
          <cell r="J278"/>
          <cell r="L278">
            <v>102</v>
          </cell>
          <cell r="M278" t="str">
            <v>±</v>
          </cell>
          <cell r="N278">
            <v>5</v>
          </cell>
          <cell r="R278"/>
          <cell r="T278"/>
          <cell r="U278"/>
          <cell r="V278"/>
          <cell r="X278"/>
          <cell r="Z278"/>
          <cell r="AA278"/>
          <cell r="AB278">
            <v>0</v>
          </cell>
          <cell r="AC278">
            <v>0</v>
          </cell>
          <cell r="AD278"/>
          <cell r="AG278"/>
          <cell r="AI278" t="str">
            <v>ระบุในSD</v>
          </cell>
          <cell r="AJ278"/>
          <cell r="AL278">
            <v>0</v>
          </cell>
          <cell r="AM278"/>
          <cell r="AN278">
            <v>0</v>
          </cell>
          <cell r="AO278" t="str">
            <v>WSWT2625650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BZ278" t="str">
            <v>WRWT25650/WRWT25650</v>
          </cell>
          <cell r="CA278">
            <v>0</v>
          </cell>
          <cell r="DL278"/>
          <cell r="DM278" t="str">
            <v>Lead time</v>
          </cell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>
            <v>0</v>
          </cell>
        </row>
        <row r="279">
          <cell r="B279" t="str">
            <v>MK68-001212</v>
          </cell>
          <cell r="C279">
            <v>45934</v>
          </cell>
          <cell r="E279" t="str">
            <v xml:space="preserve">คุณธนนท์ </v>
          </cell>
          <cell r="F279" t="str">
            <v>ไม่พิมพ์</v>
          </cell>
          <cell r="G279">
            <v>26</v>
          </cell>
          <cell r="H279">
            <v>39</v>
          </cell>
          <cell r="I279" t="str">
            <v>ขาว</v>
          </cell>
          <cell r="J279"/>
          <cell r="L279">
            <v>93</v>
          </cell>
          <cell r="M279" t="str">
            <v>±</v>
          </cell>
          <cell r="N279">
            <v>5</v>
          </cell>
          <cell r="R279" t="str">
            <v>ไม่</v>
          </cell>
          <cell r="T279" t="str">
            <v>ไม่สวมถุงใน</v>
          </cell>
          <cell r="U279"/>
          <cell r="V279"/>
          <cell r="X279">
            <v>45944</v>
          </cell>
          <cell r="Z279" t="str">
            <v>มัด100</v>
          </cell>
          <cell r="AA279">
            <v>10000</v>
          </cell>
          <cell r="AB279">
            <v>0</v>
          </cell>
          <cell r="AC279">
            <v>0</v>
          </cell>
          <cell r="AD279">
            <v>0</v>
          </cell>
          <cell r="AG279"/>
          <cell r="AI279"/>
          <cell r="AJ279">
            <v>10000</v>
          </cell>
          <cell r="AL279">
            <v>0</v>
          </cell>
          <cell r="AM279"/>
          <cell r="AN279">
            <v>0</v>
          </cell>
          <cell r="AO279" t="str">
            <v>WSWT262575051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BZ279" t="str">
            <v>WRWT25800/WRWT25650</v>
          </cell>
          <cell r="CA279">
            <v>0</v>
          </cell>
          <cell r="DL279" t="str">
            <v>P3</v>
          </cell>
          <cell r="DM279">
            <v>1</v>
          </cell>
          <cell r="DN279">
            <v>45944</v>
          </cell>
          <cell r="DP279">
            <v>45939</v>
          </cell>
          <cell r="DQ279"/>
          <cell r="DR279"/>
          <cell r="DS279"/>
          <cell r="DT279"/>
          <cell r="DU279">
            <v>45943</v>
          </cell>
          <cell r="DW279"/>
          <cell r="DX279"/>
          <cell r="DY279"/>
          <cell r="DZ279"/>
          <cell r="EA279"/>
          <cell r="EB279"/>
          <cell r="EC279" t="str">
            <v>ตัด</v>
          </cell>
          <cell r="ED279"/>
          <cell r="EG279"/>
          <cell r="EH279"/>
          <cell r="EI279"/>
        </row>
        <row r="280">
          <cell r="B280">
            <v>0</v>
          </cell>
          <cell r="C280"/>
          <cell r="E280"/>
          <cell r="F280"/>
          <cell r="G280">
            <v>26</v>
          </cell>
          <cell r="H280">
            <v>43</v>
          </cell>
          <cell r="I280"/>
          <cell r="J280"/>
          <cell r="L280">
            <v>100</v>
          </cell>
          <cell r="M280" t="str">
            <v>±</v>
          </cell>
          <cell r="N280">
            <v>5</v>
          </cell>
          <cell r="R280"/>
          <cell r="T280"/>
          <cell r="U280"/>
          <cell r="V280"/>
          <cell r="X280"/>
          <cell r="Z280"/>
          <cell r="AA280"/>
          <cell r="AB280"/>
          <cell r="AC280">
            <v>0</v>
          </cell>
          <cell r="AD280"/>
          <cell r="AG280"/>
          <cell r="AI280" t="str">
            <v>ระบุในSD</v>
          </cell>
          <cell r="AJ280"/>
          <cell r="AL280">
            <v>0</v>
          </cell>
          <cell r="AM280"/>
          <cell r="AN280">
            <v>0</v>
          </cell>
          <cell r="AO280" t="str">
            <v>WSWT262575051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BZ280" t="str">
            <v>WRWT25800/WRWT25650</v>
          </cell>
          <cell r="CA280">
            <v>0</v>
          </cell>
          <cell r="DL280"/>
          <cell r="DM280" t="str">
            <v>Lead time</v>
          </cell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>
            <v>0</v>
          </cell>
          <cell r="EI280">
            <v>0</v>
          </cell>
        </row>
        <row r="281">
          <cell r="B281">
            <v>0</v>
          </cell>
          <cell r="C281"/>
          <cell r="E281"/>
          <cell r="F281"/>
          <cell r="G281">
            <v>26</v>
          </cell>
          <cell r="H281">
            <v>43</v>
          </cell>
          <cell r="I281"/>
          <cell r="J281"/>
          <cell r="L281">
            <v>113</v>
          </cell>
          <cell r="M281" t="str">
            <v>±</v>
          </cell>
          <cell r="N281">
            <v>5</v>
          </cell>
          <cell r="R281"/>
          <cell r="T281"/>
          <cell r="U281"/>
          <cell r="V281"/>
          <cell r="X281"/>
          <cell r="Z281"/>
          <cell r="AA281"/>
          <cell r="AB281"/>
          <cell r="AC281">
            <v>0</v>
          </cell>
          <cell r="AD281"/>
          <cell r="AG281"/>
          <cell r="AI281" t="str">
            <v>ระบุในSD</v>
          </cell>
          <cell r="AJ281"/>
          <cell r="AL281">
            <v>0</v>
          </cell>
          <cell r="AM281"/>
          <cell r="AN281">
            <v>0</v>
          </cell>
          <cell r="AO281" t="str">
            <v>WSWT2625700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BZ281" t="str">
            <v>WRWT260800/WRWT25650</v>
          </cell>
          <cell r="CA281">
            <v>0</v>
          </cell>
          <cell r="DL281"/>
          <cell r="DM281" t="str">
            <v>Lead time</v>
          </cell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>
            <v>0</v>
          </cell>
          <cell r="EI281">
            <v>0</v>
          </cell>
        </row>
        <row r="282">
          <cell r="B282">
            <v>0</v>
          </cell>
          <cell r="C282"/>
          <cell r="E282"/>
          <cell r="F282"/>
          <cell r="G282">
            <v>26</v>
          </cell>
          <cell r="H282">
            <v>41</v>
          </cell>
          <cell r="I282"/>
          <cell r="J282"/>
          <cell r="L282">
            <v>90</v>
          </cell>
          <cell r="M282" t="str">
            <v>±</v>
          </cell>
          <cell r="N282">
            <v>5</v>
          </cell>
          <cell r="R282"/>
          <cell r="T282"/>
          <cell r="U282"/>
          <cell r="V282"/>
          <cell r="X282"/>
          <cell r="Z282"/>
          <cell r="AA282"/>
          <cell r="AB282"/>
          <cell r="AC282">
            <v>0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WSWT2625800SM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BZ282" t="str">
            <v>WRWT260800/WRWT25650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>
            <v>0</v>
          </cell>
          <cell r="EI282">
            <v>0</v>
          </cell>
        </row>
        <row r="283">
          <cell r="B283" t="str">
            <v>MK68-001223</v>
          </cell>
          <cell r="C283">
            <v>45939</v>
          </cell>
          <cell r="E283" t="str">
            <v>บจก.แลบอินเตอร์</v>
          </cell>
          <cell r="F283" t="str">
            <v>Soybean Meal</v>
          </cell>
          <cell r="G283">
            <v>26</v>
          </cell>
          <cell r="H283">
            <v>40</v>
          </cell>
          <cell r="I283" t="str">
            <v>ขาว</v>
          </cell>
          <cell r="J283"/>
          <cell r="L283">
            <v>108</v>
          </cell>
          <cell r="M283" t="str">
            <v>±</v>
          </cell>
          <cell r="N283">
            <v>5</v>
          </cell>
          <cell r="R283" t="str">
            <v>บิด</v>
          </cell>
          <cell r="T283">
            <v>27</v>
          </cell>
          <cell r="U283">
            <v>43</v>
          </cell>
          <cell r="V283">
            <v>40</v>
          </cell>
          <cell r="X283">
            <v>45954</v>
          </cell>
          <cell r="Z283" t="str">
            <v>มัด80 ใช้สายรัด</v>
          </cell>
          <cell r="AA283">
            <v>10000</v>
          </cell>
          <cell r="AB283">
            <v>286.42936262399996</v>
          </cell>
          <cell r="AC283">
            <v>0</v>
          </cell>
          <cell r="AD283">
            <v>286.42936262399996</v>
          </cell>
          <cell r="AG283"/>
          <cell r="AI283"/>
          <cell r="AJ283">
            <v>0</v>
          </cell>
          <cell r="AL283">
            <v>10000</v>
          </cell>
          <cell r="AM283"/>
          <cell r="AN283">
            <v>10500</v>
          </cell>
          <cell r="AO283" t="str">
            <v xml:space="preserve">WSWT2625800 </v>
          </cell>
          <cell r="AQ283">
            <v>11595.1</v>
          </cell>
          <cell r="AR283">
            <v>3750</v>
          </cell>
          <cell r="AS283">
            <v>7845.1</v>
          </cell>
          <cell r="AT283">
            <v>0</v>
          </cell>
          <cell r="AU283">
            <v>0</v>
          </cell>
          <cell r="BZ283" t="str">
            <v>WRWT25800/WRWT25800</v>
          </cell>
          <cell r="CA283">
            <v>779.62860444444448</v>
          </cell>
          <cell r="DL283" t="str">
            <v>P9</v>
          </cell>
          <cell r="DM283">
            <v>3</v>
          </cell>
          <cell r="DN283">
            <v>45954</v>
          </cell>
          <cell r="DP283">
            <v>45949</v>
          </cell>
          <cell r="DQ283"/>
          <cell r="DR283">
            <v>45944</v>
          </cell>
          <cell r="DS283">
            <v>45951</v>
          </cell>
          <cell r="DT283">
            <v>45952</v>
          </cell>
          <cell r="DU283">
            <v>45952</v>
          </cell>
          <cell r="DW283">
            <v>45953</v>
          </cell>
          <cell r="DX283"/>
          <cell r="DY283"/>
          <cell r="DZ283"/>
          <cell r="EA283"/>
          <cell r="EB283"/>
          <cell r="EC283" t="str">
            <v>งานพิมพ์</v>
          </cell>
          <cell r="ED283"/>
          <cell r="EG283"/>
          <cell r="EH283"/>
          <cell r="EI283"/>
        </row>
        <row r="284">
          <cell r="B284" t="str">
            <v>MK68-001195</v>
          </cell>
          <cell r="C284">
            <v>45931</v>
          </cell>
          <cell r="E284" t="str">
            <v>บจก.ที.ซี.ยูเนี่ยน อโกรเทค</v>
          </cell>
          <cell r="F284" t="str">
            <v>ไม่พิมพ์</v>
          </cell>
          <cell r="G284">
            <v>26</v>
          </cell>
          <cell r="H284">
            <v>43</v>
          </cell>
          <cell r="I284" t="str">
            <v>ขาว</v>
          </cell>
          <cell r="J284"/>
          <cell r="L284">
            <v>116</v>
          </cell>
          <cell r="M284" t="str">
            <v>±</v>
          </cell>
          <cell r="N284">
            <v>5</v>
          </cell>
          <cell r="R284" t="str">
            <v>ไม่</v>
          </cell>
          <cell r="T284" t="str">
            <v>ไม่สวมถุงใน</v>
          </cell>
          <cell r="U284"/>
          <cell r="V284"/>
          <cell r="X284">
            <v>45945</v>
          </cell>
          <cell r="Z284" t="str">
            <v xml:space="preserve">300กระสอบแบนเต็มใบ </v>
          </cell>
          <cell r="AA284">
            <v>10122</v>
          </cell>
          <cell r="AB284">
            <v>0</v>
          </cell>
          <cell r="AC284">
            <v>0</v>
          </cell>
          <cell r="AD284">
            <v>0</v>
          </cell>
          <cell r="AG284"/>
          <cell r="AI284"/>
          <cell r="AJ284">
            <v>10122</v>
          </cell>
          <cell r="AL284">
            <v>0</v>
          </cell>
          <cell r="AM284"/>
          <cell r="AN284">
            <v>0</v>
          </cell>
          <cell r="AO284" t="str">
            <v xml:space="preserve">WSWT2625800 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BZ284" t="str">
            <v>WRWT25800/WRWT25800</v>
          </cell>
          <cell r="CA284">
            <v>0</v>
          </cell>
          <cell r="DL284" t="str">
            <v>P3</v>
          </cell>
          <cell r="DM284">
            <v>1</v>
          </cell>
          <cell r="DN284">
            <v>45945</v>
          </cell>
          <cell r="DP284">
            <v>45940</v>
          </cell>
          <cell r="DQ284"/>
          <cell r="DR284"/>
          <cell r="DS284"/>
          <cell r="DT284"/>
          <cell r="DU284">
            <v>45944</v>
          </cell>
          <cell r="DW284"/>
          <cell r="DX284"/>
          <cell r="DY284"/>
          <cell r="DZ284"/>
          <cell r="EA284"/>
          <cell r="EB284"/>
          <cell r="EC284" t="str">
            <v>ตัด</v>
          </cell>
          <cell r="ED284"/>
          <cell r="EG284"/>
          <cell r="EH284"/>
          <cell r="EI284"/>
        </row>
        <row r="285">
          <cell r="B285">
            <v>0</v>
          </cell>
          <cell r="C285"/>
          <cell r="E285"/>
          <cell r="F285"/>
          <cell r="G285">
            <v>26</v>
          </cell>
          <cell r="H285">
            <v>43</v>
          </cell>
          <cell r="I285"/>
          <cell r="J285"/>
          <cell r="L285">
            <v>116</v>
          </cell>
          <cell r="M285" t="str">
            <v>±</v>
          </cell>
          <cell r="N285">
            <v>5</v>
          </cell>
          <cell r="R285"/>
          <cell r="T285"/>
          <cell r="U285"/>
          <cell r="V285"/>
          <cell r="X285"/>
          <cell r="Z285"/>
          <cell r="AA285"/>
          <cell r="AB285"/>
          <cell r="AC285">
            <v>0</v>
          </cell>
          <cell r="AD285"/>
          <cell r="AG285"/>
          <cell r="AI285" t="str">
            <v>ระบุในSD</v>
          </cell>
          <cell r="AJ285"/>
          <cell r="AL285">
            <v>0</v>
          </cell>
          <cell r="AM285"/>
          <cell r="AN285">
            <v>0</v>
          </cell>
          <cell r="AO285" t="str">
            <v xml:space="preserve">WSWT2625800 </v>
          </cell>
          <cell r="AQ285">
            <v>11595.1</v>
          </cell>
          <cell r="AR285">
            <v>3750</v>
          </cell>
          <cell r="AS285">
            <v>7845.1</v>
          </cell>
          <cell r="AT285">
            <v>0</v>
          </cell>
          <cell r="AU285">
            <v>0</v>
          </cell>
          <cell r="BZ285" t="str">
            <v>WRWT260800/WRWT25800</v>
          </cell>
          <cell r="CA285">
            <v>0</v>
          </cell>
          <cell r="DL285"/>
          <cell r="DM285" t="str">
            <v>Lead time</v>
          </cell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>
            <v>0</v>
          </cell>
          <cell r="EI285">
            <v>0</v>
          </cell>
        </row>
        <row r="286">
          <cell r="B286" t="str">
            <v>MK68-001067</v>
          </cell>
          <cell r="C286">
            <v>45901</v>
          </cell>
          <cell r="E286" t="str">
            <v>บจก.ที.ซี.ยูเนี่ยน อโกรเทค</v>
          </cell>
          <cell r="F286" t="str">
            <v>Zhejiang UN</v>
          </cell>
          <cell r="G286">
            <v>26</v>
          </cell>
          <cell r="H286">
            <v>43</v>
          </cell>
          <cell r="I286" t="str">
            <v>ขาว</v>
          </cell>
          <cell r="J286" t="str">
            <v>ใส</v>
          </cell>
          <cell r="L286">
            <v>150</v>
          </cell>
          <cell r="M286" t="str">
            <v>±</v>
          </cell>
          <cell r="N286">
            <v>5</v>
          </cell>
          <cell r="R286" t="str">
            <v>บิด</v>
          </cell>
          <cell r="T286" t="str">
            <v>ไม่สวมถุงใน</v>
          </cell>
          <cell r="U286"/>
          <cell r="V286"/>
          <cell r="X286">
            <v>45945</v>
          </cell>
          <cell r="Z286" t="str">
            <v xml:space="preserve">300กระสอบแบนเต็มใบ </v>
          </cell>
          <cell r="AA286">
            <v>10000</v>
          </cell>
          <cell r="AB286">
            <v>0</v>
          </cell>
          <cell r="AC286">
            <v>0</v>
          </cell>
          <cell r="AD286">
            <v>0</v>
          </cell>
          <cell r="AG286"/>
          <cell r="AI286"/>
          <cell r="AJ286">
            <v>3425</v>
          </cell>
          <cell r="AL286">
            <v>6575</v>
          </cell>
          <cell r="AM286">
            <v>11225</v>
          </cell>
          <cell r="AN286">
            <v>0</v>
          </cell>
          <cell r="AO286" t="str">
            <v>WSWT2625850SM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BZ286" t="str">
            <v>WRWT25850/WRWT25850</v>
          </cell>
          <cell r="CA286">
            <v>0</v>
          </cell>
          <cell r="DL286" t="str">
            <v>P6</v>
          </cell>
          <cell r="DM286">
            <v>4</v>
          </cell>
          <cell r="DN286">
            <v>45945</v>
          </cell>
          <cell r="DP286">
            <v>45940</v>
          </cell>
          <cell r="DQ286">
            <v>45941</v>
          </cell>
          <cell r="DR286">
            <v>45934</v>
          </cell>
          <cell r="DS286">
            <v>45942</v>
          </cell>
          <cell r="DT286">
            <v>45943</v>
          </cell>
          <cell r="DU286">
            <v>45944</v>
          </cell>
          <cell r="DW286"/>
          <cell r="DX286"/>
          <cell r="DY286"/>
          <cell r="DZ286"/>
          <cell r="EA286"/>
          <cell r="EB286"/>
          <cell r="EC286" t="str">
            <v>งานเคลือบ+พิมพ์</v>
          </cell>
          <cell r="ED286"/>
          <cell r="EG286"/>
          <cell r="EH286"/>
          <cell r="EI286"/>
        </row>
        <row r="287">
          <cell r="B287" t="str">
            <v>MK68-001196</v>
          </cell>
          <cell r="C287">
            <v>45933</v>
          </cell>
          <cell r="E287" t="str">
            <v>บจก.ที.ซี.ยูเนี่ยน อโกรเทค</v>
          </cell>
          <cell r="F287" t="str">
            <v>ไม่พิมพ์</v>
          </cell>
          <cell r="G287">
            <v>26</v>
          </cell>
          <cell r="H287">
            <v>43</v>
          </cell>
          <cell r="I287" t="str">
            <v>ขาว</v>
          </cell>
          <cell r="J287" t="str">
            <v>ใส</v>
          </cell>
          <cell r="L287">
            <v>150</v>
          </cell>
          <cell r="M287" t="str">
            <v>±</v>
          </cell>
          <cell r="N287">
            <v>5</v>
          </cell>
          <cell r="R287" t="str">
            <v>บิด</v>
          </cell>
          <cell r="T287" t="str">
            <v>ไม่สวมถุงใน</v>
          </cell>
          <cell r="U287"/>
          <cell r="V287"/>
          <cell r="X287">
            <v>45951</v>
          </cell>
          <cell r="Z287" t="str">
            <v xml:space="preserve">300กระสอบแบนเต็มใบ </v>
          </cell>
          <cell r="AA287">
            <v>15000</v>
          </cell>
          <cell r="AB287">
            <v>0</v>
          </cell>
          <cell r="AC287">
            <v>0</v>
          </cell>
          <cell r="AD287">
            <v>0</v>
          </cell>
          <cell r="AG287"/>
          <cell r="AI287"/>
          <cell r="AJ287">
            <v>15000</v>
          </cell>
          <cell r="AL287">
            <v>0</v>
          </cell>
          <cell r="AM287"/>
          <cell r="AN287">
            <v>0</v>
          </cell>
          <cell r="AO287" t="str">
            <v>WSWT2625850SM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BZ287" t="str">
            <v>WRWT25850/WRWT25850</v>
          </cell>
          <cell r="CA287">
            <v>0</v>
          </cell>
          <cell r="DL287" t="str">
            <v>P11</v>
          </cell>
          <cell r="DM287">
            <v>2</v>
          </cell>
          <cell r="DN287">
            <v>45951</v>
          </cell>
          <cell r="DP287">
            <v>45946</v>
          </cell>
          <cell r="DQ287">
            <v>45949</v>
          </cell>
          <cell r="DR287"/>
          <cell r="DS287"/>
          <cell r="DT287"/>
          <cell r="DU287">
            <v>45950</v>
          </cell>
          <cell r="DW287"/>
          <cell r="DX287"/>
          <cell r="DY287"/>
          <cell r="DZ287"/>
          <cell r="EA287"/>
          <cell r="EB287"/>
          <cell r="EC287" t="str">
            <v>งานเคลือบ+ตัด</v>
          </cell>
          <cell r="ED287"/>
          <cell r="EG287"/>
          <cell r="EH287"/>
          <cell r="EI287"/>
        </row>
        <row r="288">
          <cell r="B288" t="str">
            <v>MK68-001197</v>
          </cell>
          <cell r="C288">
            <v>45933</v>
          </cell>
          <cell r="E288" t="str">
            <v>บจก.ที.ซี.ยูเนี่ยน อโกรเทค</v>
          </cell>
          <cell r="F288" t="str">
            <v>ไม่พิมพ์</v>
          </cell>
          <cell r="G288">
            <v>26</v>
          </cell>
          <cell r="H288">
            <v>43</v>
          </cell>
          <cell r="I288" t="str">
            <v>ขาว</v>
          </cell>
          <cell r="J288" t="str">
            <v>ใส</v>
          </cell>
          <cell r="L288">
            <v>150</v>
          </cell>
          <cell r="M288" t="str">
            <v>±</v>
          </cell>
          <cell r="N288">
            <v>5</v>
          </cell>
          <cell r="R288" t="str">
            <v>บิด</v>
          </cell>
          <cell r="T288" t="str">
            <v>ไม่สวมถุงใน</v>
          </cell>
          <cell r="U288"/>
          <cell r="V288"/>
          <cell r="X288">
            <v>45960</v>
          </cell>
          <cell r="Z288" t="str">
            <v xml:space="preserve">300กระสอบแบนเต็มใบ </v>
          </cell>
          <cell r="AA288">
            <v>15000</v>
          </cell>
          <cell r="AB288">
            <v>0</v>
          </cell>
          <cell r="AC288">
            <v>0</v>
          </cell>
          <cell r="AD288">
            <v>0</v>
          </cell>
          <cell r="AG288"/>
          <cell r="AI288"/>
          <cell r="AJ288">
            <v>0</v>
          </cell>
          <cell r="AL288">
            <v>15000</v>
          </cell>
          <cell r="AM288"/>
          <cell r="AN288">
            <v>0</v>
          </cell>
          <cell r="AO288" t="str">
            <v>WSWT2625850SM</v>
          </cell>
          <cell r="AQ288">
            <v>18649.949999999997</v>
          </cell>
          <cell r="AR288">
            <v>18649.949999999997</v>
          </cell>
          <cell r="AS288">
            <v>0</v>
          </cell>
          <cell r="AT288">
            <v>9135</v>
          </cell>
          <cell r="AU288">
            <v>9514.9499999999971</v>
          </cell>
          <cell r="BZ288" t="str">
            <v>WRWT25850/WRWT25850</v>
          </cell>
          <cell r="CA288">
            <v>0</v>
          </cell>
          <cell r="DL288" t="str">
            <v>P11</v>
          </cell>
          <cell r="DM288">
            <v>2</v>
          </cell>
          <cell r="DN288">
            <v>45960</v>
          </cell>
          <cell r="DP288">
            <v>45955</v>
          </cell>
          <cell r="DQ288">
            <v>45958</v>
          </cell>
          <cell r="DR288"/>
          <cell r="DS288"/>
          <cell r="DT288"/>
          <cell r="DU288">
            <v>45959</v>
          </cell>
          <cell r="DW288"/>
          <cell r="DX288"/>
          <cell r="DY288"/>
          <cell r="DZ288"/>
          <cell r="EA288"/>
          <cell r="EB288"/>
          <cell r="EC288" t="str">
            <v>งานเคลือบ+ตัด</v>
          </cell>
          <cell r="ED288"/>
          <cell r="EG288"/>
          <cell r="EH288"/>
          <cell r="EI288"/>
        </row>
        <row r="289">
          <cell r="B289">
            <v>0</v>
          </cell>
          <cell r="C289"/>
          <cell r="E289"/>
          <cell r="F289"/>
          <cell r="G289">
            <v>26</v>
          </cell>
          <cell r="H289">
            <v>43</v>
          </cell>
          <cell r="I289"/>
          <cell r="J289"/>
          <cell r="L289">
            <v>120</v>
          </cell>
          <cell r="M289" t="str">
            <v>±</v>
          </cell>
          <cell r="N289">
            <v>5</v>
          </cell>
          <cell r="R289"/>
          <cell r="T289"/>
          <cell r="U289"/>
          <cell r="V289"/>
          <cell r="X289"/>
          <cell r="Z289"/>
          <cell r="AA289"/>
          <cell r="AB289"/>
          <cell r="AC289">
            <v>0</v>
          </cell>
          <cell r="AD289"/>
          <cell r="AG289"/>
          <cell r="AI289" t="str">
            <v>ระบุในSD</v>
          </cell>
          <cell r="AJ289"/>
          <cell r="AL289">
            <v>0</v>
          </cell>
          <cell r="AM289"/>
          <cell r="AN289">
            <v>0</v>
          </cell>
          <cell r="AO289" t="str">
            <v>WSWT2625850SM</v>
          </cell>
          <cell r="AQ289">
            <v>18649.949999999997</v>
          </cell>
          <cell r="AR289">
            <v>18649.949999999997</v>
          </cell>
          <cell r="AS289">
            <v>0</v>
          </cell>
          <cell r="AT289">
            <v>9135</v>
          </cell>
          <cell r="AU289">
            <v>9514.9499999999971</v>
          </cell>
          <cell r="BZ289" t="str">
            <v>WRWT260850/WRWT25850</v>
          </cell>
          <cell r="CA289">
            <v>0</v>
          </cell>
          <cell r="DL289"/>
          <cell r="DM289" t="str">
            <v>Lead time</v>
          </cell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>
            <v>0</v>
          </cell>
          <cell r="EI289">
            <v>0</v>
          </cell>
        </row>
        <row r="290">
          <cell r="B290">
            <v>0</v>
          </cell>
          <cell r="C290"/>
          <cell r="E290"/>
          <cell r="F290"/>
          <cell r="G290">
            <v>28</v>
          </cell>
          <cell r="H290">
            <v>41</v>
          </cell>
          <cell r="I290" t="str">
            <v>ขาว</v>
          </cell>
          <cell r="J290"/>
          <cell r="L290">
            <v>122</v>
          </cell>
          <cell r="M290" t="str">
            <v>+</v>
          </cell>
          <cell r="N290">
            <v>3</v>
          </cell>
          <cell r="R290"/>
          <cell r="T290"/>
          <cell r="U290"/>
          <cell r="V290"/>
          <cell r="X290"/>
          <cell r="Z290"/>
          <cell r="AA290"/>
          <cell r="AB290">
            <v>0</v>
          </cell>
          <cell r="AC290">
            <v>0</v>
          </cell>
          <cell r="AD290"/>
          <cell r="AG290"/>
          <cell r="AI290" t="str">
            <v>ระบุในSD</v>
          </cell>
          <cell r="AJ290"/>
          <cell r="AL290">
            <v>0</v>
          </cell>
          <cell r="AM290"/>
          <cell r="AN290">
            <v>0</v>
          </cell>
          <cell r="AO290" t="str">
            <v>WSWT2825800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BZ290" t="str">
            <v>WRWT25850/WRWT25800</v>
          </cell>
          <cell r="CA290">
            <v>0</v>
          </cell>
          <cell r="DL290"/>
          <cell r="DM290" t="str">
            <v>Lead time</v>
          </cell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>
            <v>0</v>
          </cell>
        </row>
        <row r="291">
          <cell r="B291" t="str">
            <v>ใบรับคำสั่งซื้อ</v>
          </cell>
          <cell r="C291">
            <v>45940</v>
          </cell>
          <cell r="E291" t="str">
            <v>บจก.ไซแอนท์</v>
          </cell>
          <cell r="F291" t="str">
            <v>ไม่พิมพ์</v>
          </cell>
          <cell r="G291">
            <v>28</v>
          </cell>
          <cell r="H291">
            <v>39</v>
          </cell>
          <cell r="I291" t="str">
            <v>ขาว</v>
          </cell>
          <cell r="J291"/>
          <cell r="L291">
            <v>105</v>
          </cell>
          <cell r="M291" t="str">
            <v>±</v>
          </cell>
          <cell r="N291">
            <v>5</v>
          </cell>
          <cell r="R291" t="str">
            <v>ไม่</v>
          </cell>
          <cell r="T291" t="str">
            <v>ไม่สวมถุงใน</v>
          </cell>
          <cell r="U291"/>
          <cell r="V291"/>
          <cell r="X291">
            <v>45947</v>
          </cell>
          <cell r="Z291" t="str">
            <v>500กระสอบ</v>
          </cell>
          <cell r="AA291">
            <v>5000</v>
          </cell>
          <cell r="AB291">
            <v>0</v>
          </cell>
          <cell r="AC291">
            <v>0</v>
          </cell>
          <cell r="AD291">
            <v>0</v>
          </cell>
          <cell r="AG291"/>
          <cell r="AI291"/>
          <cell r="AJ291">
            <v>0</v>
          </cell>
          <cell r="AL291">
            <v>5000</v>
          </cell>
          <cell r="AM291"/>
          <cell r="AN291">
            <v>0</v>
          </cell>
          <cell r="AO291" t="str">
            <v>WSWT2825850</v>
          </cell>
          <cell r="AQ291">
            <v>5657.85</v>
          </cell>
          <cell r="AR291">
            <v>5657.85</v>
          </cell>
          <cell r="AS291">
            <v>0</v>
          </cell>
          <cell r="AT291">
            <v>0</v>
          </cell>
          <cell r="AU291">
            <v>0</v>
          </cell>
          <cell r="BZ291" t="str">
            <v>WRWT25850/WRWT25850</v>
          </cell>
          <cell r="CA291">
            <v>0</v>
          </cell>
          <cell r="DL291" t="str">
            <v>P3</v>
          </cell>
          <cell r="DM291">
            <v>1</v>
          </cell>
          <cell r="DN291">
            <v>45947</v>
          </cell>
          <cell r="DP291">
            <v>45942</v>
          </cell>
          <cell r="DQ291"/>
          <cell r="DR291"/>
          <cell r="DS291"/>
          <cell r="DT291"/>
          <cell r="DU291">
            <v>45946</v>
          </cell>
          <cell r="DW291"/>
          <cell r="DX291"/>
          <cell r="DY291"/>
          <cell r="DZ291"/>
          <cell r="EA291"/>
          <cell r="EB291"/>
          <cell r="EC291" t="str">
            <v>ตัด</v>
          </cell>
          <cell r="ED291"/>
          <cell r="EG291"/>
          <cell r="EH291"/>
          <cell r="EI291"/>
        </row>
        <row r="292">
          <cell r="B292" t="str">
            <v>ประมาณการ</v>
          </cell>
          <cell r="C292" t="str">
            <v>ประมาณการ</v>
          </cell>
          <cell r="E292" t="str">
            <v>บจก.ไทยร่วมใจน้ำมันพืช</v>
          </cell>
          <cell r="F292" t="str">
            <v>TRJ</v>
          </cell>
          <cell r="G292">
            <v>28</v>
          </cell>
          <cell r="H292">
            <v>41</v>
          </cell>
          <cell r="I292" t="str">
            <v>ขาว</v>
          </cell>
          <cell r="J292"/>
          <cell r="L292">
            <v>120</v>
          </cell>
          <cell r="M292" t="str">
            <v>+</v>
          </cell>
          <cell r="N292">
            <v>3</v>
          </cell>
          <cell r="R292" t="str">
            <v>ไม่</v>
          </cell>
          <cell r="T292" t="str">
            <v>ไม่สวมถุงใน</v>
          </cell>
          <cell r="U292"/>
          <cell r="V292"/>
          <cell r="X292">
            <v>45950</v>
          </cell>
          <cell r="Z292" t="str">
            <v>500กระสอบ</v>
          </cell>
          <cell r="AA292">
            <v>50000</v>
          </cell>
          <cell r="AB292">
            <v>0</v>
          </cell>
          <cell r="AC292">
            <v>0</v>
          </cell>
          <cell r="AD292">
            <v>0</v>
          </cell>
          <cell r="AG292"/>
          <cell r="AI292"/>
          <cell r="AJ292">
            <v>0</v>
          </cell>
          <cell r="AL292">
            <v>50000</v>
          </cell>
          <cell r="AM292"/>
          <cell r="AN292">
            <v>52500</v>
          </cell>
          <cell r="AO292" t="str">
            <v>WSWT2825850</v>
          </cell>
          <cell r="AQ292">
            <v>59372.5</v>
          </cell>
          <cell r="AR292">
            <v>41284</v>
          </cell>
          <cell r="AS292">
            <v>18088.5</v>
          </cell>
          <cell r="AT292">
            <v>0</v>
          </cell>
          <cell r="AU292">
            <v>0</v>
          </cell>
          <cell r="BZ292" t="str">
            <v>WRWT25850/WRWT25850</v>
          </cell>
          <cell r="CA292">
            <v>2032.9464166666667</v>
          </cell>
          <cell r="DL292" t="str">
            <v>P7</v>
          </cell>
          <cell r="DM292">
            <v>2</v>
          </cell>
          <cell r="DN292">
            <v>45950</v>
          </cell>
          <cell r="DP292">
            <v>45945</v>
          </cell>
          <cell r="DQ292"/>
          <cell r="DR292">
            <v>45941</v>
          </cell>
          <cell r="DS292">
            <v>45948</v>
          </cell>
          <cell r="DT292">
            <v>45949</v>
          </cell>
          <cell r="DU292">
            <v>45949</v>
          </cell>
          <cell r="DW292"/>
          <cell r="DX292"/>
          <cell r="DY292"/>
          <cell r="DZ292"/>
          <cell r="EA292"/>
          <cell r="EB292"/>
          <cell r="EC292" t="str">
            <v>งานพิมพ์</v>
          </cell>
          <cell r="ED292"/>
          <cell r="EG292"/>
          <cell r="EH292"/>
          <cell r="EI292"/>
        </row>
        <row r="293">
          <cell r="B293" t="str">
            <v>ประมาณการ</v>
          </cell>
          <cell r="C293" t="str">
            <v>ประมาณการ</v>
          </cell>
          <cell r="E293" t="str">
            <v>บจก.ที.ซี.ยูเนี่ยน อโกรเทค</v>
          </cell>
          <cell r="F293" t="str">
            <v>ไม่พิมพ์</v>
          </cell>
          <cell r="G293">
            <v>28</v>
          </cell>
          <cell r="H293">
            <v>47</v>
          </cell>
          <cell r="I293" t="str">
            <v>ขาว</v>
          </cell>
          <cell r="J293" t="str">
            <v>ใส</v>
          </cell>
          <cell r="L293">
            <v>180</v>
          </cell>
          <cell r="M293" t="str">
            <v>±</v>
          </cell>
          <cell r="N293">
            <v>5</v>
          </cell>
          <cell r="R293" t="str">
            <v>ไม่</v>
          </cell>
          <cell r="T293" t="str">
            <v>ไม่สวมถุงใน</v>
          </cell>
          <cell r="U293"/>
          <cell r="V293"/>
          <cell r="X293">
            <v>45961</v>
          </cell>
          <cell r="Z293" t="str">
            <v xml:space="preserve">300กระสอบแบนเต็มใบ </v>
          </cell>
          <cell r="AA293">
            <v>5000</v>
          </cell>
          <cell r="AB293">
            <v>0</v>
          </cell>
          <cell r="AC293">
            <v>0</v>
          </cell>
          <cell r="AD293">
            <v>0</v>
          </cell>
          <cell r="AG293"/>
          <cell r="AI293"/>
          <cell r="AJ293">
            <v>0</v>
          </cell>
          <cell r="AL293">
            <v>5000</v>
          </cell>
          <cell r="AM293"/>
          <cell r="AN293">
            <v>0</v>
          </cell>
          <cell r="AO293" t="str">
            <v>WSWT2825850</v>
          </cell>
          <cell r="AQ293">
            <v>6775.4500000000007</v>
          </cell>
          <cell r="AR293">
            <v>6775.4500000000007</v>
          </cell>
          <cell r="AS293">
            <v>0</v>
          </cell>
          <cell r="AT293">
            <v>6775.4500000000007</v>
          </cell>
          <cell r="AU293">
            <v>0</v>
          </cell>
          <cell r="BZ293" t="str">
            <v>WRWT25850/WRWT25850</v>
          </cell>
          <cell r="CA293">
            <v>0</v>
          </cell>
          <cell r="DL293" t="str">
            <v>P11</v>
          </cell>
          <cell r="DM293">
            <v>2</v>
          </cell>
          <cell r="DN293">
            <v>45961</v>
          </cell>
          <cell r="DP293">
            <v>45956</v>
          </cell>
          <cell r="DQ293">
            <v>45959</v>
          </cell>
          <cell r="DR293"/>
          <cell r="DS293"/>
          <cell r="DT293"/>
          <cell r="DU293">
            <v>45960</v>
          </cell>
          <cell r="DW293"/>
          <cell r="DX293"/>
          <cell r="DY293"/>
          <cell r="DZ293"/>
          <cell r="EA293"/>
          <cell r="EB293"/>
          <cell r="EC293" t="str">
            <v>งานเคลือบ+ตัด</v>
          </cell>
          <cell r="ED293"/>
          <cell r="EG293"/>
          <cell r="EH293"/>
          <cell r="EI293"/>
        </row>
        <row r="294">
          <cell r="B294">
            <v>0</v>
          </cell>
          <cell r="C294"/>
          <cell r="E294"/>
          <cell r="F294"/>
          <cell r="G294">
            <v>28</v>
          </cell>
          <cell r="H294">
            <v>43</v>
          </cell>
          <cell r="I294"/>
          <cell r="J294"/>
          <cell r="L294">
            <v>130</v>
          </cell>
          <cell r="M294" t="str">
            <v>±</v>
          </cell>
          <cell r="N294">
            <v>3</v>
          </cell>
          <cell r="R294"/>
          <cell r="T294"/>
          <cell r="U294"/>
          <cell r="V294"/>
          <cell r="X294"/>
          <cell r="Z294"/>
          <cell r="AA294"/>
          <cell r="AB294"/>
          <cell r="AC294">
            <v>0</v>
          </cell>
          <cell r="AD294"/>
          <cell r="AG294"/>
          <cell r="AI294" t="str">
            <v>ระบุในSD</v>
          </cell>
          <cell r="AJ294"/>
          <cell r="AL294">
            <v>0</v>
          </cell>
          <cell r="AM294"/>
          <cell r="AN294">
            <v>0</v>
          </cell>
          <cell r="AO294" t="str">
            <v>WSWT2825850</v>
          </cell>
          <cell r="AQ294">
            <v>71805.8</v>
          </cell>
          <cell r="AR294">
            <v>53717.3</v>
          </cell>
          <cell r="AS294">
            <v>18088.5</v>
          </cell>
          <cell r="AT294">
            <v>6775.4500000000007</v>
          </cell>
          <cell r="AU294">
            <v>0</v>
          </cell>
          <cell r="BZ294" t="str">
            <v>WRWT280850/WRWT25850</v>
          </cell>
          <cell r="CA294">
            <v>0</v>
          </cell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>
            <v>0</v>
          </cell>
          <cell r="C295"/>
          <cell r="E295"/>
          <cell r="F295"/>
          <cell r="G295">
            <v>30</v>
          </cell>
          <cell r="H295">
            <v>41</v>
          </cell>
          <cell r="I295"/>
          <cell r="J295"/>
          <cell r="L295">
            <v>122</v>
          </cell>
          <cell r="M295" t="str">
            <v>±</v>
          </cell>
          <cell r="N295">
            <v>5</v>
          </cell>
          <cell r="R295"/>
          <cell r="T295"/>
          <cell r="U295"/>
          <cell r="V295"/>
          <cell r="X295"/>
          <cell r="Z295"/>
          <cell r="AA295"/>
          <cell r="AB295">
            <v>0</v>
          </cell>
          <cell r="AC295">
            <v>0</v>
          </cell>
          <cell r="AD295"/>
          <cell r="AG295"/>
          <cell r="AI295" t="str">
            <v>ระบุในSD</v>
          </cell>
          <cell r="AJ295"/>
          <cell r="AL295">
            <v>0</v>
          </cell>
          <cell r="AM295"/>
          <cell r="AN295">
            <v>0</v>
          </cell>
          <cell r="AO295" t="str">
            <v>WSWT3025800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BZ295" t="str">
            <v>WRWT25800/WRWT28750</v>
          </cell>
          <cell r="CA295">
            <v>0</v>
          </cell>
          <cell r="DL295"/>
          <cell r="DM295" t="str">
            <v>Lead time</v>
          </cell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>
            <v>0</v>
          </cell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 t="str">
            <v>ค้างส่งทั้งหมด</v>
          </cell>
          <cell r="Z296"/>
          <cell r="AA296">
            <v>4378887</v>
          </cell>
          <cell r="AB296"/>
          <cell r="AC296"/>
          <cell r="AD296"/>
          <cell r="AG296"/>
          <cell r="AI296"/>
          <cell r="AJ296">
            <v>450064</v>
          </cell>
          <cell r="AL296"/>
          <cell r="AM296"/>
          <cell r="AN296"/>
          <cell r="AO296"/>
          <cell r="AQ296" t="e">
            <v>#REF!</v>
          </cell>
          <cell r="AR296" t="e">
            <v>#REF!</v>
          </cell>
          <cell r="AS296" t="e">
            <v>#REF!</v>
          </cell>
          <cell r="AT296"/>
          <cell r="AU296"/>
          <cell r="BZ296"/>
          <cell r="CA296">
            <v>274923.82685524115</v>
          </cell>
          <cell r="DL296"/>
          <cell r="DM296" t="str">
            <v>Lead time</v>
          </cell>
          <cell r="DN296"/>
          <cell r="DP296">
            <v>-5</v>
          </cell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>
            <v>140000</v>
          </cell>
          <cell r="AA297">
            <v>31.277764285714287</v>
          </cell>
          <cell r="AB297"/>
          <cell r="AC297"/>
          <cell r="AD297"/>
          <cell r="AG297"/>
          <cell r="AI297"/>
          <cell r="AJ297"/>
          <cell r="AL297">
            <v>0</v>
          </cell>
          <cell r="AM297"/>
          <cell r="AN297">
            <v>0</v>
          </cell>
          <cell r="AO297"/>
          <cell r="AQ297" t="e">
            <v>#REF!</v>
          </cell>
          <cell r="AR297"/>
          <cell r="AS297" t="e">
            <v>#REF!</v>
          </cell>
          <cell r="AT297"/>
          <cell r="AU297"/>
          <cell r="BZ297"/>
          <cell r="CA297" t="str">
            <v>ห้ามลบ</v>
          </cell>
          <cell r="DL297" t="str">
            <v>P1</v>
          </cell>
          <cell r="DM297">
            <v>2</v>
          </cell>
          <cell r="DN297">
            <v>0</v>
          </cell>
          <cell r="DP297">
            <v>-5</v>
          </cell>
          <cell r="DQ297"/>
          <cell r="DR297">
            <v>-9</v>
          </cell>
          <cell r="DS297">
            <v>-2</v>
          </cell>
          <cell r="DT297"/>
          <cell r="DU297">
            <v>-1</v>
          </cell>
          <cell r="DW297"/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>รอART</v>
          </cell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 t="str">
            <v>ประมาณการ</v>
          </cell>
          <cell r="Z298"/>
          <cell r="AA298">
            <v>2672500</v>
          </cell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>
            <v>0</v>
          </cell>
          <cell r="AT298"/>
          <cell r="AU298"/>
          <cell r="BZ298"/>
          <cell r="CA298"/>
          <cell r="DL298" t="str">
            <v>P3</v>
          </cell>
          <cell r="DM298">
            <v>1</v>
          </cell>
          <cell r="DN298" t="str">
            <v>ประมาณการ</v>
          </cell>
          <cell r="DP298" t="e">
            <v>#VALUE!</v>
          </cell>
          <cell r="DQ298"/>
          <cell r="DR298"/>
          <cell r="DS298"/>
          <cell r="DT298"/>
          <cell r="DU298" t="e">
            <v>#VALUE!</v>
          </cell>
          <cell r="DW298"/>
          <cell r="DX298"/>
          <cell r="DY298"/>
          <cell r="DZ298"/>
          <cell r="EA298"/>
          <cell r="EB298"/>
          <cell r="EC298" t="str">
            <v>ตัด</v>
          </cell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 t="str">
            <v>รอแจ้ง</v>
          </cell>
          <cell r="Z299"/>
          <cell r="AA299">
            <v>1981822</v>
          </cell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>
            <v>1910259.3058200004</v>
          </cell>
          <cell r="AT299"/>
          <cell r="AU299"/>
          <cell r="BZ299"/>
          <cell r="CA299"/>
          <cell r="DL299" t="str">
            <v>P2</v>
          </cell>
          <cell r="DM299">
            <v>3</v>
          </cell>
          <cell r="DN299" t="str">
            <v>รอแจ้ง</v>
          </cell>
          <cell r="DP299" t="e">
            <v>#VALUE!</v>
          </cell>
          <cell r="DQ299" t="e">
            <v>#VALUE!</v>
          </cell>
          <cell r="DR299" t="e">
            <v>#VALUE!</v>
          </cell>
          <cell r="DS299" t="e">
            <v>#VALUE!</v>
          </cell>
          <cell r="DT299"/>
          <cell r="DU299" t="e">
            <v>#VALUE!</v>
          </cell>
          <cell r="DW299"/>
          <cell r="DX299"/>
          <cell r="DY299"/>
          <cell r="DZ299"/>
          <cell r="EA299"/>
          <cell r="EB299"/>
          <cell r="EC299" t="str">
            <v>งานเคลือบ+พิมพ์</v>
          </cell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 t="str">
            <v>รอส่ง</v>
          </cell>
          <cell r="Z300"/>
          <cell r="AA300">
            <v>38000</v>
          </cell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>
            <v>0</v>
          </cell>
          <cell r="AT300"/>
          <cell r="AU300"/>
          <cell r="BZ300"/>
          <cell r="CA300"/>
          <cell r="DL300" t="str">
            <v>P6</v>
          </cell>
          <cell r="DM300">
            <v>4</v>
          </cell>
          <cell r="DN300" t="str">
            <v>รอส่ง</v>
          </cell>
          <cell r="DP300" t="e">
            <v>#VALUE!</v>
          </cell>
          <cell r="DQ300" t="e">
            <v>#VALUE!</v>
          </cell>
          <cell r="DR300" t="e">
            <v>#VALUE!</v>
          </cell>
          <cell r="DS300" t="e">
            <v>#VALUE!</v>
          </cell>
          <cell r="DT300" t="e">
            <v>#VALUE!</v>
          </cell>
          <cell r="DU300" t="e">
            <v>#VALUE!</v>
          </cell>
          <cell r="DW300"/>
          <cell r="DX300"/>
          <cell r="DY300"/>
          <cell r="DZ300"/>
          <cell r="EA300"/>
          <cell r="EB300"/>
          <cell r="EC300" t="str">
            <v>งานเคลือบ+พิมพ์</v>
          </cell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 t="str">
            <v>มีกำหนดส่ง</v>
          </cell>
          <cell r="Z301"/>
          <cell r="AA301">
            <v>-313435</v>
          </cell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 t="e">
            <v>#REF!</v>
          </cell>
          <cell r="AT301" t="e">
            <v>#REF!</v>
          </cell>
          <cell r="AU301"/>
          <cell r="BZ301"/>
          <cell r="CA301"/>
          <cell r="DL301" t="str">
            <v>P11</v>
          </cell>
          <cell r="DM301">
            <v>2</v>
          </cell>
          <cell r="DN301" t="str">
            <v>มีกำหนดส่ง</v>
          </cell>
          <cell r="DP301" t="e">
            <v>#VALUE!</v>
          </cell>
          <cell r="DQ301" t="e">
            <v>#VALUE!</v>
          </cell>
          <cell r="DR301"/>
          <cell r="DS301"/>
          <cell r="DT301"/>
          <cell r="DU301" t="e">
            <v>#VALUE!</v>
          </cell>
          <cell r="DW301"/>
          <cell r="DX301"/>
          <cell r="DY301"/>
          <cell r="DZ301"/>
          <cell r="EA301"/>
          <cell r="EB301"/>
          <cell r="EC301" t="str">
            <v>งานเคลือบ+ตัด</v>
          </cell>
          <cell r="ED301"/>
          <cell r="EG301"/>
          <cell r="EH301"/>
          <cell r="EI301"/>
        </row>
        <row r="302">
          <cell r="B302"/>
          <cell r="C302"/>
          <cell r="E302" t="str">
            <v>ผู้สั่งผลิต..................................................</v>
          </cell>
          <cell r="F302"/>
          <cell r="G302"/>
          <cell r="H302"/>
          <cell r="I302" t="str">
            <v xml:space="preserve"> </v>
          </cell>
          <cell r="J302"/>
          <cell r="L302"/>
          <cell r="M302" t="str">
            <v xml:space="preserve"> </v>
          </cell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 t="str">
            <v>P9</v>
          </cell>
          <cell r="DM302">
            <v>3</v>
          </cell>
          <cell r="DN302">
            <v>0</v>
          </cell>
          <cell r="DP302">
            <v>-5</v>
          </cell>
          <cell r="DQ302"/>
          <cell r="DR302">
            <v>-10</v>
          </cell>
          <cell r="DS302">
            <v>-3</v>
          </cell>
          <cell r="DT302">
            <v>-2</v>
          </cell>
          <cell r="DU302">
            <v>-1</v>
          </cell>
          <cell r="DW302">
            <v>0</v>
          </cell>
          <cell r="DX302"/>
          <cell r="DY302"/>
          <cell r="DZ302"/>
          <cell r="EA302"/>
          <cell r="EB302"/>
          <cell r="EC302" t="str">
            <v>งานพิมพ์</v>
          </cell>
          <cell r="ED302"/>
          <cell r="EG302"/>
          <cell r="EH302"/>
          <cell r="EI302"/>
        </row>
        <row r="303">
          <cell r="B303"/>
          <cell r="C303"/>
          <cell r="E303" t="str">
            <v>เจ้าหน้าที่วางแผนการผลิต</v>
          </cell>
          <cell r="F303"/>
          <cell r="G303"/>
          <cell r="H303"/>
          <cell r="I303"/>
          <cell r="J303"/>
          <cell r="L303"/>
          <cell r="M303" t="str">
            <v>ผู้อนุมัติ..................................................</v>
          </cell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 t="str">
            <v xml:space="preserve"> </v>
          </cell>
          <cell r="AU303"/>
          <cell r="BZ303"/>
          <cell r="CA303"/>
          <cell r="DL303" t="str">
            <v>P4</v>
          </cell>
          <cell r="DM303">
            <v>3</v>
          </cell>
          <cell r="DN303">
            <v>0</v>
          </cell>
          <cell r="DP303">
            <v>-5</v>
          </cell>
          <cell r="DQ303"/>
          <cell r="DR303">
            <v>-10</v>
          </cell>
          <cell r="DS303">
            <v>-3</v>
          </cell>
          <cell r="DT303"/>
          <cell r="DU303">
            <v>-2</v>
          </cell>
          <cell r="DW303">
            <v>-1</v>
          </cell>
          <cell r="DX303"/>
          <cell r="DY303"/>
          <cell r="DZ303"/>
          <cell r="EA303"/>
          <cell r="EB303"/>
          <cell r="EC303" t="str">
            <v>งานพิมพ์</v>
          </cell>
          <cell r="ED303"/>
          <cell r="EG303"/>
          <cell r="EH303"/>
          <cell r="EI303"/>
        </row>
        <row r="304">
          <cell r="B304"/>
          <cell r="C304"/>
          <cell r="E304" t="str">
            <v xml:space="preserve">        /         /        .</v>
          </cell>
          <cell r="F304"/>
          <cell r="G304"/>
          <cell r="H304"/>
          <cell r="I304"/>
          <cell r="J304"/>
          <cell r="L304"/>
          <cell r="M304" t="str">
            <v>ผู้จัดการฝ่ายผลิต</v>
          </cell>
          <cell r="N304"/>
          <cell r="R304"/>
          <cell r="T304"/>
          <cell r="U304"/>
          <cell r="V304" t="str">
            <v xml:space="preserve"> </v>
          </cell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 t="str">
            <v>P7</v>
          </cell>
          <cell r="DM304">
            <v>2</v>
          </cell>
          <cell r="DN304">
            <v>0</v>
          </cell>
          <cell r="DP304">
            <v>-5</v>
          </cell>
          <cell r="DQ304"/>
          <cell r="DR304">
            <v>-9</v>
          </cell>
          <cell r="DS304">
            <v>-2</v>
          </cell>
          <cell r="DT304">
            <v>-1</v>
          </cell>
          <cell r="DU304">
            <v>-1</v>
          </cell>
          <cell r="DW304"/>
          <cell r="DX304"/>
          <cell r="DY304"/>
          <cell r="DZ304"/>
          <cell r="EA304"/>
          <cell r="EB304"/>
          <cell r="EC304" t="str">
            <v>งานพิมพ์</v>
          </cell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 t="str">
            <v xml:space="preserve">        /         /        .</v>
          </cell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 t="str">
            <v>P8</v>
          </cell>
          <cell r="DM305">
            <v>4</v>
          </cell>
          <cell r="DN305">
            <v>0</v>
          </cell>
          <cell r="DP305">
            <v>-5</v>
          </cell>
          <cell r="DQ305">
            <v>-4</v>
          </cell>
          <cell r="DR305">
            <v>-10</v>
          </cell>
          <cell r="DS305">
            <v>-3</v>
          </cell>
          <cell r="DT305">
            <v>-2</v>
          </cell>
          <cell r="DU305">
            <v>-2</v>
          </cell>
          <cell r="DW305">
            <v>-1</v>
          </cell>
          <cell r="DX305"/>
          <cell r="DY305"/>
          <cell r="DZ305"/>
          <cell r="EA305"/>
          <cell r="EB305"/>
          <cell r="EC305" t="str">
            <v>งานเคลือบ+พิมพ์</v>
          </cell>
          <cell r="ED305"/>
          <cell r="EG305"/>
          <cell r="EH305"/>
          <cell r="EI305"/>
        </row>
        <row r="306">
          <cell r="B306"/>
          <cell r="C306"/>
          <cell r="E306"/>
          <cell r="F306" t="str">
            <v xml:space="preserve"> </v>
          </cell>
          <cell r="G306" t="str">
            <v xml:space="preserve"> </v>
          </cell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 t="str">
            <v>P13</v>
          </cell>
          <cell r="DM306">
            <v>2</v>
          </cell>
          <cell r="DN306">
            <v>0</v>
          </cell>
          <cell r="DP306">
            <v>-5</v>
          </cell>
          <cell r="DQ306"/>
          <cell r="DR306"/>
          <cell r="DS306"/>
          <cell r="DT306"/>
          <cell r="DU306">
            <v>-2</v>
          </cell>
          <cell r="DW306">
            <v>-1</v>
          </cell>
          <cell r="DX306"/>
          <cell r="DY306"/>
          <cell r="DZ306"/>
          <cell r="EA306"/>
          <cell r="EB306"/>
          <cell r="EC306" t="str">
            <v>ตัด</v>
          </cell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 t="str">
            <v xml:space="preserve"> </v>
          </cell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 t="str">
            <v>P10</v>
          </cell>
          <cell r="DM307">
            <v>3</v>
          </cell>
          <cell r="DN307">
            <v>0</v>
          </cell>
          <cell r="DP307">
            <v>-5</v>
          </cell>
          <cell r="DQ307">
            <v>-3</v>
          </cell>
          <cell r="DR307">
            <v>-9</v>
          </cell>
          <cell r="DS307">
            <v>-2</v>
          </cell>
          <cell r="DT307"/>
          <cell r="DU307">
            <v>-1</v>
          </cell>
          <cell r="DW307">
            <v>0</v>
          </cell>
          <cell r="DX307"/>
          <cell r="DY307"/>
          <cell r="DZ307"/>
          <cell r="EA307"/>
          <cell r="EB307"/>
          <cell r="EC307" t="str">
            <v>งานเคลือบ+พิมพ์</v>
          </cell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 t="str">
            <v xml:space="preserve"> </v>
          </cell>
          <cell r="AB308"/>
          <cell r="AC308"/>
          <cell r="AD308"/>
          <cell r="AG308"/>
          <cell r="AI308"/>
          <cell r="AJ308" t="str">
            <v>.</v>
          </cell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 t="str">
            <v>Lead time</v>
          </cell>
          <cell r="DN308"/>
          <cell r="DP308">
            <v>-5</v>
          </cell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 t="str">
            <v>P5.2</v>
          </cell>
          <cell r="DM309">
            <v>4</v>
          </cell>
          <cell r="DN309">
            <v>0</v>
          </cell>
          <cell r="DP309">
            <v>-15</v>
          </cell>
          <cell r="DQ309"/>
          <cell r="DR309">
            <v>-11</v>
          </cell>
          <cell r="DS309">
            <v>-4</v>
          </cell>
          <cell r="DT309">
            <v>-3</v>
          </cell>
          <cell r="DU309">
            <v>-3</v>
          </cell>
          <cell r="DW309">
            <v>-2</v>
          </cell>
          <cell r="DX309">
            <v>-1</v>
          </cell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 t="str">
            <v>P5.3</v>
          </cell>
          <cell r="DM310">
            <v>6</v>
          </cell>
          <cell r="DN310">
            <v>0</v>
          </cell>
          <cell r="DP310">
            <v>-15</v>
          </cell>
          <cell r="DQ310">
            <v>-6</v>
          </cell>
          <cell r="DR310">
            <v>-12</v>
          </cell>
          <cell r="DS310">
            <v>-5</v>
          </cell>
          <cell r="DT310">
            <v>-4</v>
          </cell>
          <cell r="DU310">
            <v>-3</v>
          </cell>
          <cell r="DW310">
            <v>-2</v>
          </cell>
          <cell r="DX310">
            <v>-1</v>
          </cell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 t="str">
            <v xml:space="preserve"> </v>
          </cell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ผ้าขาว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พร้อมส่ง</v>
          </cell>
        </row>
        <row r="31">
          <cell r="DC31" t="str">
            <v>พร้อมส่ง</v>
          </cell>
        </row>
        <row r="32">
          <cell r="DC32" t="str">
            <v>รอตัด</v>
          </cell>
        </row>
        <row r="33">
          <cell r="DC33" t="str">
            <v>ยังไม่ได้พิมพ์</v>
          </cell>
        </row>
        <row r="34">
          <cell r="DC34" t="str">
            <v>รอแบบ</v>
          </cell>
        </row>
        <row r="35">
          <cell r="DC35" t="str">
            <v>ยังไม่ได้พิมพ์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รอตัด</v>
          </cell>
        </row>
        <row r="39">
          <cell r="DC39" t="str">
            <v>พร้อมส่ง</v>
          </cell>
        </row>
        <row r="40">
          <cell r="DC40" t="str">
            <v>ผ้าขาว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ผ้าขาว</v>
          </cell>
        </row>
        <row r="45">
          <cell r="DC45" t="str">
            <v>ผ้าขาว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รอตัด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รอตัด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รอตัด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ผ้าขาว</v>
          </cell>
        </row>
        <row r="68">
          <cell r="DC68" t="str">
            <v>พร้อมส่ง</v>
          </cell>
        </row>
        <row r="69">
          <cell r="DC69" t="str">
            <v>รอแบบ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รอตัด</v>
          </cell>
        </row>
        <row r="78">
          <cell r="DC78" t="str">
            <v>พร้อมส่ง</v>
          </cell>
        </row>
        <row r="79">
          <cell r="DC79" t="str">
            <v>รอตัด</v>
          </cell>
        </row>
        <row r="80">
          <cell r="DC80" t="str">
            <v>พร้อมส่ง</v>
          </cell>
        </row>
        <row r="81">
          <cell r="DC81" t="str">
            <v>พร้อมส่ง</v>
          </cell>
        </row>
        <row r="82">
          <cell r="DC82" t="str">
            <v>รอตัด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รอตัด</v>
          </cell>
        </row>
        <row r="92">
          <cell r="DC92" t="str">
            <v>พร้อมส่ง</v>
          </cell>
        </row>
        <row r="93">
          <cell r="DC93" t="str">
            <v>รอตัด</v>
          </cell>
        </row>
        <row r="94">
          <cell r="DC94" t="str">
            <v>พร้อมส่ง</v>
          </cell>
        </row>
        <row r="95">
          <cell r="DC95" t="str">
            <v>พร้อมส่ง</v>
          </cell>
        </row>
        <row r="96">
          <cell r="DC96" t="str">
            <v>ยังไม่ได้พิมพ์</v>
          </cell>
        </row>
        <row r="97">
          <cell r="DC97" t="str">
            <v>พร้อมส่ง</v>
          </cell>
        </row>
        <row r="98">
          <cell r="DC98" t="str">
            <v>รอตัด</v>
          </cell>
        </row>
        <row r="99">
          <cell r="DC99" t="str">
            <v>ยังไม่ได้พิมพ์</v>
          </cell>
        </row>
        <row r="100">
          <cell r="DC100" t="str">
            <v>รอตัด</v>
          </cell>
        </row>
        <row r="101">
          <cell r="DC101" t="str">
            <v>พร้อมส่ง</v>
          </cell>
        </row>
        <row r="102">
          <cell r="DC102" t="str">
            <v>รอตัด</v>
          </cell>
        </row>
        <row r="103">
          <cell r="DC103" t="str">
            <v>ยังไม่ได้พิมพ์</v>
          </cell>
        </row>
        <row r="104">
          <cell r="DC104" t="str">
            <v>พร้อมส่ง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พร้อมส่ง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ยังไม่ได้พิมพ์</v>
          </cell>
        </row>
        <row r="117">
          <cell r="DC117" t="str">
            <v>พร้อมส่ง</v>
          </cell>
        </row>
        <row r="118">
          <cell r="DC118" t="str">
            <v>รอแบบ</v>
          </cell>
        </row>
        <row r="119">
          <cell r="DC119" t="str">
            <v>รอแบบ</v>
          </cell>
        </row>
        <row r="120">
          <cell r="DC120" t="str">
            <v>ยังไม่ได้พิมพ์</v>
          </cell>
        </row>
        <row r="121">
          <cell r="DC121" t="str">
            <v>รอตัด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รอแบบ</v>
          </cell>
        </row>
        <row r="128">
          <cell r="DC128" t="str">
            <v>รอแบบ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รอตัด</v>
          </cell>
        </row>
        <row r="135">
          <cell r="DC135" t="str">
            <v>พร้อมส่ง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พิมพ์ไม่ครบ</v>
          </cell>
        </row>
        <row r="139">
          <cell r="DC139" t="str">
            <v>ยังไม่ได้พิมพ์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รอตัด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รอตัด</v>
          </cell>
        </row>
        <row r="159">
          <cell r="DC159" t="str">
            <v>พร้อมส่ง</v>
          </cell>
        </row>
        <row r="160">
          <cell r="DC160" t="str">
            <v>ยังไม่ได้พิมพ์</v>
          </cell>
        </row>
        <row r="161">
          <cell r="DC161" t="str">
            <v>รอตัด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รอตัด</v>
          </cell>
        </row>
        <row r="166">
          <cell r="DC166" t="str">
            <v>รอตัด</v>
          </cell>
        </row>
        <row r="167">
          <cell r="DC167" t="str">
            <v>รอตัด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รอตัด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รอตัด</v>
          </cell>
        </row>
        <row r="174">
          <cell r="DC174" t="str">
            <v>พร้อมส่ง</v>
          </cell>
        </row>
        <row r="175">
          <cell r="DC175" t="str">
            <v>รอตัด</v>
          </cell>
        </row>
        <row r="176">
          <cell r="DC176" t="str">
            <v>พร้อมส่ง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รอตัด</v>
          </cell>
        </row>
        <row r="184">
          <cell r="DC184" t="str">
            <v>รอตัด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รอตัด</v>
          </cell>
        </row>
        <row r="191">
          <cell r="DC191" t="str">
            <v>รอตัด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รอตัด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พร้อมส่ง</v>
          </cell>
        </row>
        <row r="209">
          <cell r="DC209" t="str">
            <v>รอแบบ</v>
          </cell>
        </row>
        <row r="210">
          <cell r="DC210" t="str">
            <v>พร้อมส่ง</v>
          </cell>
        </row>
        <row r="211">
          <cell r="DC211" t="str">
            <v>พร้อมส่ง</v>
          </cell>
        </row>
        <row r="212">
          <cell r="DC212" t="str">
            <v>พร้อมส่ง</v>
          </cell>
        </row>
        <row r="213">
          <cell r="DC213" t="str">
            <v>พร้อมส่ง</v>
          </cell>
        </row>
        <row r="214">
          <cell r="DC214" t="str">
            <v>รอตัด</v>
          </cell>
        </row>
        <row r="215">
          <cell r="DC215" t="str">
            <v>รอตัด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รอแบบ</v>
          </cell>
        </row>
        <row r="219">
          <cell r="DC219" t="str">
            <v>พร้อมส่ง</v>
          </cell>
        </row>
        <row r="220">
          <cell r="DC220" t="str">
            <v>พร้อมส่ง</v>
          </cell>
        </row>
        <row r="221">
          <cell r="DC221" t="str">
            <v>พร้อมส่ง</v>
          </cell>
        </row>
        <row r="222">
          <cell r="DC222" t="str">
            <v>พร้อมส่ง</v>
          </cell>
        </row>
        <row r="223">
          <cell r="DC223" t="str">
            <v>พร้อมส่ง</v>
          </cell>
        </row>
        <row r="224">
          <cell r="DC224" t="str">
            <v>พร้อมส่ง</v>
          </cell>
        </row>
        <row r="225">
          <cell r="DC225" t="str">
            <v>พร้อมส่ง</v>
          </cell>
        </row>
        <row r="226">
          <cell r="DC226" t="str">
            <v>พร้อมส่ง</v>
          </cell>
        </row>
        <row r="227">
          <cell r="DC227" t="str">
            <v>พร้อมส่ง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รอตัด</v>
          </cell>
        </row>
        <row r="234">
          <cell r="DC234" t="str">
            <v>พร้อมส่ง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ผ้าขาว</v>
          </cell>
        </row>
        <row r="241">
          <cell r="DC241" t="str">
            <v>รอแบบ</v>
          </cell>
        </row>
        <row r="242">
          <cell r="DC242" t="str">
            <v>ยังไม่ได้พิมพ์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ยังไม่ได้พิมพ์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พร้อมส่ง</v>
          </cell>
        </row>
        <row r="253">
          <cell r="DC253" t="str">
            <v>พร้อมส่ง</v>
          </cell>
        </row>
        <row r="254">
          <cell r="DC254" t="str">
            <v>ยังไม่ได้พิมพ์</v>
          </cell>
        </row>
        <row r="255">
          <cell r="DC255" t="str">
            <v>รอแบบ</v>
          </cell>
        </row>
        <row r="256">
          <cell r="DC256" t="str">
            <v>พร้อมส่ง</v>
          </cell>
        </row>
        <row r="257">
          <cell r="DC257" t="str">
            <v>พร้อมส่ง</v>
          </cell>
        </row>
        <row r="258">
          <cell r="DC258" t="str">
            <v>พร้อมส่ง</v>
          </cell>
        </row>
        <row r="259">
          <cell r="DC259" t="str">
            <v>พร้อมส่ง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รอตัด</v>
          </cell>
        </row>
        <row r="263">
          <cell r="DC263" t="str">
            <v>ผ้าขาว</v>
          </cell>
        </row>
        <row r="264">
          <cell r="DC264" t="str">
            <v>พร้อมส่ง</v>
          </cell>
        </row>
        <row r="265">
          <cell r="DC265" t="str">
            <v>พร้อมส่ง</v>
          </cell>
        </row>
        <row r="266">
          <cell r="DC266" t="str">
            <v>พร้อมส่ง</v>
          </cell>
        </row>
        <row r="267">
          <cell r="DC267" t="str">
            <v>พร้อมส่ง</v>
          </cell>
        </row>
        <row r="268">
          <cell r="DC268" t="str">
            <v>พร้อมส่ง</v>
          </cell>
        </row>
        <row r="269">
          <cell r="DC269" t="str">
            <v>พร้อมส่ง</v>
          </cell>
        </row>
        <row r="270">
          <cell r="DC270" t="str">
            <v>ยังไม่ได้พิมพ์</v>
          </cell>
        </row>
        <row r="271">
          <cell r="DC271" t="str">
            <v>ยังไม่ได้พิมพ์</v>
          </cell>
        </row>
        <row r="272">
          <cell r="DC272" t="str">
            <v>พร้อมส่ง</v>
          </cell>
        </row>
        <row r="273">
          <cell r="DC273" t="str">
            <v>พร้อมส่ง</v>
          </cell>
        </row>
        <row r="274">
          <cell r="DC274" t="str">
            <v>ผ้าขาว</v>
          </cell>
        </row>
        <row r="275">
          <cell r="DC275" t="str">
            <v>พร้อมส่ง</v>
          </cell>
        </row>
        <row r="276">
          <cell r="DC276" t="str">
            <v>พร้อมส่ง</v>
          </cell>
        </row>
        <row r="277">
          <cell r="DC277" t="str">
            <v>พร้อมส่ง</v>
          </cell>
        </row>
        <row r="278">
          <cell r="DC278" t="str">
            <v>พร้อมส่ง</v>
          </cell>
        </row>
        <row r="279">
          <cell r="DC279" t="str">
            <v>ผ้าขาว</v>
          </cell>
        </row>
        <row r="280">
          <cell r="DC280" t="str">
            <v>พร้อมส่ง</v>
          </cell>
        </row>
        <row r="281">
          <cell r="DC281" t="str">
            <v>พร้อมส่ง</v>
          </cell>
        </row>
        <row r="282">
          <cell r="DC282" t="str">
            <v>พร้อมส่ง</v>
          </cell>
        </row>
        <row r="283">
          <cell r="DC283" t="str">
            <v>ยังไม่ได้พิมพ์</v>
          </cell>
        </row>
        <row r="284">
          <cell r="DC284" t="str">
            <v>ผ้าขาว</v>
          </cell>
        </row>
        <row r="285">
          <cell r="DC285" t="str">
            <v>พร้อมส่ง</v>
          </cell>
        </row>
        <row r="286">
          <cell r="DC286" t="str">
            <v>รอตัด</v>
          </cell>
        </row>
        <row r="287">
          <cell r="DC287" t="str">
            <v>ผ้าขาว</v>
          </cell>
        </row>
        <row r="288">
          <cell r="DC288" t="str">
            <v>ผ้าขาว</v>
          </cell>
        </row>
        <row r="289">
          <cell r="DC289" t="str">
            <v>พร้อมส่ง</v>
          </cell>
        </row>
        <row r="290">
          <cell r="DC290" t="str">
            <v>พร้อมส่ง</v>
          </cell>
        </row>
        <row r="291">
          <cell r="DC291" t="str">
            <v>ผ้าขาว</v>
          </cell>
        </row>
        <row r="292">
          <cell r="DC292" t="str">
            <v>ยังไม่ได้พิมพ์</v>
          </cell>
        </row>
        <row r="293">
          <cell r="DC293" t="str">
            <v>ผ้าขาว</v>
          </cell>
        </row>
        <row r="294">
          <cell r="DC294" t="str">
            <v>พร้อมส่ง</v>
          </cell>
        </row>
        <row r="295">
          <cell r="DC295" t="str">
            <v>พร้อมส่ง</v>
          </cell>
        </row>
        <row r="296">
          <cell r="DC296"/>
        </row>
        <row r="297">
          <cell r="DC297"/>
        </row>
        <row r="298">
          <cell r="DC298"/>
        </row>
        <row r="299">
          <cell r="DC299" t="str">
            <v xml:space="preserve"> </v>
          </cell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24-9-68%2013.03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0.426614351854" createdVersion="8" refreshedVersion="8" minRefreshableVersion="3" recordCount="286" xr:uid="{3F5EC444-BE8D-40C8-860B-2933C90C93A8}">
  <cacheSource type="worksheet">
    <worksheetSource ref="A5:AF291" sheet="20-9-68" r:id="rId2"/>
  </cacheSource>
  <cacheFields count="32">
    <cacheField name="วันรับออร์เดอร์/แบบ" numFmtId="187">
      <sharedItems containsDate="1" containsMixedTypes="1" minDate="1899-12-30T00:00:00" maxDate="2025-10-02T00:00:00"/>
    </cacheField>
    <cacheField name="เลขที่ SO" numFmtId="0">
      <sharedItems containsMixedTypes="1" containsNumber="1" containsInteger="1" minValue="0" maxValue="0" count="84">
        <s v="MK68-001045"/>
        <n v="0"/>
        <s v="MK68-001115"/>
        <s v="ประมาณการ"/>
        <s v="MK68-001111"/>
        <s v="MK68-001117"/>
        <s v="ใบรับคำสั่งซื้อ"/>
        <s v="MK68-001075"/>
        <s v="MK68-001076"/>
        <s v="MK68-001099"/>
        <s v="MK68-001108"/>
        <s v="MK68-001109"/>
        <s v="MK68-001116"/>
        <s v="MK68-001113"/>
        <s v="MK68-001141"/>
        <s v="MK68-001142"/>
        <s v="MK68-001143"/>
        <s v="MK68-001080"/>
        <s v="MK68-001069"/>
        <s v="MK68-001070"/>
        <s v="MK68-001071"/>
        <s v="MK68-001086"/>
        <s v="MK68-000694"/>
        <s v="MK68-001095"/>
        <s v="MK68-001094"/>
        <s v="MK68-001093"/>
        <s v="MK68-001040"/>
        <s v="MK68-001119"/>
        <s v="MK68-001029"/>
        <s v="MK68-001033"/>
        <s v="MK68-001034"/>
        <s v="MK68-001035"/>
        <s v="MK68-000609"/>
        <s v="MK68-001026"/>
        <s v="MK68-001007"/>
        <s v="MK68-001024"/>
        <s v="MK68-000675"/>
        <s v="MK68-000990"/>
        <s v="MK68-001105"/>
        <s v="MK68-001092"/>
        <s v="MK68-001027"/>
        <s v="MK68-001106"/>
        <s v="MK68-001104"/>
        <s v="MK68-001091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0452"/>
        <s v="MK67-001236"/>
        <s v="MK67-001396"/>
        <s v="MK68-001118"/>
        <s v="MK68-001010"/>
        <s v="MK68-001110"/>
        <s v="MK68-001096"/>
        <s v="MK68-001097"/>
        <s v="MK68-001114"/>
        <s v="MK68-000977"/>
        <s v="MK68-000892"/>
        <s v="MK68-001100"/>
        <s v="MK68-000982"/>
        <s v="MK68-001101"/>
        <s v="MK67-001643"/>
        <s v="MK67-001642"/>
        <s v="MK68-001036"/>
        <s v="MK68-001038"/>
        <s v="MK68-001037"/>
        <s v="MK68-000978"/>
        <s v="MK68-001103"/>
        <s v="MK68-001102"/>
        <s v="MK68-000893"/>
        <s v="MK68-000804"/>
        <s v="MK66-000701"/>
        <s v="MK67-001490"/>
        <s v="MK68-001030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อ็กเซลเล้นท์ ไพโอเนียร์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บลูฟาโล่"/>
        <s v="บจก.หนองบัวอโกรฟอร์ไลฟ์"/>
        <s v="บจก.ทีเจที 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0T00:00:00" maxDate="2025-11-01T00:00:00" count="33">
        <d v="2025-09-25T00:00:00"/>
        <m/>
        <d v="2025-09-22T00:00:00"/>
        <s v="รอแจ้ง"/>
        <d v="2025-09-24T00:00:00"/>
        <d v="2025-10-08T00:00:00"/>
        <d v="2025-10-22T00:00:00"/>
        <d v="2025-09-20T00:00:00"/>
        <d v="2025-09-27T00:00:00"/>
        <d v="2025-09-30T00:00:00"/>
        <d v="2025-10-02T00:00:00"/>
        <d v="2025-10-04T00:00:00"/>
        <d v="2025-10-07T00:00:00"/>
        <d v="2025-10-17T00:00:00"/>
        <d v="2025-10-31T00:00:00"/>
        <d v="2025-09-26T00:00:00"/>
        <d v="2025-09-23T00:00:00"/>
        <d v="2025-10-28T00:00:00"/>
        <d v="2025-09-29T00:00:00"/>
        <d v="2025-10-06T00:00:00"/>
        <d v="2025-10-09T00:00:00"/>
        <d v="2025-10-10T00:00:00"/>
        <d v="2025-10-11T00:00:00"/>
        <d v="2025-10-14T00:00:00"/>
        <d v="2025-10-15T00:00:00"/>
        <d v="2025-10-16T00:00:00"/>
        <d v="2025-10-20T00:00:00"/>
        <d v="2025-10-21T00:00:00"/>
        <d v="2025-10-24T00:00:00"/>
        <d v="2025-10-27T00:00:00"/>
        <d v="2025-10-29T00:00:00"/>
        <d v="2025-10-30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5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725800"/>
        <s v="WSWT1825800"/>
        <s v="WSWT1825800SM"/>
        <s v="WSWT1925800"/>
        <s v="WSWT1921720"/>
        <s v="WSWT19251000SM"/>
        <s v="WSWT2025650"/>
        <s v="WSWT2025800SM"/>
        <s v="WSWT2025850"/>
        <s v="WSWT2025800"/>
        <s v="WSWT2121670SM"/>
        <s v="WSWT2125650"/>
        <s v="WSWT2125800"/>
        <s v="WSWT23256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341830.11390000023"/>
    </cacheField>
    <cacheField name="ค้างทอ" numFmtId="3">
      <sharedItems containsSemiMixedTypes="0" containsString="0" containsNumber="1" minValue="0" maxValue="1717436.875"/>
    </cacheField>
    <cacheField name="Stock2" numFmtId="3">
      <sharedItems containsSemiMixedTypes="0" containsString="0" containsNumber="1" minValue="0" maxValue="333001.07390000019"/>
    </cacheField>
    <cacheField name="ค้างเคลือบ" numFmtId="3">
      <sharedItems containsSemiMixedTypes="0" containsString="0" containsNumber="1" minValue="0" maxValue="752197.8860000001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3.650953935183" createdVersion="8" refreshedVersion="8" minRefreshableVersion="3" recordCount="244" xr:uid="{E00946B6-AEA3-40FA-864E-754AF010D665}">
  <cacheSource type="worksheet">
    <worksheetSource ref="A5:AF249" sheet="13-10-68"/>
  </cacheSource>
  <cacheFields count="32">
    <cacheField name="วันรับออร์เดอร์/แบบ" numFmtId="187">
      <sharedItems containsDate="1" containsMixedTypes="1" minDate="1899-12-30T00:00:00" maxDate="2025-10-12T00:00:00"/>
    </cacheField>
    <cacheField name="เลขที่ SO" numFmtId="0">
      <sharedItems containsMixedTypes="1" containsNumber="1" containsInteger="1" minValue="0" maxValue="0" count="92">
        <s v="MK68-001228"/>
        <n v="0"/>
        <s v="MK68-001198"/>
        <s v="MK68-001221"/>
        <s v="MK68-001161"/>
        <s v="MK68-001162"/>
        <s v="MK68-001140"/>
        <s v="ประมาณการ"/>
        <s v="MK68-001180"/>
        <s v="MK68-001181"/>
        <s v="MK68-001142"/>
        <s v="MK68-001143"/>
        <s v="MK68-001227"/>
        <s v="MK68-001229"/>
        <s v="MK68-001231"/>
        <s v="MK68-001080"/>
        <s v="MK68-001123"/>
        <s v="MK68-001124"/>
        <s v="MK68-001121"/>
        <s v="MK68-001122"/>
        <s v="MK68-001152"/>
        <s v="MK68-001153"/>
        <s v="MK68-001194"/>
        <s v="MK68-001193"/>
        <s v="MK68-000990"/>
        <s v="MK68-001119"/>
        <s v="MK68-001218"/>
        <s v="MK68-000801"/>
        <s v="MK68-001216"/>
        <s v="MK67-001153"/>
        <s v="MK68-001157"/>
        <s v="MK68-001105"/>
        <s v="MK68-001092"/>
        <s v="MK68-001027"/>
        <s v="MK68-001207"/>
        <s v="MK68-001033"/>
        <s v="MK68-001213"/>
        <s v="MK68-001159"/>
        <s v="MK68-000693"/>
        <s v="MK68-001093"/>
        <s v="MK68-001106"/>
        <s v="MK68-001091"/>
        <s v="ใบรับคำสั่งซื้อ"/>
        <s v="MK68-001205"/>
        <s v="MK68-001204"/>
        <s v="MK68-001206"/>
        <s v="MK68-001202"/>
        <s v="MK68-001203"/>
        <s v="MK68-001129"/>
        <s v="MK68-001155"/>
        <s v="MK68-001158"/>
        <s v="MK68-001039"/>
        <s v="MK68-001079"/>
        <s v="MK68-000673"/>
        <s v="MK68-000093"/>
        <s v="MK67-001532"/>
        <s v="MK68-001040"/>
        <s v="MK68-001035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199"/>
        <s v="MK68-001200"/>
        <s v="MK68-001224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09"/>
        <s v="MK68-001208"/>
        <s v="MK68-001219"/>
        <s v="MK67-001490"/>
        <s v="MK68-001160"/>
        <s v="MK68-001212"/>
        <s v="MK68-001223"/>
        <s v="MK68-001195"/>
        <s v="MK68-001067"/>
        <s v="MK68-001196"/>
        <s v="MK68-001197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ฟาร์เธอร์ส วิง ซัพพลาย"/>
        <s v="บจก.เอสทีเคมีธุรกืจ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คุณฐนวรวรรศณ์ ภัทรนนท์สกุล"/>
        <s v="บจก.วีซีเอฟ"/>
        <s v="บจก.มารีน ลีดเดอร์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เอ.เจ.ฟาร์ม่าแล็บ"/>
        <s v="คุณนพวินทร์ รัตนเศรษฐ์เมธา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"/>
        <s v="บจก.แลบอินเตอร์"/>
        <s v="บจก.ไซแอนท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4T00:00:00" maxDate="2025-11-15T00:00:00" count="20">
        <d v="2025-10-22T00:00:00"/>
        <m/>
        <d v="2025-10-14T00:00:00"/>
        <d v="2025-10-16T00:00:00"/>
        <d v="2025-10-20T00:00:00"/>
        <d v="2025-10-25T00:00:00"/>
        <d v="2025-10-28T00:00:00"/>
        <d v="2025-10-31T00:00:00"/>
        <d v="2025-10-15T00:00:00"/>
        <d v="2025-10-17T00:00:00"/>
        <d v="2025-10-21T00:00:00"/>
        <d v="2025-10-24T00:00:00"/>
        <d v="2025-10-29T00:00:00"/>
        <s v="รอแจ้ง"/>
        <d v="2025-10-23T00:00:00"/>
        <d v="2025-10-27T00:00:00"/>
        <d v="2025-10-30T00:00:00"/>
        <d v="2025-11-14T00:00:00"/>
        <s v="รอส่ง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25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5800"/>
        <s v="WSWT1825800"/>
        <s v="WSWT1925800"/>
        <s v="WSWT1921720"/>
        <s v="WSWT19251000SM"/>
        <s v="WSWT2025800SM"/>
        <s v="WSWT2025850"/>
        <s v="WSWT2025800"/>
        <s v="WSWT2121670SM"/>
        <s v="WSWT2325650"/>
        <s v="WSWT2321750"/>
        <s v="WSWT2321112512551"/>
        <s v="WSWT2421112512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609413.85"/>
    </cacheField>
    <cacheField name="Stock" numFmtId="3">
      <sharedItems containsSemiMixedTypes="0" containsString="0" containsNumber="1" minValue="0" maxValue="234903.73390000005"/>
    </cacheField>
    <cacheField name="ค้างทอ" numFmtId="3">
      <sharedItems containsSemiMixedTypes="0" containsString="0" containsNumber="1" minValue="0" maxValue="1472752.3250000002"/>
    </cacheField>
    <cacheField name="Stock2" numFmtId="3">
      <sharedItems containsSemiMixedTypes="0" containsString="0" containsNumber="1" minValue="0" maxValue="226074.69390000004"/>
    </cacheField>
    <cacheField name="ค้างเคลือบ" numFmtId="3">
      <sharedItems containsSemiMixedTypes="0" containsString="0" containsNumber="1" minValue="0" maxValue="542217.61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d v="2025-08-28T00:00:00"/>
    <x v="0"/>
    <x v="0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9-15T00:00:00"/>
    <x v="2"/>
    <x v="2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2"/>
    <n v="10100"/>
    <n v="0"/>
    <n v="10100"/>
    <n v="0"/>
    <n v="10605"/>
    <x v="1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7760.3350000000009"/>
    <n v="7760.3350000000009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8801.1"/>
    <n v="0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8801.1"/>
    <n v="0"/>
    <s v="ระบุในSD"/>
  </r>
  <r>
    <d v="2025-09-16T00:00:00"/>
    <x v="5"/>
    <x v="6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4"/>
    <n v="17602.2"/>
    <n v="17602.2"/>
    <n v="0"/>
    <n v="0"/>
    <n v="0"/>
    <n v="0"/>
  </r>
  <r>
    <d v="2025-09-2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13655"/>
    <n v="30350.499999999993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4"/>
    <n v="17602.2"/>
    <n v="0"/>
    <n v="17602.2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3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273733.61433000001"/>
    <n v="31257.200000000001"/>
    <n v="242476.41433"/>
    <n v="0"/>
    <n v="0"/>
    <s v="ระบุในSD"/>
  </r>
  <r>
    <s v="ประมาณการ"/>
    <x v="3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9-04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04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10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9"/>
  </r>
  <r>
    <d v="2025-09-10T00:00:00"/>
    <x v="9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90"/>
    <n v="0"/>
    <x v="5"/>
    <n v="0"/>
    <n v="0"/>
    <n v="0"/>
    <n v="0"/>
    <n v="0"/>
    <s v="PDR250299"/>
  </r>
  <r>
    <d v="2025-09-10T00:00:00"/>
    <x v="9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9"/>
  </r>
  <r>
    <d v="2025-09-12T00:00:00"/>
    <x v="10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301"/>
  </r>
  <r>
    <d v="2025-09-12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2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0T00:00:00"/>
    <x v="9"/>
    <x v="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710"/>
    <n v="0"/>
    <x v="5"/>
    <n v="0"/>
    <n v="0"/>
    <n v="0"/>
    <n v="0"/>
    <n v="0"/>
    <s v="PDR250300"/>
  </r>
  <r>
    <d v="2025-09-10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2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600"/>
    <n v="0"/>
    <x v="5"/>
    <n v="0"/>
    <n v="0"/>
    <n v="0"/>
    <n v="0"/>
    <n v="0"/>
    <s v="PDR250302"/>
  </r>
  <r>
    <d v="2025-09-12T00:00:00"/>
    <x v="10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302"/>
  </r>
  <r>
    <d v="2025-09-12T00:00:00"/>
    <x v="10"/>
    <x v="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600"/>
    <n v="0"/>
    <x v="5"/>
    <n v="0"/>
    <n v="0"/>
    <n v="0"/>
    <n v="0"/>
    <n v="0"/>
    <s v="PDR250302"/>
  </r>
  <r>
    <d v="2025-09-12T00:00:00"/>
    <x v="11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303"/>
  </r>
  <r>
    <d v="2025-09-12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300"/>
    <n v="0"/>
    <x v="5"/>
    <n v="0"/>
    <n v="0"/>
    <n v="0"/>
    <n v="0"/>
    <n v="0"/>
    <s v="PDR250303"/>
  </r>
  <r>
    <d v="2025-09-12T00:00:00"/>
    <x v="11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3"/>
  </r>
  <r>
    <d v="2025-09-16T00:00:00"/>
    <x v="12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7"/>
  </r>
  <r>
    <d v="2025-09-16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5"/>
    <n v="0"/>
    <n v="0"/>
    <n v="0"/>
    <n v="0"/>
    <n v="0"/>
    <s v="PDR250307"/>
  </r>
  <r>
    <d v="2025-09-16T00:00:00"/>
    <x v="12"/>
    <x v="0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307"/>
  </r>
  <r>
    <d v="2025-09-13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10000"/>
    <n v="0"/>
    <n v="0"/>
    <n v="0"/>
    <x v="5"/>
    <n v="0"/>
    <n v="0"/>
    <n v="0"/>
    <n v="0"/>
    <n v="0"/>
    <s v="PDR250306"/>
  </r>
  <r>
    <d v="2025-09-13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650"/>
    <n v="0"/>
    <x v="5"/>
    <n v="0"/>
    <n v="0"/>
    <n v="0"/>
    <n v="0"/>
    <n v="0"/>
    <s v="PDR250306"/>
  </r>
  <r>
    <d v="2025-09-13T00:00:00"/>
    <x v="13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s v="PDR250306"/>
  </r>
  <r>
    <d v="2025-09-19T00:00:00"/>
    <x v="14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20"/>
  </r>
  <r>
    <d v="2025-09-19T00:00:00"/>
    <x v="14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321"/>
  </r>
  <r>
    <d v="2025-09-19T00:00:00"/>
    <x v="14"/>
    <x v="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3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3"/>
  </r>
  <r>
    <s v="ประมาณการ"/>
    <x v="3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6074.70000000007"/>
    <n v="0"/>
    <n v="496074.70000000007"/>
    <n v="0"/>
    <n v="0"/>
    <s v="ระบุในSD"/>
  </r>
  <r>
    <d v="2025-09-19T00:00:00"/>
    <x v="6"/>
    <x v="10"/>
    <s v="เพอเฟคค์104S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7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9-19T00:00:00"/>
    <x v="6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7"/>
    <n v="8801.1"/>
    <n v="4400"/>
    <n v="4401.1000000000004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8801.1"/>
    <n v="4400"/>
    <n v="4401.1000000000004"/>
    <n v="0"/>
    <n v="0"/>
    <s v="ระบุในSD"/>
  </r>
  <r>
    <d v="2025-09-02T00:00:00"/>
    <x v="18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20753"/>
    <n v="0"/>
    <x v="8"/>
    <n v="0"/>
    <n v="0"/>
    <n v="0"/>
    <n v="0"/>
    <n v="0"/>
    <s v="ลบสี  4000 -ของดี 3757"/>
  </r>
  <r>
    <d v="2025-09-02T00:00:00"/>
    <x v="19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4876"/>
    <n v="124"/>
    <n v="10200"/>
    <n v="0"/>
    <x v="8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18716"/>
    <n v="1284"/>
    <n v="20630"/>
    <n v="0"/>
    <x v="8"/>
    <n v="0"/>
    <n v="0"/>
    <n v="0"/>
    <n v="0"/>
    <n v="0"/>
    <n v="0"/>
  </r>
  <r>
    <d v="2025-09-08T00:00:00"/>
    <x v="21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120"/>
    <n v="0"/>
    <x v="8"/>
    <n v="0"/>
    <n v="0"/>
    <n v="0"/>
    <n v="0"/>
    <n v="0"/>
    <n v="0"/>
  </r>
  <r>
    <d v="2025-09-08T00:00:00"/>
    <x v="21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070"/>
    <n v="0"/>
    <x v="8"/>
    <n v="0"/>
    <n v="0"/>
    <n v="0"/>
    <n v="0"/>
    <n v="0"/>
    <n v="0"/>
  </r>
  <r>
    <d v="2025-05-22T00:00:00"/>
    <x v="22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22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4056"/>
    <n v="0"/>
    <n v="4404"/>
    <n v="0"/>
    <x v="8"/>
    <n v="0"/>
    <n v="0"/>
    <n v="0"/>
    <n v="0"/>
    <n v="0"/>
    <s v="ห้ามขาด-ห้ามเกิน"/>
  </r>
  <r>
    <d v="2025-09-02T00:00:00"/>
    <x v="18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9620"/>
    <n v="380"/>
    <n v="10294"/>
    <n v="0"/>
    <x v="8"/>
    <n v="0"/>
    <n v="0"/>
    <n v="0"/>
    <n v="0"/>
    <n v="0"/>
    <n v="0"/>
  </r>
  <r>
    <d v="2025-09-09T00:00:00"/>
    <x v="23"/>
    <x v="14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2703"/>
    <n v="297"/>
    <n v="3070"/>
    <n v="0"/>
    <x v="8"/>
    <n v="0"/>
    <n v="0"/>
    <n v="0"/>
    <n v="0"/>
    <n v="0"/>
    <n v="0"/>
  </r>
  <r>
    <d v="2025-09-09T00:00:00"/>
    <x v="24"/>
    <x v="14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100"/>
    <n v="0"/>
    <x v="8"/>
    <n v="0"/>
    <n v="0"/>
    <n v="0"/>
    <n v="0"/>
    <n v="0"/>
    <n v="0"/>
  </r>
  <r>
    <d v="2025-09-09T00:00:00"/>
    <x v="25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31"/>
    <n v="469"/>
    <n v="6100"/>
    <n v="0"/>
    <x v="8"/>
    <n v="0"/>
    <n v="0"/>
    <n v="0"/>
    <n v="0"/>
    <n v="0"/>
    <n v="0"/>
  </r>
  <r>
    <d v="2025-08-27T00:00:00"/>
    <x v="26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7232"/>
    <n v="768"/>
    <n v="8100"/>
    <n v="0"/>
    <x v="8"/>
    <n v="0"/>
    <n v="0"/>
    <n v="0"/>
    <n v="0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8"/>
    <n v="11036.3"/>
    <n v="11036.3"/>
    <n v="0"/>
    <n v="11036.3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8-23T00:00:00"/>
    <x v="28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29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0"/>
    <x v="14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1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2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10-01T00:00:00"/>
    <x v="6"/>
    <x v="10"/>
    <s v="เพอเฟคค์ 000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8"/>
    <n v="10477.5"/>
    <n v="10477.5"/>
    <n v="0"/>
    <n v="10477.5"/>
    <n v="0"/>
    <n v="0"/>
  </r>
  <r>
    <d v="2025-09-19T00:00:00"/>
    <x v="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139.8424000000005"/>
    <n v="5139.8424000000005"/>
    <n v="0"/>
    <n v="5139.8424000000005"/>
    <n v="0"/>
    <n v="0"/>
  </r>
  <r>
    <d v="2025-09-19T00:00:00"/>
    <x v="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8"/>
    <n v="10477.5"/>
    <n v="10477.5"/>
    <n v="0"/>
    <n v="0"/>
    <n v="10477.5"/>
    <n v="0"/>
  </r>
  <r>
    <d v="2025-09-19T00:00:00"/>
    <x v="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8"/>
    <n v="31432.500000000004"/>
    <n v="31432.500000000004"/>
    <n v="0"/>
    <n v="0"/>
    <n v="31432.500000000004"/>
    <n v="0"/>
  </r>
  <r>
    <d v="2025-08-23T00:00:00"/>
    <x v="3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8"/>
    <n v="1844.0400000000002"/>
    <n v="1844.0400000000002"/>
    <n v="0"/>
    <n v="0"/>
    <n v="1844.0400000000002"/>
    <n v="0"/>
  </r>
  <r>
    <d v="2025-09-19T00:00:00"/>
    <x v="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8"/>
    <n v="20955"/>
    <n v="20955"/>
    <n v="0"/>
    <n v="0"/>
    <n v="20955"/>
    <n v="0"/>
  </r>
  <r>
    <d v="2025-08-18T00:00:00"/>
    <x v="3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4"/>
    <n v="0"/>
    <n v="104"/>
    <n v="0"/>
    <n v="109.2"/>
    <x v="8"/>
    <n v="108.96600000000001"/>
    <n v="108.96600000000001"/>
    <n v="0"/>
    <n v="0"/>
    <n v="108.96600000000001"/>
    <n v="0"/>
  </r>
  <r>
    <d v="2025-09-19T00:00:00"/>
    <x v="6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5040"/>
    <n v="0"/>
    <n v="15040"/>
    <n v="0"/>
    <n v="15792"/>
    <x v="8"/>
    <n v="15758.160000000002"/>
    <n v="15758.160000000002"/>
    <n v="0"/>
    <n v="0"/>
    <n v="15758.160000000002"/>
    <n v="0"/>
  </r>
  <r>
    <d v="2025-09-19T00:00:00"/>
    <x v="6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10477.5"/>
    <n v="0"/>
  </r>
  <r>
    <d v="2025-08-23T00:00:00"/>
    <x v="3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640"/>
    <n v="0"/>
    <n v="640"/>
    <n v="0"/>
    <n v="672"/>
    <x v="8"/>
    <n v="670.56000000000006"/>
    <n v="670.56000000000006"/>
    <n v="0"/>
    <n v="0"/>
    <n v="670.56000000000006"/>
    <n v="0"/>
  </r>
  <r>
    <d v="2025-09-19T00:00:00"/>
    <x v="6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20000"/>
    <n v="0"/>
    <n v="20000"/>
    <n v="0"/>
    <n v="21000"/>
    <x v="8"/>
    <n v="20955"/>
    <n v="20955"/>
    <n v="0"/>
    <n v="0"/>
    <n v="20955"/>
    <n v="0"/>
  </r>
  <r>
    <d v="2025-05-19T00:00:00"/>
    <x v="3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240"/>
    <n v="0"/>
    <n v="240"/>
    <n v="0"/>
    <n v="252"/>
    <x v="8"/>
    <n v="251.46"/>
    <n v="251.46"/>
    <n v="0"/>
    <n v="0"/>
    <n v="251.46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9T00:00:00"/>
    <x v="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2"/>
    <n v="5040"/>
    <n v="0"/>
    <n v="5040"/>
    <n v="0"/>
    <n v="5292"/>
    <x v="8"/>
    <n v="5280.6600000000008"/>
    <n v="5280.6600000000008"/>
    <n v="0"/>
    <n v="0"/>
    <n v="5280.6600000000008"/>
    <n v="0"/>
  </r>
  <r>
    <d v="2025-09-18T00:00:00"/>
    <x v="6"/>
    <x v="14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23"/>
    <n v="616"/>
    <n v="616"/>
    <n v="0"/>
    <n v="0"/>
    <n v="0"/>
    <x v="8"/>
    <n v="0"/>
    <n v="0"/>
    <n v="0"/>
    <n v="0"/>
    <n v="0"/>
    <n v="0"/>
  </r>
  <r>
    <d v="2025-08-08T00:00:00"/>
    <x v="37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7000"/>
    <n v="0"/>
    <n v="7000"/>
    <n v="4460"/>
    <n v="2667"/>
    <x v="8"/>
    <n v="2943.38121"/>
    <n v="2943.38121"/>
    <n v="0"/>
    <n v="2943.38121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8"/>
    <n v="8829.0399999999991"/>
    <n v="8829.0399999999991"/>
    <n v="0"/>
    <n v="0"/>
    <n v="8829.0399999999991"/>
    <n v="0"/>
  </r>
  <r>
    <d v="2025-09-09T00:00:00"/>
    <x v="39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40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0"/>
    <n v="6621.7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518.15"/>
    <n v="5518.15"/>
    <n v="0"/>
    <n v="0"/>
    <n v="5518.15"/>
    <n v="0"/>
  </r>
  <r>
    <s v="ประมาณการ"/>
    <x v="3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1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1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1T00:00:00"/>
    <x v="41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9-11T00:00:00"/>
    <x v="42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3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478.5300000000007"/>
    <n v="1289"/>
    <n v="2189.5300000000007"/>
    <n v="0"/>
    <n v="3478.5300000000007"/>
    <n v="0"/>
  </r>
  <r>
    <s v="ประมาณการ"/>
    <x v="3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305000"/>
    <n v="0"/>
    <n v="305000"/>
    <n v="0"/>
    <n v="320250"/>
    <x v="8"/>
    <n v="336607.14999999997"/>
    <n v="0"/>
    <n v="336607.14999999997"/>
    <n v="0"/>
    <n v="336607.14999999997"/>
    <n v="0"/>
  </r>
  <r>
    <d v="2025-08-27T00:00:00"/>
    <x v="44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07T00:00:00"/>
    <x v="45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5-21T00:00:00"/>
    <x v="46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9-05T00:00:00"/>
    <x v="47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3"/>
    <n v="0"/>
    <n v="243"/>
    <n v="595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1-17T00:00:00"/>
    <x v="5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5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5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5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3867"/>
    <n v="133"/>
    <n v="4200"/>
    <n v="0"/>
    <x v="8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4010"/>
    <n v="0"/>
    <n v="4470"/>
    <n v="0"/>
    <x v="8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065"/>
    <n v="0"/>
    <n v="3300"/>
    <n v="0"/>
    <x v="8"/>
    <n v="0"/>
    <n v="0"/>
    <n v="0"/>
    <n v="0"/>
    <n v="0"/>
    <n v="0"/>
  </r>
  <r>
    <d v="2024-09-06T00:00:00"/>
    <x v="54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5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836501.42961000022"/>
    <n v="340514.30961000023"/>
    <n v="495987.12"/>
    <n v="84303.543610000008"/>
    <n v="752197.88600000017"/>
    <s v="ระบุในSD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9"/>
    <n v="10756.900000000001"/>
    <n v="10756.900000000001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86369.525000000009"/>
    <n v="1717436.875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10"/>
    <n v="0"/>
    <n v="0"/>
    <n v="0"/>
    <n v="0"/>
    <n v="0"/>
    <s v="ห้ามขาด-ห้ามเกิน"/>
  </r>
  <r>
    <d v="2025-09-12T00:00:00"/>
    <x v="58"/>
    <x v="0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5423"/>
    <n v="0"/>
    <x v="10"/>
    <n v="0"/>
    <n v="0"/>
    <n v="0"/>
    <n v="0"/>
    <n v="0"/>
    <n v="0"/>
  </r>
  <r>
    <d v="2025-09-15T00:00:00"/>
    <x v="2"/>
    <x v="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0"/>
    <n v="0"/>
    <n v="0"/>
    <s v="500กระสอบแบน"/>
    <x v="2"/>
    <n v="3000"/>
    <n v="3000"/>
    <n v="0"/>
    <n v="3434"/>
    <n v="0"/>
    <x v="10"/>
    <n v="0"/>
    <n v="0"/>
    <n v="0"/>
    <n v="0"/>
    <n v="0"/>
    <n v="0"/>
  </r>
  <r>
    <d v="2025-09-19T00:00:00"/>
    <x v="6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0000"/>
    <n v="0"/>
    <n v="20000"/>
    <n v="0"/>
    <n v="21000"/>
    <x v="10"/>
    <n v="20955"/>
    <n v="20955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1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4"/>
    <n v="20000"/>
    <n v="0"/>
    <n v="20000"/>
    <n v="0"/>
    <n v="21000"/>
    <x v="10"/>
    <n v="20955"/>
    <n v="0"/>
    <n v="20955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5709"/>
    <n v="0"/>
    <n v="25709"/>
    <n v="0"/>
    <n v="26994.45"/>
    <x v="10"/>
    <n v="26936.604750000006"/>
    <n v="0"/>
    <n v="26936.604750000006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10"/>
    <n v="31432.500000000004"/>
    <n v="0"/>
    <n v="31432.500000000004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8"/>
    <n v="24654"/>
    <n v="0"/>
    <n v="24654"/>
    <n v="0"/>
    <n v="25886.7"/>
    <x v="10"/>
    <n v="25831.228500000005"/>
    <n v="0"/>
    <n v="25831.228500000005"/>
    <n v="0"/>
    <n v="0"/>
    <s v="ห้ามขาด-ห้ามเกิน"/>
  </r>
  <r>
    <s v="ประมาณการ"/>
    <x v="3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10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55687.83325000003"/>
    <n v="146685"/>
    <n v="409002.83325000003"/>
    <n v="0"/>
    <n v="0"/>
    <s v="ระบุในSD"/>
  </r>
  <r>
    <d v="2025-09-19T00:00:00"/>
    <x v="6"/>
    <x v="11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4"/>
    <n v="15000"/>
    <n v="0"/>
    <n v="15000"/>
    <n v="0"/>
    <n v="0"/>
    <x v="11"/>
    <n v="16554.45"/>
    <n v="16554.4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6554.45"/>
    <n v="16554.45"/>
    <n v="0"/>
    <n v="0"/>
    <n v="0"/>
    <s v="ระบุในSD"/>
  </r>
  <r>
    <d v="2025-09-15T00:00:00"/>
    <x v="2"/>
    <x v="2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2"/>
    <n v="2500"/>
    <n v="0"/>
    <n v="2500"/>
    <n v="0"/>
    <n v="2625"/>
    <x v="13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2339.9750000000004"/>
    <n v="2339.9750000000004"/>
    <n v="0"/>
    <n v="0"/>
    <n v="0"/>
    <s v="ระบุในSD"/>
  </r>
  <r>
    <d v="2025-09-09T00:00:00"/>
    <x v="59"/>
    <x v="11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718"/>
    <n v="0"/>
    <x v="11"/>
    <n v="0"/>
    <n v="0"/>
    <n v="0"/>
    <n v="0"/>
    <n v="0"/>
    <n v="0"/>
  </r>
  <r>
    <d v="2025-09-09T00:00:00"/>
    <x v="60"/>
    <x v="11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10000"/>
    <n v="10000"/>
    <n v="0"/>
    <n v="10560"/>
    <n v="0"/>
    <x v="11"/>
    <n v="0"/>
    <n v="0"/>
    <n v="0"/>
    <n v="0"/>
    <n v="0"/>
    <n v="0"/>
  </r>
  <r>
    <d v="2025-09-09T00:00:00"/>
    <x v="60"/>
    <x v="11"/>
    <s v="โอดิน 2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2"/>
    <n v="10000"/>
    <n v="8000"/>
    <n v="2000"/>
    <n v="10490"/>
    <n v="0"/>
    <x v="11"/>
    <n v="0"/>
    <n v="0"/>
    <n v="0"/>
    <n v="0"/>
    <n v="0"/>
    <n v="0"/>
  </r>
  <r>
    <d v="2025-09-15T00:00:00"/>
    <x v="61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1"/>
    <n v="0"/>
    <n v="0"/>
    <n v="0"/>
    <n v="0"/>
    <n v="0"/>
    <n v="0"/>
  </r>
  <r>
    <d v="2025-08-07T00:00:00"/>
    <x v="62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1"/>
    <n v="0"/>
    <n v="0"/>
    <n v="0"/>
    <n v="0"/>
    <n v="0"/>
    <n v="0"/>
  </r>
  <r>
    <d v="2025-07-16T00:00:00"/>
    <x v="63"/>
    <x v="14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6"/>
    <n v="3000"/>
    <n v="0"/>
    <n v="3000"/>
    <n v="0"/>
    <n v="3150"/>
    <x v="11"/>
    <n v="3310.89"/>
    <n v="3310.89"/>
    <n v="0"/>
    <n v="3310.89"/>
    <n v="0"/>
    <n v="0"/>
  </r>
  <r>
    <d v="2025-09-19T00:00:00"/>
    <x v="6"/>
    <x v="19"/>
    <s v="การ์เซียส์ฟิช 41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19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9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1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20"/>
    <s v="เอ็มเค 912W"/>
    <n v="21"/>
    <n v="40"/>
    <s v="ขาว"/>
    <s v="ใส"/>
    <n v="108"/>
    <s v="±"/>
    <n v="5"/>
    <s v="W"/>
    <s v="ไม่สวมถุงใน"/>
    <n v="0"/>
    <n v="0"/>
    <n v="0"/>
    <n v="0"/>
    <n v="0"/>
    <s v="500กระสอบ"/>
    <x v="18"/>
    <n v="4000"/>
    <n v="0"/>
    <n v="4000"/>
    <n v="0"/>
    <n v="4200"/>
    <x v="11"/>
    <n v="4638.0400000000009"/>
    <n v="4638.0400000000009"/>
    <n v="0"/>
    <n v="4638.0400000000009"/>
    <n v="0"/>
    <n v="0"/>
  </r>
  <r>
    <d v="2025-09-11T00:00:00"/>
    <x v="64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3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4"/>
    <n v="3000"/>
    <n v="0"/>
    <n v="3000"/>
    <n v="3540"/>
    <n v="0"/>
    <x v="11"/>
    <n v="0"/>
    <n v="0"/>
    <n v="0"/>
    <n v="0"/>
    <n v="0"/>
    <n v="0"/>
  </r>
  <r>
    <d v="2025-09-11T00:00:00"/>
    <x v="66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4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0"/>
    <n v="0"/>
    <n v="200000"/>
    <n v="0"/>
    <n v="210000"/>
    <x v="11"/>
    <n v="215138.00000000003"/>
    <n v="215138.00000000003"/>
    <n v="0"/>
    <n v="215138.00000000003"/>
    <n v="0"/>
    <n v="0"/>
  </r>
  <r>
    <d v="2024-12-05T00:00:00"/>
    <x v="6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17211.04"/>
    <n v="0"/>
    <n v="0"/>
  </r>
  <r>
    <d v="2024-12-05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27T00:00:00"/>
    <x v="7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5518.15"/>
    <n v="0"/>
    <n v="0"/>
  </r>
  <r>
    <d v="2025-08-27T00:00:00"/>
    <x v="7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07T00:00:00"/>
    <x v="72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5797.55"/>
    <n v="0"/>
    <n v="0"/>
  </r>
  <r>
    <d v="2025-09-11T00:00:00"/>
    <x v="73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75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76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77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341830.11390000023"/>
    <n v="341830.11390000023"/>
    <n v="0"/>
    <n v="333001.07390000019"/>
    <n v="8829.0399999999991"/>
    <s v="ระบุในSD"/>
  </r>
  <r>
    <s v="ประมาณการ"/>
    <x v="3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4"/>
    <n v="29756.100000000002"/>
    <n v="29756.100000000002"/>
    <n v="0"/>
    <n v="0"/>
    <n v="0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4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59512.200000000004"/>
    <n v="59512.200000000004"/>
    <n v="0"/>
    <n v="0"/>
    <n v="0"/>
    <s v="ระบุในSD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79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7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3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500"/>
    <n v="9500"/>
    <n v="0"/>
    <n v="9975"/>
    <x v="18"/>
    <n v="11811.635"/>
    <n v="11811.635"/>
    <n v="0"/>
    <n v="11811.635"/>
    <n v="0"/>
    <n v="0"/>
  </r>
  <r>
    <d v="2025-09-01T00:00:00"/>
    <x v="81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5484"/>
    <n v="21311.315662500001"/>
    <n v="5484"/>
    <n v="21311.315662500001"/>
    <n v="0"/>
  </r>
  <r>
    <d v="2025-09-01T00:00:00"/>
    <x v="82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7295.635000000002"/>
    <n v="33744.6156625"/>
    <n v="17295.635000000002"/>
    <n v="33744.6156625"/>
    <s v="ระบุในSD"/>
  </r>
  <r>
    <d v="2025-09-09T00:00:00"/>
    <x v="83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50000"/>
    <n v="0"/>
    <n v="52550"/>
    <n v="0"/>
    <x v="19"/>
    <n v="0"/>
    <n v="0"/>
    <n v="0"/>
    <n v="0"/>
    <n v="0"/>
    <n v="0"/>
  </r>
  <r>
    <d v="1899-12-30T00:00:00"/>
    <x v="6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700"/>
    <n v="49300"/>
    <n v="0"/>
    <n v="51765"/>
    <x v="19"/>
    <n v="58541.285000000003"/>
    <n v="5780"/>
    <n v="52761.285000000003"/>
    <n v="0"/>
    <n v="0"/>
    <n v="0"/>
  </r>
  <r>
    <s v="ประมาณการ"/>
    <x v="3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5780"/>
    <n v="5953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d v="2025-10-11T00:00:00"/>
    <x v="0"/>
    <x v="0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0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702.0499999999997"/>
    <n v="0"/>
    <n v="0"/>
    <n v="0"/>
    <s v="ระบุในSD"/>
  </r>
  <r>
    <d v="2025-10-03T00:00:00"/>
    <x v="2"/>
    <x v="2"/>
    <s v="รถไฟฟ้าปูนขาวเย็น"/>
    <n v="18"/>
    <n v="30"/>
    <s v="ขาว"/>
    <n v="0"/>
    <n v="54"/>
    <s v="±"/>
    <n v="5"/>
    <s v="บิด"/>
    <n v="19"/>
    <n v="33"/>
    <n v="40"/>
    <n v="0"/>
    <n v="0"/>
    <n v="0"/>
    <s v="500กระสอบ"/>
    <x v="2"/>
    <n v="15000"/>
    <n v="15000"/>
    <n v="0"/>
    <n v="15835"/>
    <n v="0"/>
    <x v="1"/>
    <n v="0"/>
    <n v="0"/>
    <n v="0"/>
    <n v="0"/>
    <n v="0"/>
    <n v="0"/>
  </r>
  <r>
    <d v="2025-10-03T00:00:00"/>
    <x v="2"/>
    <x v="2"/>
    <s v="ไม่พิมพ์"/>
    <n v="18"/>
    <n v="30"/>
    <s v="ขาว"/>
    <n v="0"/>
    <n v="54"/>
    <s v="±"/>
    <n v="5"/>
    <s v="บิด"/>
    <n v="19"/>
    <n v="33"/>
    <n v="40"/>
    <n v="0"/>
    <n v="0"/>
    <n v="0"/>
    <s v="500กระสอบ"/>
    <x v="2"/>
    <n v="3000"/>
    <n v="3000"/>
    <n v="0"/>
    <n v="0"/>
    <n v="0"/>
    <x v="1"/>
    <n v="0"/>
    <n v="0"/>
    <n v="0"/>
    <n v="0"/>
    <n v="0"/>
    <n v="0"/>
  </r>
  <r>
    <d v="2025-10-08T00:00:00"/>
    <x v="3"/>
    <x v="3"/>
    <s v="มังกรแดง STCB"/>
    <n v="18"/>
    <n v="30"/>
    <s v="ขาว"/>
    <n v="0"/>
    <n v="54"/>
    <s v="±"/>
    <n v="5"/>
    <s v="ไม่"/>
    <n v="19"/>
    <n v="31"/>
    <n v="40"/>
    <n v="145.31170937599998"/>
    <n v="0"/>
    <n v="145.31170937599998"/>
    <s v="500กระสอบ"/>
    <x v="3"/>
    <n v="10000"/>
    <n v="0"/>
    <n v="10000"/>
    <n v="0"/>
    <n v="10500"/>
    <x v="1"/>
    <n v="8801.1"/>
    <n v="8801.1"/>
    <n v="0"/>
    <n v="0"/>
    <n v="0"/>
    <s v="ห้ามเกิน"/>
  </r>
  <r>
    <d v="2025-09-23T00:00:00"/>
    <x v="4"/>
    <x v="4"/>
    <s v="อนนท์ 20 กก."/>
    <n v="18"/>
    <n v="28"/>
    <s v="ขาว"/>
    <n v="0"/>
    <n v="50"/>
    <s v="±"/>
    <n v="5"/>
    <s v="ไม่"/>
    <n v="19"/>
    <n v="31"/>
    <n v="40"/>
    <n v="0"/>
    <n v="0"/>
    <n v="0"/>
    <s v="500กระสอบแบน"/>
    <x v="4"/>
    <n v="5000"/>
    <n v="5000"/>
    <n v="0"/>
    <n v="5400"/>
    <n v="0"/>
    <x v="1"/>
    <n v="0"/>
    <n v="0"/>
    <n v="0"/>
    <n v="0"/>
    <n v="0"/>
    <n v="0"/>
  </r>
  <r>
    <d v="2025-09-23T00:00:00"/>
    <x v="5"/>
    <x v="4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20605.75"/>
    <n v="0"/>
    <n v="0"/>
    <n v="0"/>
    <n v="0"/>
  </r>
  <r>
    <d v="2025-09-23T00:00:00"/>
    <x v="5"/>
    <x v="4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20605.75"/>
    <n v="0"/>
    <n v="0"/>
    <n v="0"/>
    <n v="0"/>
  </r>
  <r>
    <d v="2025-09-23T00:00:00"/>
    <x v="5"/>
    <x v="4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20605.75"/>
    <n v="0"/>
    <n v="0"/>
    <n v="0"/>
    <n v="0"/>
  </r>
  <r>
    <d v="2025-09-23T00:00:00"/>
    <x v="5"/>
    <x v="4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7"/>
    <n v="25000"/>
    <n v="0"/>
    <n v="25000"/>
    <n v="0"/>
    <n v="26250"/>
    <x v="1"/>
    <n v="20605.75"/>
    <n v="20605.75"/>
    <n v="0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1224.1"/>
    <n v="91224.1"/>
    <n v="0"/>
    <n v="0"/>
    <n v="0"/>
    <s v="ระบุในSD"/>
  </r>
  <r>
    <d v="2025-09-20T00:00:00"/>
    <x v="6"/>
    <x v="6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0"/>
    <n v="20000"/>
    <n v="2631"/>
    <n v="17369"/>
    <n v="21131"/>
    <n v="0"/>
    <x v="2"/>
    <n v="0"/>
    <n v="0"/>
    <n v="0"/>
    <n v="0"/>
    <n v="0"/>
    <n v="0"/>
  </r>
  <r>
    <s v="ประมาณการ"/>
    <x v="7"/>
    <x v="7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7"/>
    <n v="20000"/>
    <n v="233"/>
    <n v="19767"/>
    <n v="0"/>
    <n v="20755.350000000002"/>
    <x v="2"/>
    <n v="18501.714330000003"/>
    <n v="2540"/>
    <n v="15961.714330000003"/>
    <n v="0"/>
    <n v="0"/>
    <n v="0"/>
  </r>
  <r>
    <s v="ประมาณการ"/>
    <x v="7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7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140000"/>
    <n v="2563"/>
    <n v="137437"/>
    <n v="0"/>
    <n v="144308.85"/>
    <x v="2"/>
    <n v="120959.67806999999"/>
    <n v="0"/>
    <n v="120959.67806999999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174665.79240000001"/>
    <n v="2540"/>
    <n v="172125.79240000001"/>
    <n v="0"/>
    <n v="0"/>
    <s v="ระบุในSD"/>
  </r>
  <r>
    <d v="2025-10-03T00:00:00"/>
    <x v="8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10000"/>
    <n v="0"/>
    <n v="10500"/>
    <n v="0"/>
    <x v="3"/>
    <n v="0"/>
    <n v="0"/>
    <n v="0"/>
    <n v="0"/>
    <n v="0"/>
    <s v="PDR250332"/>
  </r>
  <r>
    <d v="2025-10-03T00:00:00"/>
    <x v="8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3000"/>
    <n v="2000"/>
    <n v="5400"/>
    <n v="0"/>
    <x v="3"/>
    <n v="0"/>
    <n v="0"/>
    <n v="0"/>
    <n v="0"/>
    <n v="0"/>
    <s v="PDR250332"/>
  </r>
  <r>
    <d v="2025-10-03T00:00:00"/>
    <x v="8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500"/>
    <n v="0"/>
    <x v="3"/>
    <n v="0"/>
    <n v="0"/>
    <n v="0"/>
    <n v="0"/>
    <n v="0"/>
    <s v="PDR250332"/>
  </r>
  <r>
    <d v="2025-09-30T00:00:00"/>
    <x v="9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5000"/>
    <n v="5250"/>
    <n v="0"/>
    <n v="0"/>
    <n v="0"/>
    <x v="3"/>
    <n v="0"/>
    <n v="0"/>
    <n v="0"/>
    <n v="0"/>
    <n v="0"/>
    <n v="0"/>
  </r>
  <r>
    <d v="2025-10-03T00:00:00"/>
    <x v="8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350"/>
    <n v="0"/>
    <x v="3"/>
    <n v="0"/>
    <n v="0"/>
    <n v="0"/>
    <n v="0"/>
    <n v="0"/>
    <s v="PDR250332"/>
  </r>
  <r>
    <d v="2025-10-03T00:00:00"/>
    <x v="8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3"/>
    <n v="0"/>
    <n v="0"/>
    <n v="0"/>
    <n v="0"/>
    <n v="0"/>
    <s v="PDR250332"/>
  </r>
  <r>
    <d v="2025-10-03T00:00:00"/>
    <x v="8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400"/>
    <n v="0"/>
    <x v="3"/>
    <n v="0"/>
    <n v="0"/>
    <n v="0"/>
    <n v="0"/>
    <n v="0"/>
    <s v="PDR250332"/>
  </r>
  <r>
    <d v="2025-09-19T00:00:00"/>
    <x v="10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3"/>
    <n v="0"/>
    <n v="0"/>
    <n v="0"/>
    <n v="0"/>
    <n v="0"/>
    <s v="PDR250322"/>
  </r>
  <r>
    <d v="2025-09-19T00:00:00"/>
    <x v="11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3"/>
    <n v="0"/>
    <n v="0"/>
    <n v="0"/>
    <n v="0"/>
    <n v="0"/>
    <s v="PDR250323"/>
  </r>
  <r>
    <d v="2025-10-11T00:00:00"/>
    <x v="12"/>
    <x v="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3"/>
    <n v="4679.9500000000007"/>
    <n v="4679.9500000000007"/>
    <n v="0"/>
    <n v="0"/>
    <n v="0"/>
    <s v="PDR250344"/>
  </r>
  <r>
    <d v="2025-10-11T00:00:00"/>
    <x v="12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0"/>
    <n v="10000"/>
    <n v="0"/>
    <n v="10500"/>
    <x v="3"/>
    <n v="9359.9000000000015"/>
    <n v="9359.9000000000015"/>
    <n v="0"/>
    <n v="0"/>
    <n v="0"/>
    <s v="PDR250344"/>
  </r>
  <r>
    <d v="2025-10-11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0"/>
    <n v="10000"/>
    <n v="0"/>
    <n v="10500"/>
    <x v="3"/>
    <n v="9359.9000000000015"/>
    <n v="9359.9000000000015"/>
    <n v="0"/>
    <n v="0"/>
    <n v="0"/>
    <s v="PDR250344"/>
  </r>
  <r>
    <d v="2025-10-11T00:00:00"/>
    <x v="12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1063"/>
    <n v="3616.9500000000007"/>
    <n v="0"/>
    <n v="0"/>
    <s v="PDR250345"/>
  </r>
  <r>
    <d v="2025-10-11T00:00:00"/>
    <x v="12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5300"/>
    <n v="0"/>
    <x v="3"/>
    <n v="0"/>
    <n v="0"/>
    <n v="0"/>
    <n v="0"/>
    <n v="0"/>
    <s v="PDR250345"/>
  </r>
  <r>
    <d v="2025-10-11T00:00:00"/>
    <x v="12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0"/>
    <n v="4679.9500000000007"/>
    <n v="0"/>
    <n v="0"/>
    <s v="PDR250345"/>
  </r>
  <r>
    <d v="2025-10-11T00:00:00"/>
    <x v="12"/>
    <x v="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0"/>
    <n v="4679.9500000000007"/>
    <n v="0"/>
    <n v="0"/>
    <s v="PDR250345"/>
  </r>
  <r>
    <d v="2025-10-11T00:00:00"/>
    <x v="13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0"/>
    <n v="4679.9500000000007"/>
    <n v="0"/>
    <n v="0"/>
    <s v="PDR250346"/>
  </r>
  <r>
    <d v="2025-10-11T00:00:00"/>
    <x v="13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5300"/>
    <n v="0"/>
    <x v="3"/>
    <n v="0"/>
    <n v="0"/>
    <n v="0"/>
    <n v="0"/>
    <n v="0"/>
    <s v="PDR250346"/>
  </r>
  <r>
    <d v="2025-10-11T00:00:00"/>
    <x v="13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0"/>
    <n v="4679.9500000000007"/>
    <n v="0"/>
    <n v="0"/>
    <s v="PDR250346"/>
  </r>
  <r>
    <d v="2025-10-11T00:00:00"/>
    <x v="13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10000"/>
    <n v="0"/>
    <n v="10000"/>
    <n v="0"/>
    <n v="10500"/>
    <x v="3"/>
    <n v="9359.9000000000015"/>
    <n v="0"/>
    <n v="9359.9000000000015"/>
    <n v="0"/>
    <n v="0"/>
    <s v="PDR250346"/>
  </r>
  <r>
    <d v="2025-10-11T00:00:00"/>
    <x v="12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5000"/>
    <n v="0"/>
    <n v="5000"/>
    <n v="0"/>
    <n v="5250"/>
    <x v="3"/>
    <n v="4679.9500000000007"/>
    <n v="0"/>
    <n v="4679.9500000000007"/>
    <n v="0"/>
    <n v="0"/>
    <s v="PDR250347"/>
  </r>
  <r>
    <d v="2025-10-11T00:00:00"/>
    <x v="12"/>
    <x v="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1"/>
    <n v="5000"/>
    <n v="0"/>
    <n v="5000"/>
    <n v="0"/>
    <n v="5250"/>
    <x v="3"/>
    <n v="4679.9500000000007"/>
    <n v="0"/>
    <n v="4679.9500000000007"/>
    <n v="0"/>
    <n v="0"/>
    <s v="PDR250347"/>
  </r>
  <r>
    <d v="2025-10-11T00:00:00"/>
    <x v="13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1"/>
    <n v="10000"/>
    <n v="0"/>
    <n v="10000"/>
    <n v="0"/>
    <n v="10500"/>
    <x v="3"/>
    <n v="9359.9000000000015"/>
    <n v="0"/>
    <n v="9359.9000000000015"/>
    <n v="0"/>
    <n v="0"/>
    <s v="PDR250348"/>
  </r>
  <r>
    <d v="2025-10-11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1"/>
    <n v="5000"/>
    <n v="0"/>
    <n v="5000"/>
    <n v="0"/>
    <n v="5250"/>
    <x v="3"/>
    <n v="4679.9500000000007"/>
    <n v="0"/>
    <n v="4679.9500000000007"/>
    <n v="0"/>
    <n v="0"/>
    <s v="PDR250348"/>
  </r>
  <r>
    <d v="2025-10-11T00:00:00"/>
    <x v="13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1"/>
    <n v="5000"/>
    <n v="0"/>
    <n v="5000"/>
    <n v="5300"/>
    <n v="0"/>
    <x v="3"/>
    <n v="0"/>
    <n v="0"/>
    <n v="0"/>
    <n v="0"/>
    <n v="0"/>
    <s v="PDR250348"/>
  </r>
  <r>
    <d v="2025-10-11T00:00:00"/>
    <x v="13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5000"/>
    <n v="0"/>
    <n v="5000"/>
    <n v="0"/>
    <n v="5250"/>
    <x v="3"/>
    <n v="4679.9500000000007"/>
    <n v="0"/>
    <n v="4679.9500000000007"/>
    <n v="0"/>
    <n v="0"/>
    <s v="PDR250348"/>
  </r>
  <r>
    <d v="2025-10-11T00:00:00"/>
    <x v="12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12"/>
    <x v="0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12"/>
    <x v="0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12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10000"/>
    <n v="0"/>
    <n v="10000"/>
    <n v="0"/>
    <n v="10500"/>
    <x v="3"/>
    <n v="9359.9000000000015"/>
    <n v="0"/>
    <n v="9359.9000000000015"/>
    <n v="0"/>
    <n v="0"/>
    <s v="PDR250349"/>
  </r>
  <r>
    <d v="2025-10-11T00:00:00"/>
    <x v="14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3"/>
    <n v="18719.800000000003"/>
    <n v="18719.800000000003"/>
    <n v="0"/>
    <n v="0"/>
    <n v="0"/>
    <s v="PDR250350"/>
  </r>
  <r>
    <s v="ประมาณการ"/>
    <x v="7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232"/>
    <n v="0"/>
    <n v="5400"/>
    <n v="0"/>
    <x v="3"/>
    <n v="0"/>
    <n v="0"/>
    <n v="0"/>
    <n v="0"/>
    <n v="0"/>
    <n v="0"/>
  </r>
  <r>
    <s v="ประมาณการ"/>
    <x v="7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336956.4"/>
    <n v="43182.55"/>
    <n v="293773.85000000003"/>
    <n v="0"/>
    <n v="0"/>
    <s v="ระบุในSD"/>
  </r>
  <r>
    <d v="2025-09-05T00:00:00"/>
    <x v="15"/>
    <x v="9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19T00:00:00"/>
    <x v="16"/>
    <x v="9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48"/>
    <n v="0"/>
    <n v="48"/>
    <n v="11390"/>
    <n v="0"/>
    <x v="5"/>
    <n v="0"/>
    <n v="0"/>
    <n v="0"/>
    <n v="0"/>
    <n v="0"/>
    <n v="0"/>
  </r>
  <r>
    <d v="2025-09-19T00:00:00"/>
    <x v="17"/>
    <x v="9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933"/>
    <n v="0"/>
    <n v="1933"/>
    <n v="33440"/>
    <n v="0"/>
    <x v="5"/>
    <n v="0"/>
    <n v="0"/>
    <n v="0"/>
    <n v="0"/>
    <n v="0"/>
    <s v="ตัดหมดแล้ว"/>
  </r>
  <r>
    <d v="2025-09-19T00:00:00"/>
    <x v="18"/>
    <x v="9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604"/>
    <n v="0"/>
    <n v="604"/>
    <n v="16380"/>
    <n v="0"/>
    <x v="5"/>
    <n v="0"/>
    <n v="0"/>
    <n v="0"/>
    <n v="0"/>
    <n v="0"/>
    <n v="0"/>
  </r>
  <r>
    <d v="2025-09-19T00:00:00"/>
    <x v="19"/>
    <x v="9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174"/>
    <n v="0"/>
    <n v="1174"/>
    <n v="21440"/>
    <n v="0"/>
    <x v="5"/>
    <n v="0"/>
    <n v="0"/>
    <n v="0"/>
    <n v="0"/>
    <n v="0"/>
    <n v="0"/>
  </r>
  <r>
    <d v="2025-09-23T00:00:00"/>
    <x v="20"/>
    <x v="10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5"/>
    <n v="0"/>
    <n v="0"/>
    <n v="0"/>
    <n v="0"/>
    <n v="0"/>
    <n v="0"/>
  </r>
  <r>
    <d v="2025-09-22T00:00:00"/>
    <x v="21"/>
    <x v="11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4787"/>
    <n v="213"/>
    <n v="5280"/>
    <n v="0"/>
    <x v="5"/>
    <n v="0"/>
    <n v="0"/>
    <n v="0"/>
    <n v="0"/>
    <n v="0"/>
    <n v="0"/>
  </r>
  <r>
    <d v="2025-09-22T00:00:00"/>
    <x v="21"/>
    <x v="11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0000"/>
    <n v="7750"/>
    <n v="2250"/>
    <n v="10300"/>
    <n v="0"/>
    <x v="5"/>
    <n v="0"/>
    <n v="0"/>
    <n v="0"/>
    <n v="0"/>
    <n v="0"/>
    <n v="0"/>
  </r>
  <r>
    <d v="2025-09-22T00:00:00"/>
    <x v="21"/>
    <x v="11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4774"/>
    <n v="226"/>
    <n v="5100"/>
    <n v="0"/>
    <x v="5"/>
    <n v="0"/>
    <n v="0"/>
    <n v="0"/>
    <n v="0"/>
    <n v="0"/>
    <n v="0"/>
  </r>
  <r>
    <d v="2025-10-01T00:00:00"/>
    <x v="22"/>
    <x v="12"/>
    <s v="High Rock"/>
    <n v="20"/>
    <n v="30"/>
    <s v="ขาว"/>
    <s v="ใส"/>
    <n v="80"/>
    <s v="±"/>
    <n v="5"/>
    <s v="จับจีบ5&quot;"/>
    <n v="21"/>
    <n v="33"/>
    <n v="40"/>
    <n v="0"/>
    <n v="0"/>
    <n v="0"/>
    <s v="500กระสอบ"/>
    <x v="2"/>
    <n v="5000"/>
    <n v="5000"/>
    <n v="0"/>
    <n v="5400"/>
    <n v="0"/>
    <x v="5"/>
    <n v="0"/>
    <n v="0"/>
    <n v="0"/>
    <n v="0"/>
    <n v="0"/>
    <n v="0"/>
  </r>
  <r>
    <d v="2025-10-01T00:00:00"/>
    <x v="23"/>
    <x v="12"/>
    <s v="Rocky Quick lime"/>
    <n v="20"/>
    <n v="30"/>
    <s v="ขาว"/>
    <s v="ใส"/>
    <n v="80"/>
    <s v="±"/>
    <n v="5"/>
    <s v="จับจีบ5&quot;"/>
    <n v="21"/>
    <n v="33"/>
    <n v="40"/>
    <n v="0"/>
    <n v="0"/>
    <n v="0"/>
    <s v="500กระสอบ"/>
    <x v="2"/>
    <n v="5000"/>
    <n v="5000"/>
    <n v="0"/>
    <n v="5400"/>
    <n v="0"/>
    <x v="5"/>
    <n v="0"/>
    <n v="0"/>
    <n v="0"/>
    <n v="0"/>
    <n v="0"/>
    <n v="0"/>
  </r>
  <r>
    <d v="2025-08-08T00:00:00"/>
    <x v="24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500"/>
    <n v="3500"/>
    <n v="0"/>
    <n v="3605"/>
    <n v="0"/>
    <x v="5"/>
    <n v="0"/>
    <n v="0"/>
    <n v="0"/>
    <n v="0"/>
    <n v="0"/>
    <n v="0"/>
  </r>
  <r>
    <d v="2025-09-16T00:00:00"/>
    <x v="25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5100"/>
    <n v="0"/>
    <n v="5100"/>
    <n v="0"/>
    <x v="5"/>
    <n v="0"/>
    <n v="0"/>
    <n v="0"/>
    <n v="0"/>
    <n v="0"/>
    <n v="0"/>
  </r>
  <r>
    <d v="2025-09-16T00:00:00"/>
    <x v="25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4000"/>
    <n v="4000"/>
    <n v="0"/>
    <n v="4900"/>
    <n v="0"/>
    <x v="5"/>
    <n v="0"/>
    <n v="0"/>
    <n v="0"/>
    <n v="0"/>
    <n v="0"/>
    <n v="0"/>
  </r>
  <r>
    <d v="2025-09-16T00:00:00"/>
    <x v="25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5100"/>
    <n v="0"/>
    <n v="5013"/>
    <n v="0"/>
    <x v="5"/>
    <n v="0"/>
    <n v="0"/>
    <n v="0"/>
    <n v="0"/>
    <n v="0"/>
    <s v="เสียเยอะ"/>
  </r>
  <r>
    <d v="2025-09-16T00:00:00"/>
    <x v="25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5000"/>
    <n v="0"/>
    <n v="5100"/>
    <n v="0"/>
    <x v="5"/>
    <n v="0"/>
    <n v="0"/>
    <n v="0"/>
    <n v="0"/>
    <n v="0"/>
    <n v="0"/>
  </r>
  <r>
    <d v="2025-10-07T00:00:00"/>
    <x v="26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8"/>
    <n v="5040"/>
    <n v="0"/>
    <n v="5040"/>
    <n v="6170"/>
    <n v="0"/>
    <x v="5"/>
    <n v="0"/>
    <n v="0"/>
    <n v="0"/>
    <n v="0"/>
    <n v="0"/>
    <n v="0"/>
  </r>
  <r>
    <d v="2025-06-17T00:00:00"/>
    <x v="27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8"/>
    <n v="894"/>
    <n v="525"/>
    <n v="369"/>
    <n v="925"/>
    <n v="0"/>
    <x v="5"/>
    <n v="0"/>
    <n v="0"/>
    <n v="0"/>
    <n v="0"/>
    <n v="0"/>
    <n v="0"/>
  </r>
  <r>
    <d v="2025-10-06T00:00:00"/>
    <x v="28"/>
    <x v="9"/>
    <s v="สุบรรณ 666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8"/>
    <n v="5040"/>
    <n v="0"/>
    <n v="5040"/>
    <n v="6000"/>
    <n v="0"/>
    <x v="5"/>
    <n v="0"/>
    <n v="0"/>
    <n v="0"/>
    <n v="0"/>
    <n v="0"/>
    <n v="0"/>
  </r>
  <r>
    <d v="2024-08-19T00:00:00"/>
    <x v="29"/>
    <x v="9"/>
    <s v="สุบรรณ 666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8"/>
    <n v="89"/>
    <n v="0"/>
    <n v="89"/>
    <n v="100"/>
    <n v="0"/>
    <x v="5"/>
    <n v="0"/>
    <n v="0"/>
    <n v="0"/>
    <n v="0"/>
    <n v="0"/>
    <n v="0"/>
  </r>
  <r>
    <d v="2025-09-16T00:00:00"/>
    <x v="25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700"/>
    <n v="0"/>
    <n v="5250"/>
    <n v="0"/>
    <x v="5"/>
    <n v="0"/>
    <n v="0"/>
    <n v="0"/>
    <n v="0"/>
    <n v="0"/>
    <n v="0"/>
  </r>
  <r>
    <d v="2025-09-23T00:00:00"/>
    <x v="30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5"/>
    <n v="3310.89"/>
    <n v="3310.89"/>
    <n v="0"/>
    <n v="0"/>
    <n v="3310.89"/>
    <n v="0"/>
  </r>
  <r>
    <d v="2025-09-16T00:00:00"/>
    <x v="25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550"/>
    <n v="0"/>
    <x v="5"/>
    <n v="0"/>
    <n v="0"/>
    <n v="0"/>
    <n v="0"/>
    <n v="0"/>
    <n v="0"/>
  </r>
  <r>
    <d v="2025-09-11T00:00:00"/>
    <x v="31"/>
    <x v="15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8000"/>
    <n v="4000"/>
    <n v="4000"/>
    <n v="8465"/>
    <n v="0"/>
    <x v="5"/>
    <n v="0"/>
    <n v="0"/>
    <n v="0"/>
    <n v="0"/>
    <n v="0"/>
    <n v="0"/>
  </r>
  <r>
    <d v="2025-09-09T00:00:00"/>
    <x v="32"/>
    <x v="15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3000"/>
    <n v="0"/>
    <n v="3000"/>
    <n v="0"/>
    <n v="3150"/>
    <x v="5"/>
    <n v="3310.89"/>
    <n v="3310.89"/>
    <n v="0"/>
    <n v="3310.89"/>
    <n v="0"/>
    <n v="0"/>
  </r>
  <r>
    <d v="2025-09-16T00:00:00"/>
    <x v="25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5245"/>
    <n v="2255"/>
    <n v="7625"/>
    <n v="0"/>
    <x v="5"/>
    <n v="0"/>
    <n v="0"/>
    <n v="0"/>
    <n v="0"/>
    <n v="0"/>
    <n v="0"/>
  </r>
  <r>
    <d v="2025-09-16T00:00:00"/>
    <x v="25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4617"/>
    <n v="383"/>
    <n v="5100"/>
    <n v="0"/>
    <x v="5"/>
    <n v="0"/>
    <n v="0"/>
    <n v="0"/>
    <n v="0"/>
    <n v="0"/>
    <n v="0"/>
  </r>
  <r>
    <d v="2025-09-16T00:00:00"/>
    <x v="25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1371"/>
    <n v="1129"/>
    <n v="2550"/>
    <n v="0"/>
    <x v="5"/>
    <n v="0"/>
    <n v="0"/>
    <n v="0"/>
    <n v="0"/>
    <n v="0"/>
    <n v="0"/>
  </r>
  <r>
    <d v="2025-08-23T00:00:00"/>
    <x v="33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0"/>
    <n v="6000"/>
    <n v="0"/>
    <n v="6000"/>
    <n v="0"/>
    <n v="6300"/>
    <x v="5"/>
    <n v="6621.78"/>
    <n v="6621.78"/>
    <n v="0"/>
    <n v="0"/>
    <n v="6621.78"/>
    <n v="0"/>
  </r>
  <r>
    <d v="2025-09-16T00:00:00"/>
    <x v="25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4825"/>
    <n v="175"/>
    <n v="5200"/>
    <n v="0"/>
    <x v="5"/>
    <n v="0"/>
    <n v="0"/>
    <n v="0"/>
    <n v="0"/>
    <n v="0"/>
    <n v="0"/>
  </r>
  <r>
    <d v="2025-10-03T00:00:00"/>
    <x v="34"/>
    <x v="13"/>
    <s v="นาโน 0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5"/>
    <n v="3310.89"/>
    <n v="3310.89"/>
    <n v="0"/>
    <n v="0"/>
    <n v="3310.89"/>
    <n v="0"/>
  </r>
  <r>
    <d v="2025-09-16T00:00:00"/>
    <x v="25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5"/>
    <n v="2689.2250000000004"/>
    <n v="2689.2250000000004"/>
    <n v="0"/>
    <n v="0"/>
    <n v="2689.2250000000004"/>
    <n v="0"/>
  </r>
  <r>
    <d v="2025-08-22T00:00:00"/>
    <x v="35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0"/>
    <n v="9000"/>
    <n v="8447"/>
    <n v="553"/>
    <n v="9150"/>
    <n v="0"/>
    <x v="5"/>
    <n v="0"/>
    <n v="0"/>
    <n v="0"/>
    <n v="0"/>
    <n v="0"/>
    <n v="0"/>
  </r>
  <r>
    <d v="2025-10-03T00:00:00"/>
    <x v="36"/>
    <x v="13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5"/>
    <n v="3310.89"/>
    <n v="3310.89"/>
    <n v="0"/>
    <n v="0"/>
    <n v="3310.89"/>
    <n v="0"/>
  </r>
  <r>
    <d v="2025-09-23T00:00:00"/>
    <x v="37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5"/>
    <n v="3310.89"/>
    <n v="3310.89"/>
    <n v="0"/>
    <n v="0"/>
    <n v="3310.89"/>
    <n v="0"/>
  </r>
  <r>
    <d v="2025-09-16T00:00:00"/>
    <x v="25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5000"/>
    <n v="0"/>
    <n v="5150"/>
    <n v="0"/>
    <x v="5"/>
    <n v="0"/>
    <n v="0"/>
    <n v="0"/>
    <n v="0"/>
    <n v="0"/>
    <n v="0"/>
  </r>
  <r>
    <d v="2025-09-16T00:00:00"/>
    <x v="25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500"/>
    <n v="0"/>
    <n v="2550"/>
    <n v="0"/>
    <x v="5"/>
    <n v="0"/>
    <n v="0"/>
    <n v="0"/>
    <n v="0"/>
    <n v="0"/>
    <n v="0"/>
  </r>
  <r>
    <d v="2025-09-16T00:00:00"/>
    <x v="25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5"/>
    <n v="5518.15"/>
    <n v="1413"/>
    <n v="4105.1499999999996"/>
    <n v="0"/>
    <n v="5518.15"/>
    <n v="0"/>
  </r>
  <r>
    <d v="2025-05-21T00:00:00"/>
    <x v="38"/>
    <x v="15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5"/>
    <n v="3310.89"/>
    <n v="3310.89"/>
    <n v="0"/>
    <n v="3310.89"/>
    <n v="0"/>
    <n v="0"/>
  </r>
  <r>
    <d v="2025-09-16T00:00:00"/>
    <x v="25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5"/>
    <n v="0"/>
    <n v="0"/>
    <n v="0"/>
    <n v="0"/>
    <n v="0"/>
    <n v="0"/>
  </r>
  <r>
    <d v="2025-09-09T00:00:00"/>
    <x v="39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6000"/>
    <n v="5531"/>
    <n v="469"/>
    <n v="6100"/>
    <n v="0"/>
    <x v="5"/>
    <n v="0"/>
    <n v="0"/>
    <n v="0"/>
    <n v="0"/>
    <n v="0"/>
    <n v="0"/>
  </r>
  <r>
    <d v="2025-09-16T00:00:00"/>
    <x v="25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5"/>
    <n v="5518.15"/>
    <n v="5518.15"/>
    <n v="0"/>
    <n v="0"/>
    <n v="5518.15"/>
    <n v="0"/>
  </r>
  <r>
    <d v="2025-09-16T00:00:00"/>
    <x v="25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385"/>
    <n v="0"/>
    <x v="5"/>
    <n v="0"/>
    <n v="0"/>
    <n v="0"/>
    <n v="0"/>
    <n v="0"/>
    <n v="0"/>
  </r>
  <r>
    <s v="ประมาณการ"/>
    <x v="7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5"/>
    <n v="22072.6"/>
    <n v="0"/>
    <n v="22072.6"/>
    <n v="0"/>
    <n v="22072.6"/>
    <n v="0"/>
  </r>
  <r>
    <s v="ประมาณการ"/>
    <x v="7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20000"/>
    <n v="0"/>
    <n v="20000"/>
    <n v="0"/>
    <n v="21000"/>
    <x v="5"/>
    <n v="21513.800000000003"/>
    <n v="0"/>
    <n v="21513.800000000003"/>
    <n v="0"/>
    <n v="21513.800000000003"/>
    <n v="0"/>
  </r>
  <r>
    <d v="2025-09-16T00:00:00"/>
    <x v="25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5"/>
    <n v="5518.15"/>
    <n v="0"/>
    <n v="5518.15"/>
    <n v="0"/>
    <n v="5518.15"/>
    <n v="0"/>
  </r>
  <r>
    <d v="2025-09-16T00:00:00"/>
    <x v="25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1129"/>
    <n v="1371"/>
    <n v="2550"/>
    <n v="0"/>
    <x v="5"/>
    <n v="0"/>
    <n v="0"/>
    <n v="0"/>
    <n v="0"/>
    <n v="0"/>
    <n v="0"/>
  </r>
  <r>
    <d v="2025-09-16T00:00:00"/>
    <x v="25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0"/>
    <n v="2500"/>
    <n v="0"/>
    <n v="2625"/>
    <x v="5"/>
    <n v="2689.2250000000004"/>
    <n v="0"/>
    <n v="2689.2250000000004"/>
    <n v="0"/>
    <n v="2689.2250000000004"/>
    <n v="0"/>
  </r>
  <r>
    <d v="2025-09-16T00:00:00"/>
    <x v="25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5"/>
    <n v="5518.15"/>
    <n v="0"/>
    <n v="5518.15"/>
    <n v="0"/>
    <n v="5518.15"/>
    <n v="0"/>
  </r>
  <r>
    <d v="2025-09-11T00:00:00"/>
    <x v="40"/>
    <x v="15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5"/>
    <n v="3310.89"/>
    <n v="3310.89"/>
    <n v="0"/>
    <n v="3310.89"/>
    <n v="0"/>
    <n v="0"/>
  </r>
  <r>
    <d v="2025-09-09T00:00:00"/>
    <x v="41"/>
    <x v="15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5"/>
    <n v="3478.5300000000007"/>
    <n v="3478.5300000000007"/>
    <n v="0"/>
    <n v="3478.5300000000007"/>
    <n v="0"/>
    <n v="0"/>
  </r>
  <r>
    <d v="2025-10-11T00:00:00"/>
    <x v="42"/>
    <x v="15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5"/>
    <n v="3310.89"/>
    <n v="0"/>
    <n v="3310.89"/>
    <n v="0"/>
    <n v="3310.89"/>
    <n v="0"/>
  </r>
  <r>
    <s v="ประมาณการ"/>
    <x v="7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00000"/>
    <n v="0"/>
    <n v="100000"/>
    <n v="0"/>
    <n v="105000"/>
    <x v="5"/>
    <n v="104775.00000000001"/>
    <n v="0"/>
    <n v="104775.00000000001"/>
    <n v="0"/>
    <n v="104775.00000000001"/>
    <n v="0"/>
  </r>
  <r>
    <s v="ประมาณการ"/>
    <x v="7"/>
    <x v="14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305000"/>
    <n v="0"/>
    <n v="305000"/>
    <n v="0"/>
    <n v="320250"/>
    <x v="5"/>
    <n v="336607.14999999997"/>
    <n v="0"/>
    <n v="336607.14999999997"/>
    <n v="0"/>
    <n v="336607.14999999997"/>
    <n v="0"/>
  </r>
  <r>
    <d v="2025-10-03T00:00:00"/>
    <x v="43"/>
    <x v="15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5"/>
    <n v="3310.89"/>
    <n v="3310.89"/>
    <n v="0"/>
    <n v="3310.89"/>
    <n v="0"/>
    <n v="0"/>
  </r>
  <r>
    <d v="2025-10-03T00:00:00"/>
    <x v="44"/>
    <x v="15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5"/>
    <n v="3310.89"/>
    <n v="3310.89"/>
    <n v="0"/>
    <n v="3310.89"/>
    <n v="0"/>
    <n v="0"/>
  </r>
  <r>
    <d v="2025-10-03T00:00:00"/>
    <x v="45"/>
    <x v="13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5"/>
    <n v="3310.89"/>
    <n v="0"/>
    <n v="3310.89"/>
    <n v="0"/>
    <n v="3310.89"/>
    <n v="0"/>
  </r>
  <r>
    <d v="2025-10-03T00:00:00"/>
    <x v="46"/>
    <x v="15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5"/>
    <n v="3310.89"/>
    <n v="3310.89"/>
    <n v="0"/>
    <n v="3310.89"/>
    <n v="0"/>
    <n v="0"/>
  </r>
  <r>
    <d v="2025-10-03T00:00:00"/>
    <x v="47"/>
    <x v="15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5"/>
    <n v="4414.5199999999995"/>
    <n v="4414.5199999999995"/>
    <n v="0"/>
    <n v="4414.5199999999995"/>
    <n v="0"/>
    <n v="0"/>
  </r>
  <r>
    <d v="2025-09-19T00:00:00"/>
    <x v="17"/>
    <x v="9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172"/>
    <n v="0"/>
    <n v="1172"/>
    <n v="21290"/>
    <n v="0"/>
    <x v="5"/>
    <n v="0"/>
    <n v="0"/>
    <n v="0"/>
    <n v="0"/>
    <n v="0"/>
    <n v="0"/>
  </r>
  <r>
    <d v="2025-09-19T00:00:00"/>
    <x v="48"/>
    <x v="9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3"/>
    <n v="622"/>
    <n v="0"/>
    <n v="622"/>
    <n v="6150"/>
    <n v="0"/>
    <x v="5"/>
    <n v="0"/>
    <n v="0"/>
    <n v="0"/>
    <n v="0"/>
    <n v="0"/>
    <n v="0"/>
  </r>
  <r>
    <d v="2025-09-23T00:00:00"/>
    <x v="49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5"/>
    <n v="3310.89"/>
    <n v="0"/>
    <n v="3310.89"/>
    <n v="0"/>
    <n v="3310.89"/>
    <n v="0"/>
  </r>
  <r>
    <d v="2025-09-23T00:00:00"/>
    <x v="50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25000"/>
    <n v="0"/>
    <n v="25000"/>
    <n v="0"/>
    <n v="26250"/>
    <x v="5"/>
    <n v="27590.75"/>
    <n v="27590.75"/>
    <n v="0"/>
    <n v="27590.75"/>
    <n v="0"/>
    <n v="0"/>
  </r>
  <r>
    <d v="2025-08-08T00:00:00"/>
    <x v="24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500"/>
    <n v="1217"/>
    <n v="2283"/>
    <n v="1545"/>
    <n v="2052.75"/>
    <x v="5"/>
    <n v="2265.4764825000002"/>
    <n v="2265.4764825000002"/>
    <n v="0"/>
    <n v="2265.4764825000002"/>
    <n v="0"/>
    <n v="0"/>
  </r>
  <r>
    <d v="2025-08-27T00:00:00"/>
    <x v="51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5"/>
    <n v="3310.89"/>
    <n v="3310.89"/>
    <n v="0"/>
    <n v="3310.89"/>
    <n v="0"/>
    <n v="0"/>
  </r>
  <r>
    <d v="2025-09-05T00:00:00"/>
    <x v="52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243"/>
    <n v="0"/>
    <n v="243"/>
    <n v="5950"/>
    <n v="0"/>
    <x v="5"/>
    <n v="0"/>
    <n v="0"/>
    <n v="0"/>
    <n v="0"/>
    <n v="0"/>
    <n v="0"/>
  </r>
  <r>
    <d v="2025-05-19T00:00:00"/>
    <x v="53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302"/>
    <n v="363"/>
    <n v="0"/>
    <n v="5300"/>
    <n v="0"/>
    <x v="5"/>
    <n v="0"/>
    <n v="0"/>
    <n v="0"/>
    <n v="0"/>
    <n v="0"/>
    <n v="0"/>
  </r>
  <r>
    <d v="2025-01-17T00:00:00"/>
    <x v="54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3"/>
    <n v="152"/>
    <n v="0"/>
    <n v="152"/>
    <n v="6000"/>
    <n v="0"/>
    <x v="5"/>
    <n v="0"/>
    <n v="0"/>
    <n v="0"/>
    <n v="0"/>
    <n v="0"/>
    <n v="5987"/>
  </r>
  <r>
    <d v="2024-11-15T00:00:00"/>
    <x v="55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117"/>
    <n v="0"/>
    <n v="117"/>
    <n v="10065"/>
    <n v="0"/>
    <x v="5"/>
    <n v="0"/>
    <n v="0"/>
    <n v="0"/>
    <n v="0"/>
    <n v="0"/>
    <n v="0"/>
  </r>
  <r>
    <d v="2024-08-19T00:00:00"/>
    <x v="29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1260"/>
    <n v="0"/>
    <n v="1260"/>
    <n v="11095"/>
    <n v="0"/>
    <x v="5"/>
    <n v="0"/>
    <n v="0"/>
    <n v="0"/>
    <n v="0"/>
    <n v="0"/>
    <n v="0"/>
  </r>
  <r>
    <d v="2025-08-27T00:00:00"/>
    <x v="56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194"/>
    <n v="0"/>
    <n v="8100"/>
    <n v="0"/>
    <x v="5"/>
    <n v="0"/>
    <n v="0"/>
    <n v="0"/>
    <n v="0"/>
    <n v="0"/>
    <n v="0"/>
  </r>
  <r>
    <d v="2025-08-22T00:00:00"/>
    <x v="57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6000"/>
    <n v="5500"/>
    <n v="500"/>
    <n v="9455"/>
    <n v="0"/>
    <x v="5"/>
    <n v="0"/>
    <n v="0"/>
    <n v="0"/>
    <n v="0"/>
    <n v="0"/>
    <n v="0"/>
  </r>
  <r>
    <d v="2025-09-08T00:00:00"/>
    <x v="58"/>
    <x v="17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8"/>
    <n v="4000"/>
    <n v="4000"/>
    <n v="0"/>
    <n v="4060"/>
    <n v="0"/>
    <x v="5"/>
    <n v="0"/>
    <n v="0"/>
    <n v="0"/>
    <n v="0"/>
    <n v="0"/>
    <n v="0"/>
  </r>
  <r>
    <d v="2025-09-08T00:00:00"/>
    <x v="58"/>
    <x v="17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8"/>
    <n v="4000"/>
    <n v="4000"/>
    <n v="0"/>
    <n v="4060"/>
    <n v="0"/>
    <x v="5"/>
    <n v="0"/>
    <n v="0"/>
    <n v="0"/>
    <n v="0"/>
    <n v="0"/>
    <n v="0"/>
  </r>
  <r>
    <d v="2025-05-22T00:00:00"/>
    <x v="59"/>
    <x v="17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8"/>
    <n v="4000"/>
    <n v="3975"/>
    <n v="25"/>
    <n v="4140"/>
    <n v="0"/>
    <x v="5"/>
    <n v="0"/>
    <n v="0"/>
    <n v="0"/>
    <n v="0"/>
    <n v="0"/>
    <s v="ห้ามขาด-ห้ามเกิน"/>
  </r>
  <r>
    <d v="2025-05-22T00:00:00"/>
    <x v="59"/>
    <x v="17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8"/>
    <n v="4000"/>
    <n v="4056"/>
    <n v="0"/>
    <n v="4404"/>
    <n v="0"/>
    <x v="5"/>
    <n v="0"/>
    <n v="0"/>
    <n v="0"/>
    <n v="0"/>
    <n v="0"/>
    <s v="ห้ามขาด-ห้ามเกิน"/>
  </r>
  <r>
    <d v="2025-03-04T00:00:00"/>
    <x v="42"/>
    <x v="15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4010"/>
    <n v="0"/>
    <n v="4470"/>
    <n v="0"/>
    <x v="5"/>
    <n v="0"/>
    <n v="0"/>
    <n v="0"/>
    <n v="0"/>
    <n v="0"/>
    <n v="0"/>
  </r>
  <r>
    <d v="2025-03-04T00:00:00"/>
    <x v="42"/>
    <x v="15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065"/>
    <n v="0"/>
    <n v="3300"/>
    <n v="0"/>
    <x v="5"/>
    <n v="0"/>
    <n v="0"/>
    <n v="0"/>
    <n v="0"/>
    <n v="0"/>
    <n v="0"/>
  </r>
  <r>
    <d v="2024-09-06T00:00:00"/>
    <x v="60"/>
    <x v="15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8"/>
    <n v="3000"/>
    <n v="3318"/>
    <n v="0"/>
    <n v="0"/>
    <n v="0"/>
    <x v="5"/>
    <n v="0"/>
    <n v="0"/>
    <n v="0"/>
    <n v="0"/>
    <n v="0"/>
    <s v="ลูกค้าสั่งผิดเอาไปส่งเดือน10"/>
  </r>
  <r>
    <d v="2024-10-16T00:00:00"/>
    <x v="61"/>
    <x v="15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194"/>
    <n v="0"/>
    <n v="5632"/>
    <n v="0"/>
    <x v="5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5"/>
    <n v="603143.1164825001"/>
    <n v="90411.221482499997"/>
    <n v="512731.89500000002"/>
    <n v="60925.506482500001"/>
    <n v="542217.61"/>
    <s v="ระบุในSD"/>
  </r>
  <r>
    <d v="2025-09-16T00:00:00"/>
    <x v="62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2700"/>
    <n v="0"/>
    <n v="2687"/>
    <n v="0"/>
    <x v="6"/>
    <n v="0"/>
    <n v="0"/>
    <n v="0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5100"/>
    <n v="0"/>
    <n v="5200"/>
    <n v="0"/>
    <x v="6"/>
    <n v="0"/>
    <n v="0"/>
    <n v="0"/>
    <n v="0"/>
    <n v="0"/>
    <n v="0"/>
  </r>
  <r>
    <d v="2025-09-16T00:00:00"/>
    <x v="62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2550"/>
    <n v="0"/>
    <x v="6"/>
    <n v="0"/>
    <n v="0"/>
    <n v="0"/>
    <n v="0"/>
    <n v="0"/>
    <n v="0"/>
  </r>
  <r>
    <d v="2025-09-16T00:00:00"/>
    <x v="62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2700"/>
    <n v="0"/>
    <n v="2686"/>
    <n v="0"/>
    <x v="6"/>
    <n v="0"/>
    <n v="0"/>
    <n v="0"/>
    <n v="0"/>
    <n v="0"/>
    <n v="0"/>
  </r>
  <r>
    <d v="2025-09-16T00:00:00"/>
    <x v="62"/>
    <x v="14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657.85"/>
    <n v="5657.85"/>
    <n v="0"/>
    <n v="0"/>
    <n v="0"/>
    <n v="0"/>
  </r>
  <r>
    <d v="2025-09-16T00:00:00"/>
    <x v="62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100"/>
    <n v="0"/>
    <x v="6"/>
    <n v="0"/>
    <n v="0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5100"/>
    <n v="0"/>
    <n v="5100"/>
    <n v="0"/>
    <x v="6"/>
    <n v="0"/>
    <n v="0"/>
    <n v="0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4200"/>
    <n v="800"/>
    <n v="5200"/>
    <n v="0"/>
    <x v="6"/>
    <n v="0"/>
    <n v="0"/>
    <n v="0"/>
    <n v="0"/>
    <n v="0"/>
    <n v="0"/>
  </r>
  <r>
    <d v="2025-09-16T00:00:00"/>
    <x v="62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2359"/>
    <n v="141"/>
    <n v="2600"/>
    <n v="0"/>
    <x v="6"/>
    <n v="0"/>
    <n v="0"/>
    <n v="0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0"/>
    <n v="10000"/>
    <n v="10200"/>
    <n v="0"/>
    <x v="6"/>
    <n v="0"/>
    <n v="0"/>
    <n v="0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100"/>
    <n v="0"/>
    <x v="6"/>
    <n v="0"/>
    <n v="0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2900"/>
    <n v="7100"/>
    <n v="10300"/>
    <n v="0"/>
    <x v="6"/>
    <n v="0"/>
    <n v="0"/>
    <n v="0"/>
    <n v="0"/>
    <n v="0"/>
    <n v="0"/>
  </r>
  <r>
    <d v="2025-09-16T00:00:00"/>
    <x v="62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6"/>
    <n v="5657.85"/>
    <n v="5657.85"/>
    <n v="0"/>
    <n v="0"/>
    <n v="0"/>
    <n v="0"/>
  </r>
  <r>
    <d v="2025-09-16T00:00:00"/>
    <x v="62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6"/>
    <n v="0"/>
    <n v="0"/>
    <n v="0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486.7750000000015"/>
    <n v="8486.7750000000015"/>
    <n v="0"/>
    <n v="0"/>
    <n v="0"/>
    <n v="0"/>
  </r>
  <r>
    <d v="2025-09-16T00:00:00"/>
    <x v="62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165"/>
    <n v="0"/>
    <x v="6"/>
    <n v="0"/>
    <n v="0"/>
    <n v="0"/>
    <n v="0"/>
    <n v="0"/>
    <n v="0"/>
  </r>
  <r>
    <d v="2025-09-16T00:00:00"/>
    <x v="62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728"/>
    <n v="272"/>
    <n v="5100"/>
    <n v="0"/>
    <x v="6"/>
    <n v="0"/>
    <n v="0"/>
    <n v="0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0"/>
    <n v="10000"/>
    <n v="10300"/>
    <n v="0"/>
    <x v="6"/>
    <n v="0"/>
    <n v="0"/>
    <n v="0"/>
    <n v="0"/>
    <n v="0"/>
    <n v="0"/>
  </r>
  <r>
    <d v="2025-09-16T00:00:00"/>
    <x v="62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700"/>
    <n v="0"/>
    <n v="2687"/>
    <n v="0"/>
    <x v="6"/>
    <n v="0"/>
    <n v="0"/>
    <n v="0"/>
    <n v="0"/>
    <n v="0"/>
    <n v="0"/>
  </r>
  <r>
    <d v="2025-09-16T00:00:00"/>
    <x v="62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6"/>
    <n v="5518.15"/>
    <n v="5518.15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6"/>
    <n v="5657.85"/>
    <n v="5657.85"/>
    <n v="0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0"/>
    <n v="7500"/>
    <n v="0"/>
    <n v="7875"/>
    <x v="6"/>
    <n v="8486.7750000000015"/>
    <n v="8486.7750000000015"/>
    <n v="0"/>
    <n v="0"/>
    <n v="0"/>
    <n v="0"/>
  </r>
  <r>
    <d v="2025-09-16T00:00:00"/>
    <x v="62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5165"/>
    <n v="0"/>
    <x v="6"/>
    <n v="0"/>
    <n v="0"/>
    <n v="0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5200"/>
    <n v="0"/>
    <x v="6"/>
    <n v="0"/>
    <n v="0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6"/>
    <n v="5657.85"/>
    <n v="5657.85"/>
    <n v="0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6"/>
    <n v="5378.4500000000007"/>
    <n v="5378.4500000000007"/>
    <n v="0"/>
    <n v="0"/>
    <n v="0"/>
    <n v="0"/>
  </r>
  <r>
    <d v="2025-09-16T00:00:00"/>
    <x v="62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6"/>
    <n v="5378.4500000000007"/>
    <n v="5378.4500000000007"/>
    <n v="0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6"/>
    <n v="10756.900000000001"/>
    <n v="10756.900000000001"/>
    <n v="0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657.85"/>
    <n v="5657.85"/>
    <n v="0"/>
    <n v="0"/>
    <n v="0"/>
    <n v="0"/>
  </r>
  <r>
    <d v="2025-09-16T00:00:00"/>
    <x v="62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1607"/>
    <n v="893"/>
    <n v="2686"/>
    <n v="0"/>
    <x v="6"/>
    <n v="0"/>
    <n v="0"/>
    <n v="0"/>
    <n v="0"/>
    <n v="0"/>
    <n v="0"/>
  </r>
  <r>
    <d v="2025-09-16T00:00:00"/>
    <x v="62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5100"/>
    <n v="0"/>
    <x v="6"/>
    <n v="0"/>
    <n v="0"/>
    <n v="0"/>
    <n v="0"/>
    <n v="0"/>
    <n v="0"/>
  </r>
  <r>
    <d v="2025-09-16T00:00:00"/>
    <x v="62"/>
    <x v="14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6"/>
    <n v="5518.15"/>
    <n v="5518.15"/>
    <n v="0"/>
    <n v="0"/>
    <n v="0"/>
    <n v="0"/>
  </r>
  <r>
    <d v="2025-09-16T00:00:00"/>
    <x v="62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6"/>
    <n v="5657.85"/>
    <n v="5657.85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6"/>
    <n v="11315.7"/>
    <n v="11315.7"/>
    <n v="0"/>
    <n v="0"/>
    <n v="0"/>
    <n v="0"/>
  </r>
  <r>
    <d v="2025-09-16T00:00:00"/>
    <x v="62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6"/>
    <n v="5657.85"/>
    <n v="5657.85"/>
    <n v="0"/>
    <n v="0"/>
    <n v="0"/>
    <n v="0"/>
  </r>
  <r>
    <d v="2025-09-16T00:00:00"/>
    <x v="62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6"/>
    <n v="10756.900000000001"/>
    <n v="10756.900000000001"/>
    <n v="0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10000"/>
    <n v="0"/>
    <n v="10000"/>
    <n v="0"/>
    <n v="10500"/>
    <x v="6"/>
    <n v="10756.900000000001"/>
    <n v="0"/>
    <n v="10756.900000000001"/>
    <n v="0"/>
    <n v="0"/>
    <n v="0"/>
  </r>
  <r>
    <d v="2025-09-16T00:00:00"/>
    <x v="62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6"/>
    <n v="5378.4500000000007"/>
    <n v="0"/>
    <n v="5378.4500000000007"/>
    <n v="0"/>
    <n v="0"/>
    <n v="0"/>
  </r>
  <r>
    <d v="2025-09-16T00:00:00"/>
    <x v="62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5100"/>
    <n v="0"/>
    <x v="6"/>
    <n v="0"/>
    <n v="0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6"/>
    <n v="5657.85"/>
    <n v="0"/>
    <n v="5657.85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7500"/>
    <n v="0"/>
    <n v="7500"/>
    <n v="0"/>
    <n v="7875"/>
    <x v="6"/>
    <n v="8486.7750000000015"/>
    <n v="0"/>
    <n v="8486.7750000000015"/>
    <n v="0"/>
    <n v="0"/>
    <n v="0"/>
  </r>
  <r>
    <d v="2025-09-16T00:00:00"/>
    <x v="62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0"/>
    <n v="2500"/>
    <n v="0"/>
    <n v="2625"/>
    <x v="6"/>
    <n v="2828.9250000000002"/>
    <n v="0"/>
    <n v="2828.9250000000002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6"/>
    <n v="5378.4500000000007"/>
    <n v="0"/>
    <n v="5378.4500000000007"/>
    <n v="0"/>
    <n v="0"/>
    <n v="0"/>
  </r>
  <r>
    <d v="2025-09-16T00:00:00"/>
    <x v="62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2026"/>
    <n v="474"/>
    <n v="2550"/>
    <n v="0"/>
    <x v="6"/>
    <n v="0"/>
    <n v="0"/>
    <n v="0"/>
    <n v="0"/>
    <n v="0"/>
    <n v="0"/>
  </r>
  <r>
    <s v="ประมาณการ"/>
    <x v="7"/>
    <x v="14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267500"/>
    <n v="0"/>
    <n v="1267500"/>
    <n v="0"/>
    <n v="1330875"/>
    <x v="6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6"/>
    <n v="1609413.85"/>
    <n v="136661.52500000002"/>
    <n v="1472752.3250000002"/>
    <n v="0"/>
    <n v="0"/>
    <s v="ระบุในSD"/>
  </r>
  <r>
    <d v="2025-09-19T00:00:00"/>
    <x v="63"/>
    <x v="9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"/>
    <n v="0"/>
    <n v="208"/>
    <n v="21632"/>
    <n v="0"/>
    <x v="7"/>
    <n v="0"/>
    <n v="0"/>
    <n v="0"/>
    <n v="0"/>
    <n v="0"/>
    <s v="ห้ามขาด-ห้ามเกิน"/>
  </r>
  <r>
    <d v="2025-09-19T00:00:00"/>
    <x v="64"/>
    <x v="9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11357"/>
    <n v="11357"/>
    <n v="0"/>
    <n v="12110"/>
    <n v="0"/>
    <x v="7"/>
    <n v="0"/>
    <n v="0"/>
    <n v="0"/>
    <n v="0"/>
    <n v="0"/>
    <s v="ห้ามขาด-ห้ามเกิน"/>
  </r>
  <r>
    <d v="2025-09-19T00:00:00"/>
    <x v="64"/>
    <x v="9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5709"/>
    <n v="3643"/>
    <n v="22066"/>
    <n v="27997"/>
    <n v="0"/>
    <x v="7"/>
    <n v="0"/>
    <n v="0"/>
    <n v="0"/>
    <n v="0"/>
    <n v="0"/>
    <s v="ห้ามขาด-ห้ามเกิน"/>
  </r>
  <r>
    <d v="2025-09-19T00:00:00"/>
    <x v="65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1"/>
    <n v="16814"/>
    <n v="15440"/>
    <n v="1374"/>
    <n v="27689"/>
    <n v="0"/>
    <x v="7"/>
    <n v="0"/>
    <n v="0"/>
    <n v="0"/>
    <n v="0"/>
    <n v="0"/>
    <s v="ห้ามขาด-ห้ามเกิน"/>
  </r>
  <r>
    <d v="2025-10-11T00:00:00"/>
    <x v="66"/>
    <x v="0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11"/>
    <n v="5000"/>
    <n v="0"/>
    <n v="5000"/>
    <n v="0"/>
    <n v="5250"/>
    <x v="7"/>
    <n v="4679.9500000000007"/>
    <n v="4679.9500000000007"/>
    <n v="0"/>
    <n v="0"/>
    <n v="0"/>
    <n v="0"/>
  </r>
  <r>
    <d v="2025-10-11T00:00:00"/>
    <x v="66"/>
    <x v="0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11"/>
    <n v="10000"/>
    <n v="0"/>
    <n v="10000"/>
    <n v="0"/>
    <n v="10500"/>
    <x v="7"/>
    <n v="9359.9000000000015"/>
    <n v="9359.9000000000015"/>
    <n v="0"/>
    <n v="0"/>
    <n v="0"/>
    <n v="0"/>
  </r>
  <r>
    <s v="ประมาณการ"/>
    <x v="7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90000"/>
    <n v="0"/>
    <n v="290000"/>
    <n v="0"/>
    <n v="304500"/>
    <x v="7"/>
    <n v="303847.5"/>
    <n v="1477"/>
    <n v="302370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7"/>
    <n v="317887.34999999998"/>
    <n v="15516.850000000002"/>
    <n v="302370.5"/>
    <n v="0"/>
    <n v="0"/>
    <s v="ระบุในSD"/>
  </r>
  <r>
    <d v="2025-10-03T00:00:00"/>
    <x v="67"/>
    <x v="18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2"/>
    <n v="5000"/>
    <n v="4737"/>
    <n v="263"/>
    <n v="5200"/>
    <n v="0"/>
    <x v="8"/>
    <n v="0"/>
    <n v="0"/>
    <n v="0"/>
    <n v="0"/>
    <n v="0"/>
    <n v="0"/>
  </r>
  <r>
    <d v="2025-10-03T00:00:00"/>
    <x v="68"/>
    <x v="15"/>
    <s v="ฟีล กู๊ด 8033"/>
    <n v="21"/>
    <n v="40"/>
    <s v="ขาว"/>
    <s v="ใส"/>
    <n v="108"/>
    <s v="±"/>
    <n v="5"/>
    <s v="จับจีบ"/>
    <n v="22"/>
    <n v="42"/>
    <n v="40"/>
    <n v="0"/>
    <n v="0"/>
    <n v="0"/>
    <s v="500กระสอบแบน"/>
    <x v="9"/>
    <n v="3000"/>
    <n v="3000"/>
    <n v="0"/>
    <n v="3200"/>
    <n v="0"/>
    <x v="8"/>
    <n v="0"/>
    <n v="0"/>
    <n v="0"/>
    <n v="0"/>
    <n v="0"/>
    <n v="0"/>
  </r>
  <r>
    <d v="2025-10-10T00:00:00"/>
    <x v="69"/>
    <x v="19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0"/>
    <n v="25000"/>
    <n v="5000"/>
    <n v="52505"/>
    <n v="0"/>
    <x v="8"/>
    <n v="0"/>
    <n v="0"/>
    <n v="0"/>
    <n v="0"/>
    <n v="0"/>
    <n v="0"/>
  </r>
  <r>
    <d v="2025-09-30T00:00:00"/>
    <x v="70"/>
    <x v="13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0"/>
    <n v="3000"/>
    <n v="3000"/>
    <n v="0"/>
    <n v="3105"/>
    <n v="0"/>
    <x v="8"/>
    <n v="0"/>
    <n v="0"/>
    <n v="0"/>
    <n v="0"/>
    <n v="0"/>
    <n v="0"/>
  </r>
  <r>
    <d v="2025-10-03T00:00:00"/>
    <x v="71"/>
    <x v="13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3"/>
    <n v="3000"/>
    <n v="0"/>
    <n v="3000"/>
    <n v="0"/>
    <n v="3150"/>
    <x v="8"/>
    <n v="3310.89"/>
    <n v="3310.89"/>
    <n v="0"/>
    <n v="3310.89"/>
    <n v="0"/>
    <n v="0"/>
  </r>
  <r>
    <d v="1899-12-30T00:00:00"/>
    <x v="42"/>
    <x v="19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8"/>
    <n v="10756.900000000001"/>
    <n v="10756.900000000001"/>
    <n v="0"/>
    <n v="10756.900000000001"/>
    <n v="0"/>
    <n v="0"/>
  </r>
  <r>
    <d v="1899-12-30T00:00:00"/>
    <x v="42"/>
    <x v="19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8"/>
    <n v="5378.4500000000007"/>
    <n v="5378.4500000000007"/>
    <n v="0"/>
    <n v="5378.4500000000007"/>
    <n v="0"/>
    <n v="0"/>
  </r>
  <r>
    <d v="1899-12-30T00:00:00"/>
    <x v="42"/>
    <x v="19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8"/>
    <n v="5378.4500000000007"/>
    <n v="5378.4500000000007"/>
    <n v="0"/>
    <n v="5378.4500000000007"/>
    <n v="0"/>
    <n v="0"/>
  </r>
  <r>
    <d v="1899-12-30T00:00:00"/>
    <x v="42"/>
    <x v="19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8"/>
    <n v="10756.900000000001"/>
    <n v="10756.900000000001"/>
    <n v="0"/>
    <n v="10756.900000000001"/>
    <n v="0"/>
    <n v="0"/>
  </r>
  <r>
    <d v="1899-12-30T00:00:00"/>
    <x v="42"/>
    <x v="19"/>
    <s v="ไม่พิมพ์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0"/>
    <x v="8"/>
    <n v="5378.4500000000007"/>
    <n v="5378.4500000000007"/>
    <n v="0"/>
    <n v="5378.4500000000007"/>
    <n v="0"/>
    <n v="0"/>
  </r>
  <r>
    <s v="ประมาณการ"/>
    <x v="7"/>
    <x v="19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15000"/>
    <n v="0"/>
    <n v="115000"/>
    <n v="0"/>
    <n v="120750"/>
    <x v="8"/>
    <n v="123704.35"/>
    <n v="123704.35"/>
    <n v="0"/>
    <n v="123704.35"/>
    <n v="0"/>
    <n v="0"/>
  </r>
  <r>
    <d v="2024-12-05T00:00:00"/>
    <x v="7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8"/>
    <n v="17211.04"/>
    <n v="17211.04"/>
    <n v="0"/>
    <n v="17211.04"/>
    <n v="0"/>
    <n v="0"/>
  </r>
  <r>
    <d v="2024-12-05T00:00:00"/>
    <x v="73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9000"/>
    <n v="0"/>
    <n v="9000"/>
    <n v="0"/>
    <n v="9450"/>
    <x v="8"/>
    <n v="9681.2100000000009"/>
    <n v="9681.2100000000009"/>
    <n v="0"/>
    <n v="9681.2100000000009"/>
    <n v="0"/>
    <n v="0"/>
  </r>
  <r>
    <d v="2025-08-27T00:00:00"/>
    <x v="74"/>
    <x v="15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3"/>
    <n v="3000"/>
    <n v="0"/>
    <n v="3000"/>
    <n v="0"/>
    <n v="3150"/>
    <x v="8"/>
    <n v="3310.89"/>
    <n v="3310.89"/>
    <n v="0"/>
    <n v="3310.89"/>
    <n v="0"/>
    <n v="0"/>
  </r>
  <r>
    <d v="2025-08-27T00:00:00"/>
    <x v="75"/>
    <x v="15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3"/>
    <n v="5000"/>
    <n v="0"/>
    <n v="5000"/>
    <n v="0"/>
    <n v="5250"/>
    <x v="8"/>
    <n v="5518.15"/>
    <n v="5518.15"/>
    <n v="0"/>
    <n v="5518.15"/>
    <n v="0"/>
    <n v="0"/>
  </r>
  <r>
    <d v="2025-08-27T00:00:00"/>
    <x v="76"/>
    <x v="15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3"/>
    <n v="3000"/>
    <n v="0"/>
    <n v="3000"/>
    <n v="0"/>
    <n v="3150"/>
    <x v="8"/>
    <n v="3310.89"/>
    <n v="3310.89"/>
    <n v="0"/>
    <n v="3310.89"/>
    <n v="0"/>
    <n v="0"/>
  </r>
  <r>
    <d v="2025-09-11T00:00:00"/>
    <x v="77"/>
    <x v="15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3"/>
    <n v="3000"/>
    <n v="0"/>
    <n v="3000"/>
    <n v="0"/>
    <n v="3150"/>
    <x v="8"/>
    <n v="3310.89"/>
    <n v="3310.89"/>
    <n v="0"/>
    <n v="3310.89"/>
    <n v="0"/>
    <n v="0"/>
  </r>
  <r>
    <s v="ประมาณการ"/>
    <x v="7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8"/>
    <n v="10756.900000000001"/>
    <n v="10756.900000000001"/>
    <n v="0"/>
    <n v="10756.900000000001"/>
    <n v="0"/>
    <n v="0"/>
  </r>
  <r>
    <d v="2025-07-16T00:00:00"/>
    <x v="78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6-18T00:00:00"/>
    <x v="79"/>
    <x v="15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3"/>
    <n v="8000"/>
    <n v="470"/>
    <n v="7530"/>
    <n v="0"/>
    <n v="7906.5"/>
    <x v="8"/>
    <n v="8310.3338999999996"/>
    <n v="8310.3338999999996"/>
    <n v="0"/>
    <n v="8310.3338999999996"/>
    <n v="0"/>
    <n v="0"/>
  </r>
  <r>
    <d v="2023-05-20T00:00:00"/>
    <x v="80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3"/>
    <n v="5000"/>
    <n v="0"/>
    <n v="5000"/>
    <n v="0"/>
    <n v="5250"/>
    <x v="8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8"/>
    <n v="234903.73390000005"/>
    <n v="234903.73390000005"/>
    <n v="0"/>
    <n v="226074.69390000004"/>
    <n v="8829.0399999999991"/>
    <s v="ระบุในSD"/>
  </r>
  <r>
    <s v="ประมาณการ"/>
    <x v="7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30000"/>
    <n v="0"/>
    <n v="30000"/>
    <n v="0"/>
    <n v="31500"/>
    <x v="9"/>
    <n v="29756.100000000002"/>
    <n v="29756.100000000002"/>
    <n v="0"/>
    <n v="0"/>
    <n v="0"/>
    <n v="0"/>
  </r>
  <r>
    <s v="ประมาณการ"/>
    <x v="7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3"/>
    <n v="30000"/>
    <n v="0"/>
    <n v="30000"/>
    <n v="0"/>
    <n v="31500"/>
    <x v="9"/>
    <n v="29756.100000000002"/>
    <n v="10429"/>
    <n v="19327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9"/>
    <n v="59512.200000000004"/>
    <n v="40185.100000000006"/>
    <n v="19327.100000000002"/>
    <n v="0"/>
    <n v="0"/>
    <s v="ระบุในSD"/>
  </r>
  <r>
    <d v="2025-10-03T00:00:00"/>
    <x v="81"/>
    <x v="13"/>
    <s v="BOBBI Cat รสSalman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10-03T00:00:00"/>
    <x v="82"/>
    <x v="13"/>
    <s v="BOBBI Cat รสMellow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0"/>
    <n v="3310.89"/>
    <n v="3310.89"/>
    <n v="0"/>
    <n v="2638"/>
    <n v="672.88999999999987"/>
    <n v="0"/>
  </r>
  <r>
    <d v="2025-10-07T00:00:00"/>
    <x v="83"/>
    <x v="13"/>
    <s v="BOBBI Dog รส Lamb&amp;Rice 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3"/>
    <n v="3000"/>
    <n v="0"/>
    <n v="3000"/>
    <n v="3200"/>
    <n v="0"/>
    <x v="10"/>
    <n v="0"/>
    <n v="0"/>
    <n v="0"/>
    <n v="0"/>
    <n v="0"/>
    <n v="0"/>
  </r>
  <r>
    <d v="1899-12-30T00:00:00"/>
    <x v="42"/>
    <x v="19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4"/>
    <n v="5000"/>
    <n v="0"/>
    <n v="5000"/>
    <n v="0"/>
    <n v="0"/>
    <x v="10"/>
    <n v="5797.55"/>
    <n v="0"/>
    <n v="5797.55"/>
    <n v="0"/>
    <n v="5797.55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0"/>
    <n v="12419.33"/>
    <n v="6621.78"/>
    <n v="5797.55"/>
    <n v="2638"/>
    <n v="9781.33"/>
    <s v="ระบุในSD"/>
  </r>
  <r>
    <d v="2024-11-05T00:00:00"/>
    <x v="84"/>
    <x v="23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3"/>
    <n v="100000"/>
    <n v="1500"/>
    <n v="98500"/>
    <n v="0"/>
    <n v="103425"/>
    <x v="11"/>
    <n v="105955.465"/>
    <n v="19362"/>
    <n v="86593.464999999997"/>
    <n v="0"/>
    <n v="0"/>
    <n v="0"/>
  </r>
  <r>
    <d v="2024-11-05T00:00:00"/>
    <x v="84"/>
    <x v="23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3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19362"/>
    <n v="450045.45082000003"/>
    <n v="0"/>
    <n v="0"/>
    <s v="ระบุในSD"/>
  </r>
  <r>
    <d v="2025-09-23T00:00:00"/>
    <x v="85"/>
    <x v="4"/>
    <s v="อนนท์ 50กก."/>
    <n v="24"/>
    <n v="37"/>
    <s v="ขาว"/>
    <n v="0"/>
    <n v="120"/>
    <s v="±"/>
    <n v="5"/>
    <s v="ไม่"/>
    <n v="25"/>
    <n v="40"/>
    <n v="55"/>
    <n v="0"/>
    <n v="0"/>
    <n v="0"/>
    <s v="500กระสอบแบน"/>
    <x v="19"/>
    <n v="5000"/>
    <n v="5000"/>
    <n v="0"/>
    <n v="5300"/>
    <n v="0"/>
    <x v="12"/>
    <n v="0"/>
    <n v="0"/>
    <n v="0"/>
    <n v="0"/>
    <n v="0"/>
    <n v="0"/>
  </r>
  <r>
    <d v="2025-09-23T00:00:00"/>
    <x v="85"/>
    <x v="4"/>
    <s v="ไม่พิมพ์"/>
    <n v="24"/>
    <n v="37"/>
    <s v="ขาว"/>
    <n v="0"/>
    <n v="120"/>
    <s v="±"/>
    <n v="5"/>
    <s v="ไม่"/>
    <n v="25"/>
    <n v="40"/>
    <n v="55"/>
    <n v="0"/>
    <n v="0"/>
    <n v="0"/>
    <s v="500กระสอบแบน"/>
    <x v="19"/>
    <n v="5000"/>
    <n v="5000"/>
    <n v="0"/>
    <n v="0"/>
    <n v="0"/>
    <x v="12"/>
    <n v="0"/>
    <n v="0"/>
    <n v="0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0"/>
    <n v="0"/>
    <n v="0"/>
    <n v="0"/>
    <n v="0"/>
    <s v="ระบุในSD"/>
  </r>
  <r>
    <d v="2025-10-04T00:00:00"/>
    <x v="86"/>
    <x v="2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10000"/>
    <n v="10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d v="2025-10-09T00:00:00"/>
    <x v="87"/>
    <x v="25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11"/>
    <n v="10000"/>
    <n v="0"/>
    <n v="10000"/>
    <n v="0"/>
    <n v="10500"/>
    <x v="14"/>
    <n v="11595.1"/>
    <n v="3750"/>
    <n v="7845.1"/>
    <n v="0"/>
    <n v="0"/>
    <n v="0"/>
  </r>
  <r>
    <d v="2025-10-01T00:00:00"/>
    <x v="88"/>
    <x v="2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8"/>
    <n v="10122"/>
    <n v="10122"/>
    <n v="0"/>
    <n v="0"/>
    <n v="0"/>
    <x v="14"/>
    <n v="0"/>
    <n v="0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1595.1"/>
    <n v="3750"/>
    <n v="7845.1"/>
    <n v="0"/>
    <n v="0"/>
    <s v="ระบุในSD"/>
  </r>
  <r>
    <d v="2025-09-01T00:00:00"/>
    <x v="89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0000"/>
    <n v="3425"/>
    <n v="6575"/>
    <n v="11225"/>
    <n v="0"/>
    <x v="15"/>
    <n v="0"/>
    <n v="0"/>
    <n v="0"/>
    <n v="0"/>
    <n v="0"/>
    <n v="0"/>
  </r>
  <r>
    <d v="2025-10-03T00:00:00"/>
    <x v="90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15000"/>
    <n v="0"/>
    <n v="0"/>
    <n v="0"/>
    <x v="15"/>
    <n v="0"/>
    <n v="0"/>
    <n v="0"/>
    <n v="0"/>
    <n v="0"/>
    <n v="0"/>
  </r>
  <r>
    <d v="2025-10-03T00:00:00"/>
    <x v="91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0"/>
    <n v="15000"/>
    <n v="0"/>
    <n v="0"/>
    <x v="15"/>
    <n v="18649.949999999997"/>
    <n v="18649.949999999997"/>
    <n v="0"/>
    <n v="9135"/>
    <n v="9514.9499999999971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8649.949999999997"/>
    <n v="18649.949999999997"/>
    <n v="0"/>
    <n v="9135"/>
    <n v="9514.9499999999971"/>
    <s v="ระบุในSD"/>
  </r>
  <r>
    <d v="2025-10-10T00:00:00"/>
    <x v="42"/>
    <x v="26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9"/>
    <n v="5000"/>
    <n v="0"/>
    <n v="5000"/>
    <n v="0"/>
    <n v="0"/>
    <x v="16"/>
    <n v="5657.85"/>
    <n v="5657.85"/>
    <n v="0"/>
    <n v="0"/>
    <n v="0"/>
    <n v="0"/>
  </r>
  <r>
    <s v="ประมาณการ"/>
    <x v="7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16"/>
    <n v="59372.5"/>
    <n v="41284"/>
    <n v="18088.5"/>
    <n v="0"/>
    <n v="0"/>
    <n v="0"/>
  </r>
  <r>
    <s v="ประมาณการ"/>
    <x v="7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0"/>
    <x v="16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71805.8"/>
    <n v="53717.3"/>
    <n v="18088.5"/>
    <n v="6775.4500000000007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4F17-BAC3-42C9-AF57-5750D44F08FC}" name="PivotTable2" cacheId="1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x="3"/>
        <item x="52"/>
        <item x="54"/>
        <item x="55"/>
        <item x="6"/>
        <item x="78"/>
        <item x="51"/>
        <item x="68"/>
        <item x="67"/>
        <item x="50"/>
        <item x="53"/>
        <item x="48"/>
        <item x="32"/>
        <item x="22"/>
        <item x="36"/>
        <item x="49"/>
        <item x="46"/>
        <item x="76"/>
        <item x="45"/>
        <item x="37"/>
        <item x="65"/>
        <item x="62"/>
        <item x="72"/>
        <item x="63"/>
        <item x="75"/>
        <item x="34"/>
        <item x="57"/>
        <item x="0"/>
        <item x="35"/>
        <item x="33"/>
        <item x="28"/>
        <item x="29"/>
        <item x="30"/>
        <item x="31"/>
        <item x="44"/>
        <item x="26"/>
        <item x="40"/>
        <item x="69"/>
        <item x="70"/>
        <item x="71"/>
        <item x="79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5"/>
        <item x="13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0"/>
        <item h="1" x="1"/>
        <item x="2"/>
        <item h="1" x="3"/>
        <item x="5"/>
        <item x="6"/>
        <item x="4"/>
        <item h="1" x="7"/>
        <item x="10"/>
        <item x="8"/>
        <item h="1" x="9"/>
        <item x="11"/>
        <item h="1" x="12"/>
        <item h="1"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dataOnly="0" outline="0" fieldPosition="0">
        <references count="1">
          <reference field="25" count="0" defaultSubtotal="1"/>
        </references>
      </pivotArea>
    </format>
    <format dxfId="67">
      <pivotArea outline="0" fieldPosition="0">
        <references count="1">
          <reference field="4294967294" count="1" selected="0">
            <x v="3"/>
          </reference>
        </references>
      </pivotArea>
    </format>
    <format dxfId="66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65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64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8"/>
            <x v="9"/>
            <x v="11"/>
            <x v="15"/>
            <x v="16"/>
            <x v="18"/>
          </reference>
        </references>
      </pivotArea>
    </format>
    <format dxfId="63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2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8D354-06CE-49F2-A957-E5064BCF8049}" name="PivotTable2" cacheId="1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7">
        <item x="1"/>
        <item x="78"/>
        <item x="5"/>
        <item x="53"/>
        <item x="57"/>
        <item x="58"/>
        <item x="56"/>
        <item x="81"/>
        <item x="52"/>
        <item x="71"/>
        <item x="70"/>
        <item x="51"/>
        <item x="29"/>
        <item x="55"/>
        <item x="49"/>
        <item x="50"/>
        <item x="47"/>
        <item x="77"/>
        <item x="76"/>
        <item x="33"/>
        <item x="46"/>
        <item x="65"/>
        <item x="68"/>
        <item x="28"/>
        <item x="25"/>
        <item x="36"/>
        <item x="83"/>
        <item x="21"/>
        <item x="22"/>
        <item x="45"/>
        <item x="18"/>
        <item x="72"/>
        <item x="73"/>
        <item x="74"/>
        <item x="84"/>
        <item x="16"/>
        <item x="48"/>
        <item x="54"/>
        <item x="38"/>
        <item x="34"/>
        <item x="39"/>
        <item x="35"/>
        <item x="40"/>
        <item x="75"/>
        <item x="67"/>
        <item x="66"/>
        <item x="64"/>
        <item x="9"/>
        <item x="10"/>
        <item x="13"/>
        <item x="14"/>
        <item x="30"/>
        <item x="59"/>
        <item x="0"/>
        <item x="2"/>
        <item x="3"/>
        <item x="4"/>
        <item x="7"/>
        <item x="8"/>
        <item x="17"/>
        <item x="19"/>
        <item x="20"/>
        <item x="23"/>
        <item x="24"/>
        <item x="26"/>
        <item x="27"/>
        <item x="31"/>
        <item x="32"/>
        <item x="37"/>
        <item x="41"/>
        <item x="42"/>
        <item x="43"/>
        <item x="44"/>
        <item x="60"/>
        <item x="61"/>
        <item x="62"/>
        <item x="63"/>
        <item x="69"/>
        <item x="79"/>
        <item x="80"/>
        <item x="82"/>
        <item x="85"/>
        <item x="6"/>
        <item x="11"/>
        <item x="12"/>
        <item x="15"/>
        <item t="default"/>
      </items>
    </pivotField>
    <pivotField axis="axisPage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12"/>
        <item x="14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x="2"/>
        <item h="1" x="11"/>
        <item h="1" x="25"/>
        <item h="1" x="8"/>
        <item h="1" x="12"/>
        <item h="1" x="13"/>
        <item h="1" x="9"/>
        <item h="1" x="16"/>
        <item h="1" x="0"/>
        <item h="1" x="17"/>
        <item h="1" x="18"/>
        <item h="1" x="24"/>
        <item h="1" x="14"/>
        <item h="1" x="26"/>
        <item h="1" x="3"/>
        <item h="1" x="19"/>
        <item h="1" x="10"/>
        <item h="1" x="20"/>
        <item h="1" x="4"/>
        <item h="1" x="21"/>
        <item h="1" x="5"/>
        <item h="1" x="22"/>
        <item h="1" x="23"/>
        <item h="1"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1"/>
    </i>
    <i>
      <x v="2"/>
    </i>
    <i>
      <x v="7"/>
    </i>
    <i>
      <x v="9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dataOnly="0" outline="0" fieldPosition="0">
        <references count="1">
          <reference field="25" count="0" defaultSubtotal="1"/>
        </references>
      </pivotArea>
    </format>
    <format dxfId="56">
      <pivotArea outline="0" fieldPosition="0">
        <references count="2">
          <reference field="4294967294" count="1" selected="0">
            <x v="3"/>
          </reference>
          <reference field="25" count="1" selected="0">
            <x v="13"/>
          </reference>
        </references>
      </pivotArea>
    </format>
    <format dxfId="55">
      <pivotArea outline="0" fieldPosition="0">
        <references count="2">
          <reference field="4294967294" count="1" selected="0">
            <x v="2"/>
          </reference>
          <reference field="25" count="6" selected="0">
            <x v="4"/>
            <x v="6"/>
            <x v="7"/>
            <x v="9"/>
            <x v="10"/>
            <x v="11"/>
          </reference>
        </references>
      </pivotArea>
    </format>
    <format dxfId="54">
      <pivotArea outline="0" fieldPosition="0">
        <references count="2">
          <reference field="4294967294" count="1" selected="0">
            <x v="2"/>
          </reference>
          <reference field="25" count="4" selected="0">
            <x v="13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7A480-7BAE-4F71-8654-69C9C6BFB464}" name="PivotTable2" cacheId="1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36"/>
        <item x="22"/>
        <item x="48"/>
        <item x="32"/>
        <item x="49"/>
        <item x="46"/>
        <item x="76"/>
        <item x="63"/>
        <item x="75"/>
        <item x="45"/>
        <item x="37"/>
        <item x="65"/>
        <item x="62"/>
        <item x="72"/>
        <item h="1" x="34"/>
        <item h="1" x="57"/>
        <item h="1" x="0"/>
        <item h="1" x="35"/>
        <item h="1" x="33"/>
        <item h="1" x="28"/>
        <item h="1" x="29"/>
        <item h="1" x="30"/>
        <item h="1" x="31"/>
        <item h="1" x="44"/>
        <item h="1" x="26"/>
        <item h="1" x="40"/>
        <item h="1" x="69"/>
        <item h="1" x="70"/>
        <item h="1" x="71"/>
        <item h="1" x="79"/>
        <item h="1" x="81"/>
        <item h="1" x="82"/>
        <item h="1" x="7"/>
        <item h="1" x="8"/>
        <item h="1" x="17"/>
        <item h="1" x="47"/>
        <item h="1" x="20"/>
        <item h="1" x="18"/>
        <item h="1" x="19"/>
        <item h="1" x="2"/>
        <item h="1" x="4"/>
        <item h="1" x="9"/>
        <item h="1" x="10"/>
        <item h="1" x="11"/>
        <item h="1" x="12"/>
        <item h="1" x="13"/>
        <item h="1" x="21"/>
        <item h="1" x="23"/>
        <item h="1" x="24"/>
        <item h="1" x="38"/>
        <item h="1" x="25"/>
        <item h="1" x="41"/>
        <item h="1" x="42"/>
        <item h="1" x="39"/>
        <item h="1" x="43"/>
        <item h="1" x="58"/>
        <item h="1" x="59"/>
        <item h="1" x="60"/>
        <item h="1" x="61"/>
        <item h="1" x="73"/>
        <item h="1" x="74"/>
        <item h="1" x="66"/>
        <item h="1" x="64"/>
        <item h="1" x="80"/>
        <item h="1" x="83"/>
        <item h="1" x="5"/>
        <item h="1" x="14"/>
        <item h="1" x="15"/>
        <item h="1" x="16"/>
        <item h="1" x="27"/>
        <item h="1" x="56"/>
        <item t="default"/>
      </items>
    </pivotField>
    <pivotField axis="axisRow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2"/>
        <item x="5"/>
        <item x="18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x="2"/>
        <item h="1" x="16"/>
        <item h="1" x="4"/>
        <item x="0"/>
        <item x="15"/>
        <item h="1" x="8"/>
        <item h="1" x="18"/>
        <item h="1"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7"/>
      <x v="21"/>
    </i>
    <i t="default">
      <x v="7"/>
    </i>
    <i>
      <x v="9"/>
      <x v="17"/>
    </i>
    <i t="default">
      <x v="9"/>
    </i>
    <i>
      <x v="11"/>
      <x v="7"/>
    </i>
    <i r="1">
      <x v="21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dataOnly="0" outline="0" fieldPosition="0">
        <references count="1">
          <reference field="25" count="0" defaultSubtotal="1"/>
        </references>
      </pivotArea>
    </format>
    <format dxfId="4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1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dataOnly="0" outline="0" fieldPosition="0">
        <references count="1">
          <reference field="25" count="0" defaultSubtotal="1"/>
        </references>
      </pivotArea>
    </format>
    <format dxfId="45">
      <pivotArea dataOnly="0" outline="0" fieldPosition="0">
        <references count="1">
          <reference field="25" count="0" defaultSubtotal="1"/>
        </references>
      </pivotArea>
    </format>
    <format dxfId="44">
      <pivotArea dataOnly="0" outline="0" fieldPosition="0">
        <references count="1">
          <reference field="25" count="0" defaultSubtotal="1"/>
        </references>
      </pivotArea>
    </format>
    <format dxfId="43">
      <pivotArea dataOnly="0" outline="0" fieldPosition="0">
        <references count="1">
          <reference field="2" count="1">
            <x v="11"/>
          </reference>
        </references>
      </pivotArea>
    </format>
    <format dxfId="42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41">
      <pivotArea dataOnly="0" labelOnly="1" outline="0" fieldPosition="0">
        <references count="1">
          <reference field="25" count="1">
            <x v="15"/>
          </reference>
        </references>
      </pivotArea>
    </format>
    <format dxfId="40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39">
      <pivotArea dataOnly="0" labelOnly="1" outline="0" fieldPosition="0">
        <references count="1">
          <reference field="25" count="1">
            <x v="13"/>
          </reference>
        </references>
      </pivotArea>
    </format>
    <format dxfId="38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37">
      <pivotArea dataOnly="0" labelOnly="1" outline="0" fieldPosition="0">
        <references count="1">
          <reference field="25" count="1">
            <x v="11"/>
          </reference>
        </references>
      </pivotArea>
    </format>
    <format dxfId="36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35">
      <pivotArea dataOnly="0" labelOnly="1" outline="0" fieldPosition="0">
        <references count="1">
          <reference field="25" count="1">
            <x v="9"/>
          </reference>
        </references>
      </pivotArea>
    </format>
    <format dxfId="34">
      <pivotArea dataOnly="0" labelOnly="1" outline="0" fieldPosition="0">
        <references count="1">
          <reference field="25" count="1">
            <x v="7"/>
          </reference>
        </references>
      </pivotArea>
    </format>
    <format dxfId="33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32">
      <pivotArea dataOnly="0" labelOnly="1" outline="0" fieldPosition="0">
        <references count="1">
          <reference field="25" count="1">
            <x v="4"/>
          </reference>
        </references>
      </pivotArea>
    </format>
    <format dxfId="31">
      <pivotArea dataOnly="0" labelOnly="1" outline="0" fieldPosition="0">
        <references count="1">
          <reference field="25" count="1">
            <x v="2"/>
          </reference>
        </references>
      </pivotArea>
    </format>
    <format dxfId="30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F5991-0AF8-4070-A6F1-3AE7F221688D}" name="PivotTable2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3">
        <item h="1" x="1"/>
        <item x="80"/>
        <item x="7"/>
        <item x="29"/>
        <item x="60"/>
        <item x="61"/>
        <item x="42"/>
        <item x="84"/>
        <item x="55"/>
        <item x="73"/>
        <item x="72"/>
        <item x="54"/>
        <item x="53"/>
        <item x="59"/>
        <item x="38"/>
        <item x="27"/>
        <item x="79"/>
        <item x="78"/>
        <item x="24"/>
        <item x="4"/>
        <item x="5"/>
        <item x="6"/>
        <item x="10"/>
        <item x="11"/>
        <item x="15"/>
        <item x="56"/>
        <item x="17"/>
        <item x="20"/>
        <item x="35"/>
        <item x="57"/>
        <item x="48"/>
        <item x="16"/>
        <item x="18"/>
        <item x="19"/>
        <item x="25"/>
        <item x="21"/>
        <item x="31"/>
        <item x="32"/>
        <item x="33"/>
        <item x="39"/>
        <item x="40"/>
        <item x="41"/>
        <item x="49"/>
        <item x="50"/>
        <item x="37"/>
        <item x="30"/>
        <item x="51"/>
        <item x="52"/>
        <item x="58"/>
        <item x="62"/>
        <item x="63"/>
        <item x="65"/>
        <item x="64"/>
        <item x="74"/>
        <item x="75"/>
        <item x="76"/>
        <item x="77"/>
        <item x="85"/>
        <item x="89"/>
        <item x="2"/>
        <item x="8"/>
        <item x="9"/>
        <item x="22"/>
        <item x="23"/>
        <item x="67"/>
        <item x="88"/>
        <item x="90"/>
        <item x="91"/>
        <item x="0"/>
        <item x="3"/>
        <item x="12"/>
        <item x="13"/>
        <item x="14"/>
        <item x="26"/>
        <item x="28"/>
        <item x="34"/>
        <item x="36"/>
        <item x="43"/>
        <item x="44"/>
        <item x="45"/>
        <item x="46"/>
        <item x="47"/>
        <item x="66"/>
        <item x="68"/>
        <item x="69"/>
        <item x="70"/>
        <item x="71"/>
        <item x="81"/>
        <item x="82"/>
        <item x="83"/>
        <item x="86"/>
        <item x="87"/>
        <item t="default"/>
      </items>
    </pivotField>
    <pivotField axis="axisRow" compact="0" outline="0" subtotalTop="0" showAll="0">
      <items count="29">
        <item x="1"/>
        <item x="0"/>
        <item x="20"/>
        <item x="16"/>
        <item x="23"/>
        <item x="6"/>
        <item x="9"/>
        <item x="15"/>
        <item x="13"/>
        <item x="19"/>
        <item x="27"/>
        <item x="21"/>
        <item x="22"/>
        <item x="2"/>
        <item x="5"/>
        <item x="7"/>
        <item x="17"/>
        <item x="8"/>
        <item x="11"/>
        <item x="14"/>
        <item x="4"/>
        <item x="10"/>
        <item x="12"/>
        <item x="18"/>
        <item x="24"/>
        <item x="3"/>
        <item x="25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3"/>
        <item h="1" x="18"/>
        <item x="2"/>
        <item x="8"/>
        <item x="3"/>
        <item x="9"/>
        <item x="19"/>
        <item x="4"/>
        <item x="10"/>
        <item x="0"/>
        <item x="14"/>
        <item x="11"/>
        <item x="5"/>
        <item x="15"/>
        <item x="6"/>
        <item x="12"/>
        <item x="16"/>
        <item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7"/>
        <item x="5"/>
        <item x="6"/>
        <item x="8"/>
        <item x="11"/>
        <item x="10"/>
        <item x="9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0">
    <i>
      <x/>
      <x v="1"/>
    </i>
    <i t="default">
      <x/>
    </i>
    <i>
      <x v="1"/>
      <x v="13"/>
    </i>
    <i r="1">
      <x v="20"/>
    </i>
    <i r="1">
      <x v="25"/>
    </i>
    <i t="default">
      <x v="1"/>
    </i>
    <i>
      <x v="2"/>
      <x v="1"/>
    </i>
    <i t="default">
      <x v="2"/>
    </i>
    <i>
      <x v="4"/>
      <x v="5"/>
    </i>
    <i r="1">
      <x v="15"/>
    </i>
    <i r="1">
      <x v="17"/>
    </i>
    <i t="default">
      <x v="4"/>
    </i>
    <i>
      <x v="5"/>
      <x v="1"/>
    </i>
    <i r="1">
      <x v="6"/>
    </i>
    <i t="default">
      <x v="5"/>
    </i>
    <i>
      <x v="6"/>
      <x v="3"/>
    </i>
    <i r="1">
      <x v="6"/>
    </i>
    <i r="1">
      <x v="7"/>
    </i>
    <i r="1">
      <x v="8"/>
    </i>
    <i r="1">
      <x v="18"/>
    </i>
    <i r="1">
      <x v="19"/>
    </i>
    <i r="1">
      <x v="21"/>
    </i>
    <i r="1">
      <x v="22"/>
    </i>
    <i t="default">
      <x v="6"/>
    </i>
    <i>
      <x v="7"/>
      <x v="19"/>
    </i>
    <i t="default">
      <x v="7"/>
    </i>
    <i>
      <x v="8"/>
      <x v="7"/>
    </i>
    <i r="1">
      <x v="8"/>
    </i>
    <i r="1">
      <x v="9"/>
    </i>
    <i r="1">
      <x v="23"/>
    </i>
    <i t="default">
      <x v="8"/>
    </i>
    <i>
      <x v="10"/>
      <x v="8"/>
    </i>
    <i r="1">
      <x v="9"/>
    </i>
    <i t="default">
      <x v="10"/>
    </i>
    <i>
      <x v="11"/>
      <x v="11"/>
    </i>
    <i t="default">
      <x v="11"/>
    </i>
    <i>
      <x v="12"/>
      <x v="20"/>
    </i>
    <i t="default">
      <x v="12"/>
    </i>
    <i>
      <x v="13"/>
      <x v="24"/>
    </i>
    <i t="default">
      <x v="13"/>
    </i>
    <i>
      <x v="14"/>
      <x v="2"/>
    </i>
    <i r="1">
      <x v="26"/>
    </i>
    <i t="default">
      <x v="14"/>
    </i>
    <i>
      <x v="15"/>
      <x v="2"/>
    </i>
    <i t="default">
      <x v="15"/>
    </i>
    <i>
      <x v="16"/>
      <x v="2"/>
    </i>
    <i r="1">
      <x v="10"/>
    </i>
    <i r="1">
      <x v="27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5B5F5-FBE3-420C-89B9-95DEB3E5AA7D}" name="PivotTable2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93">
        <item h="1" x="1"/>
        <item x="80"/>
        <item h="1" x="7"/>
        <item x="29"/>
        <item x="60"/>
        <item x="61"/>
        <item x="42"/>
        <item x="84"/>
        <item x="55"/>
        <item x="73"/>
        <item x="72"/>
        <item x="54"/>
        <item x="53"/>
        <item x="59"/>
        <item x="38"/>
        <item x="27"/>
        <item x="79"/>
        <item x="78"/>
        <item x="24"/>
        <item x="33"/>
        <item x="15"/>
        <item x="52"/>
        <item x="56"/>
        <item x="35"/>
        <item x="57"/>
        <item x="51"/>
        <item x="74"/>
        <item x="75"/>
        <item x="76"/>
        <item x="89"/>
        <item x="58"/>
        <item x="31"/>
        <item x="39"/>
        <item x="40"/>
        <item x="32"/>
        <item x="41"/>
        <item x="77"/>
        <item x="10"/>
        <item x="11"/>
        <item x="25"/>
        <item x="62"/>
        <item x="4"/>
        <item x="5"/>
        <item x="6"/>
        <item x="17"/>
        <item x="20"/>
        <item x="48"/>
        <item x="16"/>
        <item x="18"/>
        <item x="19"/>
        <item x="21"/>
        <item x="49"/>
        <item x="50"/>
        <item x="37"/>
        <item x="30"/>
        <item x="63"/>
        <item x="65"/>
        <item x="64"/>
        <item x="85"/>
        <item x="2"/>
        <item x="8"/>
        <item x="9"/>
        <item x="22"/>
        <item x="23"/>
        <item x="67"/>
        <item x="88"/>
        <item x="90"/>
        <item x="91"/>
        <item x="0"/>
        <item x="3"/>
        <item x="12"/>
        <item x="13"/>
        <item x="14"/>
        <item x="26"/>
        <item x="28"/>
        <item x="34"/>
        <item x="36"/>
        <item x="43"/>
        <item x="44"/>
        <item x="45"/>
        <item x="46"/>
        <item x="47"/>
        <item x="66"/>
        <item x="68"/>
        <item x="69"/>
        <item x="70"/>
        <item x="71"/>
        <item x="81"/>
        <item x="82"/>
        <item x="83"/>
        <item x="86"/>
        <item x="87"/>
        <item t="default"/>
      </items>
    </pivotField>
    <pivotField axis="axisPage" compact="0" outline="0" subtotalTop="0" showAll="0">
      <items count="29">
        <item x="1"/>
        <item x="0"/>
        <item x="20"/>
        <item x="16"/>
        <item x="23"/>
        <item x="6"/>
        <item x="9"/>
        <item x="15"/>
        <item x="13"/>
        <item x="19"/>
        <item x="27"/>
        <item x="21"/>
        <item x="22"/>
        <item x="2"/>
        <item x="5"/>
        <item x="7"/>
        <item x="17"/>
        <item x="8"/>
        <item x="11"/>
        <item x="14"/>
        <item x="4"/>
        <item x="10"/>
        <item x="12"/>
        <item x="18"/>
        <item x="24"/>
        <item x="3"/>
        <item x="25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3"/>
        <item h="1" x="18"/>
        <item x="2"/>
        <item x="8"/>
        <item x="3"/>
        <item x="9"/>
        <item x="19"/>
        <item x="4"/>
        <item x="10"/>
        <item x="0"/>
        <item x="14"/>
        <item x="11"/>
        <item x="5"/>
        <item x="15"/>
        <item x="6"/>
        <item x="12"/>
        <item x="16"/>
        <item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7"/>
        <item x="5"/>
        <item x="6"/>
        <item x="8"/>
        <item x="11"/>
        <item x="10"/>
        <item x="9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5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AEA95-C9BB-41E2-A713-0DE6A1EA3CEA}" name="PivotTable2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3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3">
        <item h="1" x="1"/>
        <item x="80"/>
        <item h="1" x="7"/>
        <item x="29"/>
        <item x="60"/>
        <item x="61"/>
        <item x="42"/>
        <item x="84"/>
        <item x="55"/>
        <item x="73"/>
        <item x="72"/>
        <item x="54"/>
        <item x="53"/>
        <item x="59"/>
        <item x="38"/>
        <item x="27"/>
        <item x="79"/>
        <item x="24"/>
        <item x="78"/>
        <item x="15"/>
        <item x="52"/>
        <item x="58"/>
        <item x="56"/>
        <item x="35"/>
        <item x="57"/>
        <item x="31"/>
        <item x="33"/>
        <item x="39"/>
        <item x="40"/>
        <item x="32"/>
        <item x="41"/>
        <item x="51"/>
        <item x="74"/>
        <item x="75"/>
        <item x="76"/>
        <item x="77"/>
        <item x="89"/>
        <item x="2"/>
        <item x="4"/>
        <item x="5"/>
        <item x="6"/>
        <item x="10"/>
        <item x="11"/>
        <item x="8"/>
        <item x="9"/>
        <item x="16"/>
        <item x="17"/>
        <item x="18"/>
        <item x="19"/>
        <item x="25"/>
        <item x="21"/>
        <item x="20"/>
        <item x="22"/>
        <item x="23"/>
        <item x="48"/>
        <item x="49"/>
        <item x="50"/>
        <item x="37"/>
        <item x="30"/>
        <item x="62"/>
        <item x="63"/>
        <item x="65"/>
        <item x="64"/>
        <item x="67"/>
        <item x="85"/>
        <item x="88"/>
        <item x="90"/>
        <item x="91"/>
        <item h="1" x="0"/>
        <item h="1" x="3"/>
        <item h="1" x="12"/>
        <item h="1" x="13"/>
        <item h="1" x="14"/>
        <item h="1" x="26"/>
        <item h="1" x="28"/>
        <item h="1" x="34"/>
        <item h="1" x="36"/>
        <item h="1" x="43"/>
        <item h="1" x="44"/>
        <item h="1" x="45"/>
        <item h="1" x="46"/>
        <item h="1" x="47"/>
        <item h="1" x="66"/>
        <item h="1" x="68"/>
        <item h="1" x="69"/>
        <item h="1" x="70"/>
        <item h="1" x="71"/>
        <item h="1" x="81"/>
        <item h="1" x="82"/>
        <item h="1" x="83"/>
        <item h="1" x="86"/>
        <item h="1" x="87"/>
        <item t="default"/>
      </items>
    </pivotField>
    <pivotField axis="axisRow" compact="0" outline="0" subtotalTop="0" showAll="0">
      <items count="29">
        <item x="1"/>
        <item x="0"/>
        <item x="20"/>
        <item x="16"/>
        <item x="23"/>
        <item x="6"/>
        <item x="9"/>
        <item x="15"/>
        <item x="13"/>
        <item x="19"/>
        <item x="27"/>
        <item x="21"/>
        <item x="22"/>
        <item x="2"/>
        <item x="5"/>
        <item x="7"/>
        <item x="17"/>
        <item x="8"/>
        <item x="11"/>
        <item x="14"/>
        <item x="4"/>
        <item x="10"/>
        <item x="12"/>
        <item x="18"/>
        <item x="24"/>
        <item x="3"/>
        <item x="25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3"/>
        <item h="1" x="18"/>
        <item x="2"/>
        <item x="8"/>
        <item x="3"/>
        <item x="9"/>
        <item x="19"/>
        <item x="4"/>
        <item x="10"/>
        <item x="0"/>
        <item h="1" x="14"/>
        <item x="11"/>
        <item x="5"/>
        <item x="15"/>
        <item x="6"/>
        <item x="12"/>
        <item x="16"/>
        <item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7"/>
        <item x="5"/>
        <item x="6"/>
        <item x="8"/>
        <item x="11"/>
        <item x="10"/>
        <item x="9"/>
        <item x="12"/>
        <item x="13"/>
        <item x="14"/>
        <item x="15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3">
    <i>
      <x v="1"/>
      <x v="13"/>
    </i>
    <i r="1">
      <x v="20"/>
    </i>
    <i t="default">
      <x v="1"/>
    </i>
    <i>
      <x v="2"/>
      <x v="1"/>
    </i>
    <i t="default">
      <x v="2"/>
    </i>
    <i>
      <x v="4"/>
      <x v="5"/>
    </i>
    <i t="default">
      <x v="4"/>
    </i>
    <i>
      <x v="5"/>
      <x v="6"/>
    </i>
    <i t="default">
      <x v="5"/>
    </i>
    <i>
      <x v="6"/>
      <x v="6"/>
    </i>
    <i r="1">
      <x v="7"/>
    </i>
    <i r="1">
      <x v="8"/>
    </i>
    <i r="1">
      <x v="18"/>
    </i>
    <i r="1">
      <x v="19"/>
    </i>
    <i r="1">
      <x v="21"/>
    </i>
    <i r="1">
      <x v="22"/>
    </i>
    <i t="default">
      <x v="6"/>
    </i>
    <i>
      <x v="7"/>
      <x v="19"/>
    </i>
    <i t="default">
      <x v="7"/>
    </i>
    <i>
      <x v="8"/>
      <x v="9"/>
    </i>
    <i r="1">
      <x v="23"/>
    </i>
    <i t="default">
      <x v="8"/>
    </i>
    <i>
      <x v="10"/>
      <x v="9"/>
    </i>
    <i t="default">
      <x v="10"/>
    </i>
    <i>
      <x v="12"/>
      <x v="20"/>
    </i>
    <i t="default">
      <x v="12"/>
    </i>
    <i>
      <x v="14"/>
      <x v="2"/>
    </i>
    <i t="default">
      <x v="14"/>
    </i>
    <i>
      <x v="15"/>
      <x v="2"/>
    </i>
    <i t="default">
      <x v="15"/>
    </i>
    <i>
      <x v="16"/>
      <x v="27"/>
    </i>
    <i t="default">
      <x v="1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  <format dxfId="1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27459-8A49-4899-9602-AD861CFDD8E2}" name="PivotTable2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3">
        <item h="1" x="1"/>
        <item h="1" x="80"/>
        <item x="7"/>
        <item h="1" x="29"/>
        <item h="1" x="60"/>
        <item h="1" x="61"/>
        <item h="1" x="42"/>
        <item h="1" x="84"/>
        <item h="1" x="55"/>
        <item h="1" x="73"/>
        <item h="1" x="72"/>
        <item h="1" x="54"/>
        <item h="1" x="53"/>
        <item h="1" x="59"/>
        <item h="1" x="38"/>
        <item h="1" x="27"/>
        <item h="1" x="79"/>
        <item h="1" x="78"/>
        <item h="1" x="24"/>
        <item h="1" x="4"/>
        <item h="1" x="5"/>
        <item h="1" x="6"/>
        <item h="1" x="10"/>
        <item h="1" x="11"/>
        <item h="1" x="15"/>
        <item h="1" x="56"/>
        <item h="1" x="17"/>
        <item h="1" x="20"/>
        <item h="1" x="35"/>
        <item h="1" x="57"/>
        <item h="1" x="48"/>
        <item h="1" x="16"/>
        <item h="1" x="18"/>
        <item h="1" x="19"/>
        <item h="1" x="25"/>
        <item h="1" x="21"/>
        <item h="1" x="31"/>
        <item h="1" x="32"/>
        <item h="1" x="33"/>
        <item h="1" x="39"/>
        <item h="1" x="40"/>
        <item h="1" x="41"/>
        <item h="1" x="49"/>
        <item h="1" x="50"/>
        <item h="1" x="37"/>
        <item h="1" x="30"/>
        <item h="1" x="51"/>
        <item h="1" x="52"/>
        <item h="1" x="58"/>
        <item h="1" x="62"/>
        <item h="1" x="63"/>
        <item h="1" x="65"/>
        <item h="1" x="64"/>
        <item h="1" x="74"/>
        <item h="1" x="75"/>
        <item h="1" x="76"/>
        <item h="1" x="77"/>
        <item h="1" x="85"/>
        <item h="1" x="89"/>
        <item h="1" x="2"/>
        <item h="1" x="8"/>
        <item h="1" x="9"/>
        <item h="1" x="22"/>
        <item h="1" x="23"/>
        <item h="1" x="67"/>
        <item h="1" x="88"/>
        <item h="1" x="90"/>
        <item h="1" x="91"/>
        <item h="1" x="0"/>
        <item h="1" x="3"/>
        <item h="1" x="12"/>
        <item h="1" x="13"/>
        <item h="1" x="14"/>
        <item h="1" x="26"/>
        <item h="1" x="28"/>
        <item h="1" x="34"/>
        <item h="1" x="36"/>
        <item h="1" x="43"/>
        <item h="1" x="44"/>
        <item h="1" x="45"/>
        <item h="1" x="46"/>
        <item h="1" x="47"/>
        <item h="1" x="66"/>
        <item h="1" x="68"/>
        <item h="1" x="69"/>
        <item h="1" x="70"/>
        <item h="1" x="71"/>
        <item h="1" x="81"/>
        <item h="1" x="82"/>
        <item h="1" x="83"/>
        <item h="1" x="86"/>
        <item h="1" x="87"/>
        <item t="default"/>
      </items>
    </pivotField>
    <pivotField axis="axisRow" compact="0" outline="0" subtotalTop="0" showAll="0">
      <items count="29">
        <item x="1"/>
        <item x="0"/>
        <item x="20"/>
        <item x="16"/>
        <item x="23"/>
        <item x="6"/>
        <item x="9"/>
        <item x="15"/>
        <item x="13"/>
        <item x="19"/>
        <item x="27"/>
        <item x="21"/>
        <item x="22"/>
        <item x="2"/>
        <item x="5"/>
        <item x="7"/>
        <item x="17"/>
        <item x="8"/>
        <item x="11"/>
        <item x="14"/>
        <item x="4"/>
        <item x="10"/>
        <item x="12"/>
        <item x="18"/>
        <item x="24"/>
        <item x="3"/>
        <item x="25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3"/>
        <item h="1" x="18"/>
        <item x="2"/>
        <item x="8"/>
        <item x="3"/>
        <item x="9"/>
        <item x="19"/>
        <item x="4"/>
        <item x="10"/>
        <item x="0"/>
        <item h="1" x="14"/>
        <item x="11"/>
        <item x="5"/>
        <item x="15"/>
        <item x="6"/>
        <item x="12"/>
        <item x="16"/>
        <item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7"/>
        <item x="5"/>
        <item x="6"/>
        <item x="8"/>
        <item x="11"/>
        <item x="10"/>
        <item x="9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9">
    <i>
      <x v="2"/>
      <x v="1"/>
    </i>
    <i t="default">
      <x v="2"/>
    </i>
    <i>
      <x v="4"/>
      <x v="5"/>
    </i>
    <i r="1">
      <x v="15"/>
    </i>
    <i r="1">
      <x v="17"/>
    </i>
    <i t="default">
      <x v="4"/>
    </i>
    <i>
      <x v="5"/>
      <x v="6"/>
    </i>
    <i t="default">
      <x v="5"/>
    </i>
    <i>
      <x v="6"/>
      <x v="3"/>
    </i>
    <i r="1">
      <x v="6"/>
    </i>
    <i r="1">
      <x v="8"/>
    </i>
    <i r="1">
      <x v="19"/>
    </i>
    <i t="default">
      <x v="6"/>
    </i>
    <i>
      <x v="11"/>
      <x v="11"/>
    </i>
    <i t="default">
      <x v="11"/>
    </i>
    <i>
      <x v="16"/>
      <x v="2"/>
    </i>
    <i r="1">
      <x v="10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dataOnly="0" outline="0" fieldPosition="0">
        <references count="1">
          <reference field="25" count="0" defaultSubtotal="1"/>
        </references>
      </pivotArea>
    </format>
    <format dxfId="1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3" zoomScale="80" zoomScaleNormal="80" workbookViewId="0">
      <selection activeCell="E569" sqref="E56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45943</v>
      </c>
      <c r="E3" s="85" t="s">
        <v>52</v>
      </c>
      <c r="F3" s="85"/>
      <c r="G3" s="86">
        <v>9.44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3" t="s">
        <v>46</v>
      </c>
      <c r="AA4" s="84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45941</v>
      </c>
      <c r="B9" s="14" t="str">
        <f>[2]หน้าผ้า!B18</f>
        <v>MK68-001228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>
        <f>[2]หน้าผ้า!X18</f>
        <v>45952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</v>
      </c>
      <c r="AA9" s="8">
        <f>[2]หน้าผ้า!AQ18</f>
        <v>3702.0499999999997</v>
      </c>
      <c r="AB9" s="8">
        <f>[2]หน้าผ้า!AR18</f>
        <v>3702.0499999999997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P7</v>
      </c>
      <c r="AI9" s="1">
        <f>[2]หน้าผ้า!DM18</f>
        <v>2</v>
      </c>
      <c r="AJ9" s="3">
        <f>[2]หน้าผ้า!DN18</f>
        <v>45952</v>
      </c>
      <c r="AK9" s="3">
        <f>[2]หน้าผ้า!DQ18</f>
        <v>0</v>
      </c>
      <c r="AL9" s="3">
        <f>[2]หน้าผ้า!DR18</f>
        <v>45943</v>
      </c>
      <c r="AM9" s="3">
        <f>[2]หน้าผ้า!DS18</f>
        <v>45950</v>
      </c>
      <c r="AN9" s="3">
        <f>[2]หน้าผ้า!DT18</f>
        <v>45951</v>
      </c>
      <c r="AO9" s="3">
        <f>[2]หน้าผ้า!DU18</f>
        <v>45951</v>
      </c>
      <c r="AP9" s="3">
        <f>[2]หน้าผ้า!DP18</f>
        <v>45947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3702.0499999999997</v>
      </c>
      <c r="AB10" s="8">
        <f>[2]หน้าผ้า!AR19</f>
        <v>3702.0499999999997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ผ้าขาว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45933</v>
      </c>
      <c r="B13" s="14" t="str">
        <f>[2]หน้าผ้า!B22</f>
        <v>MK68-001198</v>
      </c>
      <c r="C13" s="9" t="str">
        <f>[2]หน้าผ้า!E22</f>
        <v>บจก.ฟาร์เธอร์ส วิง ซัพพลาย</v>
      </c>
      <c r="D13" s="13" t="str">
        <f>[2]หน้าผ้า!F22</f>
        <v>รถไฟฟ้าปูนขาวเย็น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บิด</v>
      </c>
      <c r="M13" s="10">
        <f>[2]หน้าผ้า!T22</f>
        <v>19</v>
      </c>
      <c r="N13" s="9">
        <f>[2]หน้าผ้า!U22</f>
        <v>33</v>
      </c>
      <c r="O13" s="9">
        <f>[2]หน้าผ้า!V22</f>
        <v>40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</v>
      </c>
      <c r="T13" s="12">
        <f>[2]หน้าผ้า!X22</f>
        <v>45944</v>
      </c>
      <c r="U13" s="11">
        <f>[2]หน้าผ้า!AA22</f>
        <v>15000</v>
      </c>
      <c r="V13" s="10">
        <f>[2]หน้าผ้า!AJ22</f>
        <v>15000</v>
      </c>
      <c r="W13" s="10">
        <f>[2]หน้าผ้า!AL22</f>
        <v>0</v>
      </c>
      <c r="X13" s="10">
        <f>[2]หน้าผ้า!AM22</f>
        <v>15835</v>
      </c>
      <c r="Y13" s="10">
        <f>[2]หน้าผ้า!AN22</f>
        <v>0</v>
      </c>
      <c r="Z13" s="9" t="str">
        <f>[2]หน้าผ้า!AO22</f>
        <v>WSWT1825800</v>
      </c>
      <c r="AA13" s="8">
        <f>[2]หน้าผ้า!AQ22</f>
        <v>0</v>
      </c>
      <c r="AB13" s="8">
        <f>[2]หน้าผ้า!AR22</f>
        <v>0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พร้อมส่ง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45944</v>
      </c>
      <c r="AK13" s="3">
        <f>[2]หน้าผ้า!DQ22</f>
        <v>0</v>
      </c>
      <c r="AL13" s="3">
        <f>[2]หน้าผ้า!DR22</f>
        <v>45934</v>
      </c>
      <c r="AM13" s="3">
        <f>[2]หน้าผ้า!DS22</f>
        <v>45941</v>
      </c>
      <c r="AN13" s="3">
        <f>[2]หน้าผ้า!DT22</f>
        <v>45942</v>
      </c>
      <c r="AO13" s="3">
        <f>[2]หน้าผ้า!DU22</f>
        <v>45942</v>
      </c>
      <c r="AP13" s="3">
        <f>[2]หน้าผ้า!DP22</f>
        <v>45939</v>
      </c>
      <c r="AQ13" s="3">
        <f>[2]หน้าผ้า!DW22</f>
        <v>45943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 xml:space="preserve"> /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8.5" customHeight="1" x14ac:dyDescent="0.45">
      <c r="A14" s="3">
        <f>[2]หน้าผ้า!C23</f>
        <v>45933</v>
      </c>
      <c r="B14" s="14" t="str">
        <f>[2]หน้าผ้า!B23</f>
        <v>MK68-001198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ไม่พิมพ์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</v>
      </c>
      <c r="T14" s="12">
        <f>[2]หน้าผ้า!X23</f>
        <v>45944</v>
      </c>
      <c r="U14" s="11">
        <f>[2]หน้าผ้า!AA23</f>
        <v>3000</v>
      </c>
      <c r="V14" s="10">
        <f>[2]หน้าผ้า!AJ23</f>
        <v>3000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0</v>
      </c>
      <c r="AB14" s="8">
        <f>[2]หน้าผ้า!AR23</f>
        <v>0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45944</v>
      </c>
      <c r="AK14" s="3">
        <f>[2]หน้าผ้า!DQ23</f>
        <v>0</v>
      </c>
      <c r="AL14" s="3">
        <f>[2]หน้าผ้า!DR23</f>
        <v>45934</v>
      </c>
      <c r="AM14" s="3">
        <f>[2]หน้าผ้า!DS23</f>
        <v>45941</v>
      </c>
      <c r="AN14" s="3">
        <f>[2]หน้าผ้า!DT23</f>
        <v>45942</v>
      </c>
      <c r="AO14" s="3">
        <f>[2]หน้าผ้า!DU23</f>
        <v>45942</v>
      </c>
      <c r="AP14" s="3">
        <f>[2]หน้าผ้า!DP23</f>
        <v>45939</v>
      </c>
      <c r="AQ14" s="3">
        <f>[2]หน้าผ้า!DW23</f>
        <v>45943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8.5" customHeight="1" x14ac:dyDescent="0.45">
      <c r="A15" s="3">
        <f>[2]หน้าผ้า!C24</f>
        <v>45938</v>
      </c>
      <c r="B15" s="14" t="str">
        <f>[2]หน้าผ้า!B24</f>
        <v>MK68-001221</v>
      </c>
      <c r="C15" s="9" t="str">
        <f>[2]หน้าผ้า!E24</f>
        <v>บจก.เอสทีเคมีธุรกืจ</v>
      </c>
      <c r="D15" s="13" t="str">
        <f>[2]หน้าผ้า!F24</f>
        <v>มังกรแดง STCB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31</v>
      </c>
      <c r="O15" s="9">
        <f>[2]หน้าผ้า!V24</f>
        <v>40</v>
      </c>
      <c r="P15" s="10">
        <f>[2]หน้าผ้า!AB24</f>
        <v>145.31170937599998</v>
      </c>
      <c r="Q15" s="10">
        <f>[2]หน้าผ้า!AC24</f>
        <v>0</v>
      </c>
      <c r="R15" s="10">
        <f>[2]หน้าผ้า!AD24</f>
        <v>145.31170937599998</v>
      </c>
      <c r="S15" s="9" t="str">
        <f>[2]หน้าผ้า!Z24</f>
        <v>500กระสอบ</v>
      </c>
      <c r="T15" s="12">
        <f>[2]หน้าผ้า!X24</f>
        <v>45946</v>
      </c>
      <c r="U15" s="11">
        <f>[2]หน้าผ้า!AA24</f>
        <v>10000</v>
      </c>
      <c r="V15" s="10">
        <f>[2]หน้าผ้า!AJ24</f>
        <v>0</v>
      </c>
      <c r="W15" s="10">
        <f>[2]หน้าผ้า!AL24</f>
        <v>10000</v>
      </c>
      <c r="X15" s="10">
        <f>[2]หน้าผ้า!AM24</f>
        <v>0</v>
      </c>
      <c r="Y15" s="10">
        <f>[2]หน้าผ้า!AN24</f>
        <v>10500</v>
      </c>
      <c r="Z15" s="9" t="str">
        <f>[2]หน้าผ้า!AO24</f>
        <v>WSWT1825800</v>
      </c>
      <c r="AA15" s="8">
        <f>[2]หน้าผ้า!AQ24</f>
        <v>8801.1</v>
      </c>
      <c r="AB15" s="8">
        <f>[2]หน้าผ้า!AR24</f>
        <v>8801.1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ห้ามเกิน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45946</v>
      </c>
      <c r="AK15" s="3">
        <f>[2]หน้าผ้า!DQ24</f>
        <v>0</v>
      </c>
      <c r="AL15" s="3">
        <f>[2]หน้าผ้า!DR24</f>
        <v>45936</v>
      </c>
      <c r="AM15" s="3">
        <f>[2]หน้าผ้า!DS24</f>
        <v>45943</v>
      </c>
      <c r="AN15" s="3">
        <f>[2]หน้าผ้า!DT24</f>
        <v>45944</v>
      </c>
      <c r="AO15" s="3">
        <f>[2]หน้าผ้า!DU24</f>
        <v>45944</v>
      </c>
      <c r="AP15" s="3">
        <f>[2]หน้าผ้า!DP24</f>
        <v>45941</v>
      </c>
      <c r="AQ15" s="3">
        <f>[2]หน้าผ้า!DW24</f>
        <v>45945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>
        <f>[2]หน้าผ้า!C25</f>
        <v>45923</v>
      </c>
      <c r="B16" s="14" t="str">
        <f>[2]หน้าผ้า!B25</f>
        <v>MK68-001161</v>
      </c>
      <c r="C16" s="9" t="str">
        <f>[2]หน้าผ้า!E25</f>
        <v>หจก.อนนท์อุตสาหกรรม</v>
      </c>
      <c r="D16" s="13" t="str">
        <f>[2]หน้าผ้า!F25</f>
        <v>อนนท์ 20 กก.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40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 t="str">
        <f>[2]หน้าผ้า!Z25</f>
        <v>500กระสอบแบน</v>
      </c>
      <c r="T16" s="12">
        <f>[2]หน้าผ้า!X25</f>
        <v>45950</v>
      </c>
      <c r="U16" s="11">
        <f>[2]หน้าผ้า!AA25</f>
        <v>5000</v>
      </c>
      <c r="V16" s="10">
        <f>[2]หน้าผ้า!AJ25</f>
        <v>5000</v>
      </c>
      <c r="W16" s="10">
        <f>[2]หน้าผ้า!AL25</f>
        <v>0</v>
      </c>
      <c r="X16" s="10">
        <f>[2]หน้าผ้า!AM25</f>
        <v>5400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0</v>
      </c>
      <c r="AB16" s="8">
        <f>[2]หน้าผ้า!AR25</f>
        <v>0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45950</v>
      </c>
      <c r="AK16" s="3">
        <f>[2]หน้าผ้า!DQ25</f>
        <v>0</v>
      </c>
      <c r="AL16" s="3">
        <f>[2]หน้าผ้า!DR25</f>
        <v>45940</v>
      </c>
      <c r="AM16" s="3">
        <f>[2]หน้าผ้า!DS25</f>
        <v>45947</v>
      </c>
      <c r="AN16" s="3">
        <f>[2]หน้าผ้า!DT25</f>
        <v>45948</v>
      </c>
      <c r="AO16" s="3">
        <f>[2]หน้าผ้า!DU25</f>
        <v>45948</v>
      </c>
      <c r="AP16" s="3">
        <f>[2]หน้าผ้า!DP25</f>
        <v>45945</v>
      </c>
      <c r="AQ16" s="3">
        <f>[2]หน้าผ้า!DW25</f>
        <v>45949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8.5" customHeight="1" x14ac:dyDescent="0.45">
      <c r="A17" s="3">
        <f>[2]หน้าผ้า!C26</f>
        <v>45923</v>
      </c>
      <c r="B17" s="14" t="str">
        <f>[2]หน้าผ้า!B26</f>
        <v>MK68-001162</v>
      </c>
      <c r="C17" s="9" t="str">
        <f>[2]หน้าผ้า!E26</f>
        <v>หจก.อนนท์อุตสาหกรรม</v>
      </c>
      <c r="D17" s="13" t="str">
        <f>[2]หน้าผ้า!F26</f>
        <v>ดาว 20 กก.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40</v>
      </c>
      <c r="P17" s="10">
        <f>[2]หน้าผ้า!AB26</f>
        <v>363.27927343999994</v>
      </c>
      <c r="Q17" s="10">
        <f>[2]หน้าผ้า!AC26</f>
        <v>0</v>
      </c>
      <c r="R17" s="10">
        <f>[2]หน้าผ้า!AD26</f>
        <v>363.27927343999994</v>
      </c>
      <c r="S17" s="9" t="str">
        <f>[2]หน้าผ้า!Z26</f>
        <v>500กระสอบแบน</v>
      </c>
      <c r="T17" s="12">
        <f>[2]หน้าผ้า!X26</f>
        <v>45950</v>
      </c>
      <c r="U17" s="11">
        <f>[2]หน้าผ้า!AA26</f>
        <v>25000</v>
      </c>
      <c r="V17" s="10">
        <f>[2]หน้าผ้า!AJ26</f>
        <v>0</v>
      </c>
      <c r="W17" s="10">
        <f>[2]หน้าผ้า!AL26</f>
        <v>25000</v>
      </c>
      <c r="X17" s="10">
        <f>[2]หน้าผ้า!AM26</f>
        <v>0</v>
      </c>
      <c r="Y17" s="10">
        <f>[2]หน้าผ้า!AN26</f>
        <v>26250</v>
      </c>
      <c r="Z17" s="9" t="str">
        <f>[2]หน้าผ้า!AO26</f>
        <v>WSWT1825800</v>
      </c>
      <c r="AA17" s="8">
        <f>[2]หน้าผ้า!AQ26</f>
        <v>20605.75</v>
      </c>
      <c r="AB17" s="8">
        <f>[2]หน้าผ้า!AR26</f>
        <v>20605.75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45950</v>
      </c>
      <c r="AK17" s="3">
        <f>[2]หน้าผ้า!DQ26</f>
        <v>0</v>
      </c>
      <c r="AL17" s="3">
        <f>[2]หน้าผ้า!DR26</f>
        <v>45940</v>
      </c>
      <c r="AM17" s="3">
        <f>[2]หน้าผ้า!DS26</f>
        <v>45947</v>
      </c>
      <c r="AN17" s="3">
        <f>[2]หน้าผ้า!DT26</f>
        <v>45948</v>
      </c>
      <c r="AO17" s="3">
        <f>[2]หน้าผ้า!DU26</f>
        <v>45948</v>
      </c>
      <c r="AP17" s="3">
        <f>[2]หน้าผ้า!DP26</f>
        <v>45945</v>
      </c>
      <c r="AQ17" s="3">
        <f>[2]หน้าผ้า!DW26</f>
        <v>45949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45923</v>
      </c>
      <c r="B18" s="14" t="str">
        <f>[2]หน้าผ้า!B27</f>
        <v>MK68-001162</v>
      </c>
      <c r="C18" s="9" t="str">
        <f>[2]หน้าผ้า!E27</f>
        <v>หจก.อนนท์อุตสาหกรรม</v>
      </c>
      <c r="D18" s="13" t="str">
        <f>[2]หน้าผ้า!F27</f>
        <v>ดาว 20 กก.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40</v>
      </c>
      <c r="P18" s="10">
        <f>[2]หน้าผ้า!AB27</f>
        <v>363.27927343999994</v>
      </c>
      <c r="Q18" s="10">
        <f>[2]หน้าผ้า!AC27</f>
        <v>0</v>
      </c>
      <c r="R18" s="10">
        <f>[2]หน้าผ้า!AD27</f>
        <v>363.27927343999994</v>
      </c>
      <c r="S18" s="9" t="str">
        <f>[2]หน้าผ้า!Z27</f>
        <v>500กระสอบแบน</v>
      </c>
      <c r="T18" s="12">
        <f>[2]หน้าผ้า!X27</f>
        <v>45955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WSWT1825800</v>
      </c>
      <c r="AA18" s="8">
        <f>[2]หน้าผ้า!AQ27</f>
        <v>20605.75</v>
      </c>
      <c r="AB18" s="8">
        <f>[2]หน้าผ้า!AR27</f>
        <v>20605.75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พร้อมส่ง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45955</v>
      </c>
      <c r="AK18" s="3">
        <f>[2]หน้าผ้า!DQ27</f>
        <v>0</v>
      </c>
      <c r="AL18" s="3">
        <f>[2]หน้าผ้า!DR27</f>
        <v>45945</v>
      </c>
      <c r="AM18" s="3">
        <f>[2]หน้าผ้า!DS27</f>
        <v>45952</v>
      </c>
      <c r="AN18" s="3">
        <f>[2]หน้าผ้า!DT27</f>
        <v>45953</v>
      </c>
      <c r="AO18" s="3">
        <f>[2]หน้าผ้า!DU27</f>
        <v>45953</v>
      </c>
      <c r="AP18" s="3">
        <f>[2]หน้าผ้า!DP27</f>
        <v>45950</v>
      </c>
      <c r="AQ18" s="3">
        <f>[2]หน้าผ้า!DW27</f>
        <v>45954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45923</v>
      </c>
      <c r="B19" s="14" t="str">
        <f>[2]หน้าผ้า!B28</f>
        <v>MK68-001162</v>
      </c>
      <c r="C19" s="9" t="str">
        <f>[2]หน้าผ้า!E28</f>
        <v>หจก.อนนท์อุตสาหกรรม</v>
      </c>
      <c r="D19" s="13" t="str">
        <f>[2]หน้าผ้า!F28</f>
        <v>ดาว 20 กก.</v>
      </c>
      <c r="E19" s="9">
        <f>[2]หน้าผ้า!G28</f>
        <v>18</v>
      </c>
      <c r="F19" s="9">
        <f>[2]หน้าผ้า!H28</f>
        <v>28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19</v>
      </c>
      <c r="N19" s="9">
        <f>[2]หน้าผ้า!U28</f>
        <v>31</v>
      </c>
      <c r="O19" s="9">
        <f>[2]หน้าผ้า!V28</f>
        <v>40</v>
      </c>
      <c r="P19" s="10">
        <f>[2]หน้าผ้า!AB28</f>
        <v>363.27927343999994</v>
      </c>
      <c r="Q19" s="10">
        <f>[2]หน้าผ้า!AC28</f>
        <v>0</v>
      </c>
      <c r="R19" s="10">
        <f>[2]หน้าผ้า!AD28</f>
        <v>363.27927343999994</v>
      </c>
      <c r="S19" s="9" t="str">
        <f>[2]หน้าผ้า!Z28</f>
        <v>500กระสอบแบน</v>
      </c>
      <c r="T19" s="12">
        <f>[2]หน้าผ้า!X28</f>
        <v>45958</v>
      </c>
      <c r="U19" s="11">
        <f>[2]หน้าผ้า!AA28</f>
        <v>25000</v>
      </c>
      <c r="V19" s="10">
        <f>[2]หน้าผ้า!AJ28</f>
        <v>0</v>
      </c>
      <c r="W19" s="10">
        <f>[2]หน้าผ้า!AL28</f>
        <v>25000</v>
      </c>
      <c r="X19" s="10">
        <f>[2]หน้าผ้า!AM28</f>
        <v>0</v>
      </c>
      <c r="Y19" s="10">
        <f>[2]หน้าผ้า!AN28</f>
        <v>26250</v>
      </c>
      <c r="Z19" s="9" t="str">
        <f>[2]หน้าผ้า!AO28</f>
        <v>WSWT1825800</v>
      </c>
      <c r="AA19" s="8">
        <f>[2]หน้าผ้า!AQ28</f>
        <v>20605.75</v>
      </c>
      <c r="AB19" s="8">
        <f>[2]หน้าผ้า!AR28</f>
        <v>20605.75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พร้อมส่ง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45958</v>
      </c>
      <c r="AK19" s="3">
        <f>[2]หน้าผ้า!DQ28</f>
        <v>0</v>
      </c>
      <c r="AL19" s="3">
        <f>[2]หน้าผ้า!DR28</f>
        <v>45948</v>
      </c>
      <c r="AM19" s="3">
        <f>[2]หน้าผ้า!DS28</f>
        <v>45955</v>
      </c>
      <c r="AN19" s="3">
        <f>[2]หน้าผ้า!DT28</f>
        <v>45956</v>
      </c>
      <c r="AO19" s="3">
        <f>[2]หน้าผ้า!DU28</f>
        <v>45956</v>
      </c>
      <c r="AP19" s="3">
        <f>[2]หน้าผ้า!DP28</f>
        <v>45953</v>
      </c>
      <c r="AQ19" s="3">
        <f>[2]หน้าผ้า!DW28</f>
        <v>45957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8.5" customHeight="1" x14ac:dyDescent="0.45">
      <c r="A20" s="3">
        <f>[2]หน้าผ้า!C29</f>
        <v>45923</v>
      </c>
      <c r="B20" s="14" t="str">
        <f>[2]หน้าผ้า!B29</f>
        <v>MK68-001162</v>
      </c>
      <c r="C20" s="9" t="str">
        <f>[2]หน้าผ้า!E29</f>
        <v>หจก.อนนท์อุตสาหกรรม</v>
      </c>
      <c r="D20" s="13" t="str">
        <f>[2]หน้าผ้า!F29</f>
        <v>ดาว 20 กก.</v>
      </c>
      <c r="E20" s="9">
        <f>[2]หน้าผ้า!G29</f>
        <v>18</v>
      </c>
      <c r="F20" s="9">
        <f>[2]หน้าผ้า!H29</f>
        <v>28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>
        <f>[2]หน้าผ้า!T29</f>
        <v>19</v>
      </c>
      <c r="N20" s="9">
        <f>[2]หน้าผ้า!U29</f>
        <v>31</v>
      </c>
      <c r="O20" s="9">
        <f>[2]หน้าผ้า!V29</f>
        <v>40</v>
      </c>
      <c r="P20" s="10">
        <f>[2]หน้าผ้า!AB29</f>
        <v>363.27927343999994</v>
      </c>
      <c r="Q20" s="10">
        <f>[2]หน้าผ้า!AC29</f>
        <v>0</v>
      </c>
      <c r="R20" s="10">
        <f>[2]หน้าผ้า!AD29</f>
        <v>363.27927343999994</v>
      </c>
      <c r="S20" s="9" t="str">
        <f>[2]หน้าผ้า!Z29</f>
        <v>500กระสอบแบน</v>
      </c>
      <c r="T20" s="12">
        <f>[2]หน้าผ้า!X29</f>
        <v>45961</v>
      </c>
      <c r="U20" s="11">
        <f>[2]หน้าผ้า!AA29</f>
        <v>25000</v>
      </c>
      <c r="V20" s="10">
        <f>[2]หน้าผ้า!AJ29</f>
        <v>0</v>
      </c>
      <c r="W20" s="10">
        <f>[2]หน้าผ้า!AL29</f>
        <v>25000</v>
      </c>
      <c r="X20" s="10">
        <f>[2]หน้าผ้า!AM29</f>
        <v>0</v>
      </c>
      <c r="Y20" s="10">
        <f>[2]หน้าผ้า!AN29</f>
        <v>26250</v>
      </c>
      <c r="Z20" s="9" t="str">
        <f>[2]หน้าผ้า!AO29</f>
        <v>WSWT1825800</v>
      </c>
      <c r="AA20" s="8">
        <f>[2]หน้าผ้า!AQ29</f>
        <v>20605.75</v>
      </c>
      <c r="AB20" s="8">
        <f>[2]หน้าผ้า!AR29</f>
        <v>20605.75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รอตัด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45961</v>
      </c>
      <c r="AK20" s="3">
        <f>[2]หน้าผ้า!DQ29</f>
        <v>0</v>
      </c>
      <c r="AL20" s="3">
        <f>[2]หน้าผ้า!DR29</f>
        <v>45951</v>
      </c>
      <c r="AM20" s="3">
        <f>[2]หน้าผ้า!DS29</f>
        <v>45958</v>
      </c>
      <c r="AN20" s="3">
        <f>[2]หน้าผ้า!DT29</f>
        <v>45959</v>
      </c>
      <c r="AO20" s="3">
        <f>[2]หน้าผ้า!DU29</f>
        <v>45959</v>
      </c>
      <c r="AP20" s="3">
        <f>[2]หน้าผ้า!DP29</f>
        <v>45956</v>
      </c>
      <c r="AQ20" s="3">
        <f>[2]หน้าผ้า!DW29</f>
        <v>45960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8.5" customHeight="1" x14ac:dyDescent="0.45">
      <c r="A21" s="3">
        <f>[2]หน้าผ้า!C30</f>
        <v>0</v>
      </c>
      <c r="B21" s="14">
        <f>[2]หน้าผ้า!B30</f>
        <v>0</v>
      </c>
      <c r="C21" s="9" t="str">
        <f>[2]หน้าผ้า!E30</f>
        <v xml:space="preserve">  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54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</v>
      </c>
      <c r="AA21" s="8">
        <f>[2]หน้าผ้า!AQ30</f>
        <v>91224.1</v>
      </c>
      <c r="AB21" s="8">
        <f>[2]หน้าผ้า!AR30</f>
        <v>91224.1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8.5" customHeight="1" x14ac:dyDescent="0.45">
      <c r="A22" s="3">
        <f>[2]หน้าผ้า!C31</f>
        <v>0</v>
      </c>
      <c r="B22" s="14">
        <f>[2]หน้าผ้า!B31</f>
        <v>0</v>
      </c>
      <c r="C22" s="9">
        <f>[2]หน้าผ้า!E31</f>
        <v>0</v>
      </c>
      <c r="D22" s="13" t="str">
        <f>[2]หน้าผ้า!F31</f>
        <v xml:space="preserve"> </v>
      </c>
      <c r="E22" s="9">
        <f>[2]หน้าผ้า!G31</f>
        <v>18</v>
      </c>
      <c r="F22" s="9">
        <f>[2]หน้าผ้า!H31</f>
        <v>25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50</v>
      </c>
      <c r="J22" s="9" t="str">
        <f>[2]หน้าผ้า!M31</f>
        <v>±</v>
      </c>
      <c r="K22" s="9">
        <f>[2]หน้าผ้า!N31</f>
        <v>5</v>
      </c>
      <c r="L22" s="9">
        <f>[2]หน้าผ้า!R31</f>
        <v>0</v>
      </c>
      <c r="M22" s="10">
        <f>[2]หน้าผ้า!T31</f>
        <v>0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>
        <f>[2]หน้าผ้า!Z31</f>
        <v>0</v>
      </c>
      <c r="T22" s="12">
        <f>[2]หน้าผ้า!X31</f>
        <v>0</v>
      </c>
      <c r="U22" s="11">
        <f>[2]หน้าผ้า!AA31</f>
        <v>0</v>
      </c>
      <c r="V22" s="10">
        <f>[2]หน้าผ้า!AJ31</f>
        <v>0</v>
      </c>
      <c r="W22" s="10">
        <f>[2]หน้าผ้า!AL31</f>
        <v>0</v>
      </c>
      <c r="X22" s="10">
        <f>[2]หน้าผ้า!AM31</f>
        <v>0</v>
      </c>
      <c r="Y22" s="10">
        <f>[2]หน้าผ้า!AN31</f>
        <v>0</v>
      </c>
      <c r="Z22" s="9" t="str">
        <f>[2]หน้าผ้า!AO31</f>
        <v>WSWT1825800SM</v>
      </c>
      <c r="AA22" s="8" t="e">
        <f>[2]หน้าผ้า!AQ31</f>
        <v>#REF!</v>
      </c>
      <c r="AB22" s="8" t="e">
        <f>[2]หน้าผ้า!AR31</f>
        <v>#REF!</v>
      </c>
      <c r="AC22" s="8" t="e">
        <f>[2]หน้าผ้า!AS31</f>
        <v>#REF!</v>
      </c>
      <c r="AD22" s="8" t="e">
        <f>[2]หน้าผ้า!AT31</f>
        <v>#REF!</v>
      </c>
      <c r="AE22" s="8" t="e">
        <f>[2]หน้าผ้า!AU31</f>
        <v>#REF!</v>
      </c>
      <c r="AF22" s="8" t="str">
        <f>[2]หน้าผ้า!AI31</f>
        <v>ระบุในSD</v>
      </c>
      <c r="AG22" s="1" t="str">
        <f>[3]หน้าผ้า!DC34</f>
        <v>รอแบบ</v>
      </c>
      <c r="AH22" s="1">
        <f>[2]หน้าผ้า!DL31</f>
        <v>0</v>
      </c>
      <c r="AI22" s="1" t="str">
        <f>[2]หน้าผ้า!DM31</f>
        <v>Lead time</v>
      </c>
      <c r="AJ22" s="3">
        <f>[2]หน้าผ้า!DN31</f>
        <v>0</v>
      </c>
      <c r="AK22" s="3">
        <f>[2]หน้าผ้า!DQ31</f>
        <v>0</v>
      </c>
      <c r="AL22" s="3">
        <f>[2]หน้าผ้า!DR31</f>
        <v>0</v>
      </c>
      <c r="AM22" s="3">
        <f>[2]หน้าผ้า!DS31</f>
        <v>0</v>
      </c>
      <c r="AN22" s="3">
        <f>[2]หน้าผ้า!DT31</f>
        <v>0</v>
      </c>
      <c r="AO22" s="3">
        <f>[2]หน้าผ้า!DU31</f>
        <v>0</v>
      </c>
      <c r="AP22" s="3">
        <f>[2]หน้าผ้า!DP31</f>
        <v>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>
        <f>[2]หน้าผ้า!EC31</f>
        <v>0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WRWT180800/WRWT25800</v>
      </c>
      <c r="BD22" s="56">
        <f>[2]หน้าผ้า!CA31</f>
        <v>0</v>
      </c>
    </row>
    <row r="23" spans="1:56" ht="28.5" customHeight="1" x14ac:dyDescent="0.45">
      <c r="A23" s="3">
        <f>[2]หน้าผ้า!C32</f>
        <v>45920</v>
      </c>
      <c r="B23" s="14" t="str">
        <f>[2]หน้าผ้า!B32</f>
        <v>MK68-001140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ผึ้งชมพู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500กระสอบแบน</v>
      </c>
      <c r="T23" s="12">
        <f>[2]หน้าผ้า!X32</f>
        <v>45952</v>
      </c>
      <c r="U23" s="11">
        <f>[2]หน้าผ้า!AA32</f>
        <v>20000</v>
      </c>
      <c r="V23" s="10">
        <f>[2]หน้าผ้า!AJ32</f>
        <v>2631</v>
      </c>
      <c r="W23" s="10">
        <f>[2]หน้าผ้า!AL32</f>
        <v>17369</v>
      </c>
      <c r="X23" s="10">
        <f>[2]หน้าผ้า!AM32</f>
        <v>21131</v>
      </c>
      <c r="Y23" s="10">
        <f>[2]หน้าผ้า!AN32</f>
        <v>0</v>
      </c>
      <c r="Z23" s="9" t="str">
        <f>[2]หน้าผ้า!AO32</f>
        <v>WSWT1925800</v>
      </c>
      <c r="AA23" s="8">
        <f>[2]หน้าผ้า!AQ32</f>
        <v>0</v>
      </c>
      <c r="AB23" s="8">
        <f>[2]หน้าผ้า!AR32</f>
        <v>0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45952</v>
      </c>
      <c r="AK23" s="3">
        <f>[2]หน้าผ้า!DQ32</f>
        <v>0</v>
      </c>
      <c r="AL23" s="3">
        <f>[2]หน้าผ้า!DR32</f>
        <v>45943</v>
      </c>
      <c r="AM23" s="3">
        <f>[2]หน้าผ้า!DS32</f>
        <v>45950</v>
      </c>
      <c r="AN23" s="3">
        <f>[2]หน้าผ้า!DT32</f>
        <v>45951</v>
      </c>
      <c r="AO23" s="3">
        <f>[2]หน้าผ้า!DU32</f>
        <v>45951</v>
      </c>
      <c r="AP23" s="3">
        <f>[2]หน้าผ้า!DP32</f>
        <v>45947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8.5" customHeight="1" x14ac:dyDescent="0.45">
      <c r="A24" s="3" t="str">
        <f>[2]หน้าผ้า!C33</f>
        <v>ประมาณการ</v>
      </c>
      <c r="B24" s="14" t="str">
        <f>[2]หน้าผ้า!B33</f>
        <v>ประมาณการ</v>
      </c>
      <c r="C24" s="9" t="str">
        <f>[2]หน้าผ้า!E33</f>
        <v>บจก.ไลม์มาสเตอร์</v>
      </c>
      <c r="D24" s="13" t="str">
        <f>[2]หน้าผ้า!F33</f>
        <v>LMC 25 kg</v>
      </c>
      <c r="E24" s="9">
        <f>[2]หน้าผ้า!G33</f>
        <v>19</v>
      </c>
      <c r="F24" s="9">
        <f>[2]หน้าผ้า!H33</f>
        <v>32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64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ไม่</v>
      </c>
      <c r="M24" s="10">
        <f>[2]หน้าผ้า!T33</f>
        <v>20</v>
      </c>
      <c r="N24" s="9">
        <f>[2]หน้าผ้า!U33</f>
        <v>35</v>
      </c>
      <c r="O24" s="9">
        <f>[2]หน้าผ้า!V33</f>
        <v>40</v>
      </c>
      <c r="P24" s="10">
        <f>[2]หน้าผ้า!AB33</f>
        <v>341.36903080895991</v>
      </c>
      <c r="Q24" s="10">
        <f>[2]หน้าผ้า!AC33</f>
        <v>0</v>
      </c>
      <c r="R24" s="10">
        <f>[2]หน้าผ้า!AD33</f>
        <v>341.36903080895991</v>
      </c>
      <c r="S24" s="9" t="str">
        <f>[2]หน้าผ้า!Z33</f>
        <v>500กระสอบแบน</v>
      </c>
      <c r="T24" s="12">
        <f>[2]หน้าผ้า!X33</f>
        <v>45961</v>
      </c>
      <c r="U24" s="11">
        <f>[2]หน้าผ้า!AA33</f>
        <v>20000</v>
      </c>
      <c r="V24" s="10">
        <f>[2]หน้าผ้า!AJ33</f>
        <v>233</v>
      </c>
      <c r="W24" s="10">
        <f>[2]หน้าผ้า!AL33</f>
        <v>19767</v>
      </c>
      <c r="X24" s="10">
        <f>[2]หน้าผ้า!AM33</f>
        <v>0</v>
      </c>
      <c r="Y24" s="10">
        <f>[2]หน้าผ้า!AN33</f>
        <v>20755.350000000002</v>
      </c>
      <c r="Z24" s="9" t="str">
        <f>[2]หน้าผ้า!AO33</f>
        <v>WSWT1925800</v>
      </c>
      <c r="AA24" s="8">
        <f>[2]หน้าผ้า!AQ33</f>
        <v>18501.714330000003</v>
      </c>
      <c r="AB24" s="8">
        <f>[2]หน้าผ้า!AR33</f>
        <v>2540</v>
      </c>
      <c r="AC24" s="8">
        <f>[2]หน้าผ้า!AS33</f>
        <v>15961.714330000003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P9</v>
      </c>
      <c r="AI24" s="1">
        <f>[2]หน้าผ้า!DM33</f>
        <v>3</v>
      </c>
      <c r="AJ24" s="3">
        <f>[2]หน้าผ้า!DN33</f>
        <v>45961</v>
      </c>
      <c r="AK24" s="3">
        <f>[2]หน้าผ้า!DQ33</f>
        <v>0</v>
      </c>
      <c r="AL24" s="3">
        <f>[2]หน้าผ้า!DR33</f>
        <v>45951</v>
      </c>
      <c r="AM24" s="3">
        <f>[2]หน้าผ้า!DS33</f>
        <v>45958</v>
      </c>
      <c r="AN24" s="3">
        <f>[2]หน้าผ้า!DT33</f>
        <v>45959</v>
      </c>
      <c r="AO24" s="3">
        <f>[2]หน้าผ้า!DU33</f>
        <v>45959</v>
      </c>
      <c r="AP24" s="3">
        <f>[2]หน้าผ้า!DP33</f>
        <v>45956</v>
      </c>
      <c r="AQ24" s="3">
        <f>[2]หน้าผ้า!DW33</f>
        <v>45960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1159.175165120889</v>
      </c>
    </row>
    <row r="25" spans="1:56" ht="28.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บจก.เอ็กเซลเล้นท์</v>
      </c>
      <c r="D25" s="13" t="str">
        <f>[2]หน้าผ้า!F34</f>
        <v>รอแบบ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45961</v>
      </c>
      <c r="U25" s="11">
        <f>[2]หน้าผ้า!AA34</f>
        <v>40000</v>
      </c>
      <c r="V25" s="10">
        <f>[2]หน้าผ้า!AJ34</f>
        <v>0</v>
      </c>
      <c r="W25" s="10">
        <f>[2]หน้าผ้า!AL34</f>
        <v>40000</v>
      </c>
      <c r="X25" s="10">
        <f>[2]หน้าผ้า!AM34</f>
        <v>0</v>
      </c>
      <c r="Y25" s="10">
        <f>[2]หน้าผ้า!AN34</f>
        <v>42000</v>
      </c>
      <c r="Z25" s="9" t="str">
        <f>[2]หน้าผ้า!AO34</f>
        <v>WSWT1925800</v>
      </c>
      <c r="AA25" s="8">
        <f>[2]หน้าผ้า!AQ34</f>
        <v>35204.400000000001</v>
      </c>
      <c r="AB25" s="8">
        <f>[2]หน้าผ้า!AR34</f>
        <v>0</v>
      </c>
      <c r="AC25" s="8">
        <f>[2]หน้าผ้า!AS34</f>
        <v>35204.400000000001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45961</v>
      </c>
      <c r="AK25" s="3">
        <f>[2]หน้าผ้า!DQ34</f>
        <v>0</v>
      </c>
      <c r="AL25" s="3">
        <f>[2]หน้าผ้า!DR34</f>
        <v>45952</v>
      </c>
      <c r="AM25" s="3">
        <f>[2]หน้าผ้า!DS34</f>
        <v>45959</v>
      </c>
      <c r="AN25" s="3">
        <f>[2]หน้าผ้า!DT34</f>
        <v>45960</v>
      </c>
      <c r="AO25" s="3">
        <f>[2]หน้าผ้า!DU34</f>
        <v>45960</v>
      </c>
      <c r="AP25" s="3">
        <f>[2]หน้าผ้า!DP34</f>
        <v>45956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2556.6217600000009</v>
      </c>
    </row>
    <row r="26" spans="1:56" ht="28.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ผึ้งเหลือง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45961</v>
      </c>
      <c r="U26" s="11">
        <f>[2]หน้าผ้า!AA35</f>
        <v>140000</v>
      </c>
      <c r="V26" s="10">
        <f>[2]หน้าผ้า!AJ35</f>
        <v>2563</v>
      </c>
      <c r="W26" s="10">
        <f>[2]หน้าผ้า!AL35</f>
        <v>137437</v>
      </c>
      <c r="X26" s="10">
        <f>[2]หน้าผ้า!AM35</f>
        <v>0</v>
      </c>
      <c r="Y26" s="10">
        <f>[2]หน้าผ้า!AN35</f>
        <v>144308.85</v>
      </c>
      <c r="Z26" s="9" t="str">
        <f>[2]หน้าผ้า!AO35</f>
        <v>WSWT1925800</v>
      </c>
      <c r="AA26" s="8">
        <f>[2]หน้าผ้า!AQ35</f>
        <v>120959.67806999999</v>
      </c>
      <c r="AB26" s="8">
        <f>[2]หน้าผ้า!AR35</f>
        <v>0</v>
      </c>
      <c r="AC26" s="8">
        <f>[2]หน้าผ้า!AS35</f>
        <v>120959.67806999999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รอตัด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45961</v>
      </c>
      <c r="AK26" s="3">
        <f>[2]หน้าผ้า!DQ35</f>
        <v>0</v>
      </c>
      <c r="AL26" s="3">
        <f>[2]หน้าผ้า!DR35</f>
        <v>45952</v>
      </c>
      <c r="AM26" s="3">
        <f>[2]หน้าผ้า!DS35</f>
        <v>45959</v>
      </c>
      <c r="AN26" s="3">
        <f>[2]หน้าผ้า!DT35</f>
        <v>45960</v>
      </c>
      <c r="AO26" s="3">
        <f>[2]หน้าผ้า!DU35</f>
        <v>45960</v>
      </c>
      <c r="AP26" s="3">
        <f>[2]หน้าผ้า!DP35</f>
        <v>45956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8784.3606207280009</v>
      </c>
    </row>
    <row r="27" spans="1:56" ht="28.5" customHeight="1" x14ac:dyDescent="0.45">
      <c r="A27" s="3">
        <f>[2]หน้าผ้า!C36</f>
        <v>0</v>
      </c>
      <c r="B27" s="14">
        <f>[2]หน้าผ้า!B36</f>
        <v>0</v>
      </c>
      <c r="C27" s="9">
        <f>[2]หน้าผ้า!E36</f>
        <v>0</v>
      </c>
      <c r="D27" s="13">
        <f>[2]หน้าผ้า!F36</f>
        <v>0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>
        <f>[2]หน้าผ้า!R36</f>
        <v>0</v>
      </c>
      <c r="M27" s="10">
        <f>[2]หน้าผ้า!T36</f>
        <v>0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>
        <f>[2]หน้าผ้า!Z36</f>
        <v>0</v>
      </c>
      <c r="T27" s="12">
        <f>[2]หน้าผ้า!X36</f>
        <v>0</v>
      </c>
      <c r="U27" s="11">
        <f>[2]หน้าผ้า!AA36</f>
        <v>0</v>
      </c>
      <c r="V27" s="10">
        <f>[2]หน้าผ้า!AJ36</f>
        <v>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WSWT1925800</v>
      </c>
      <c r="AA27" s="8">
        <f>[2]หน้าผ้า!AQ36</f>
        <v>174665.79240000001</v>
      </c>
      <c r="AB27" s="8">
        <f>[2]หน้าผ้า!AR36</f>
        <v>2540</v>
      </c>
      <c r="AC27" s="8">
        <f>[2]หน้าผ้า!AS36</f>
        <v>172125.79240000001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ระบุในSD</v>
      </c>
      <c r="AG27" s="1" t="str">
        <f>[3]หน้าผ้า!DC39</f>
        <v>พร้อมส่ง</v>
      </c>
      <c r="AH27" s="1">
        <f>[2]หน้าผ้า!DL36</f>
        <v>0</v>
      </c>
      <c r="AI27" s="1" t="str">
        <f>[2]หน้าผ้า!DM36</f>
        <v>Lead time</v>
      </c>
      <c r="AJ27" s="3">
        <f>[2]หน้าผ้า!DN36</f>
        <v>0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0</v>
      </c>
      <c r="AP27" s="3">
        <f>[2]หน้าผ้า!DP36</f>
        <v>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>
        <f>[2]หน้าผ้า!EC36</f>
        <v>0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8.5" customHeight="1" x14ac:dyDescent="0.45">
      <c r="A28" s="3">
        <f>[2]หน้าผ้า!C37</f>
        <v>45933</v>
      </c>
      <c r="B28" s="14" t="str">
        <f>[2]หน้าผ้า!B37</f>
        <v>MK68-001180</v>
      </c>
      <c r="C28" s="9" t="str">
        <f>[2]หน้าผ้า!E37</f>
        <v>บจก.เคอรี่ฟลาวมิลล์</v>
      </c>
      <c r="D28" s="13" t="str">
        <f>[2]หน้าผ้า!F37</f>
        <v>ถุงทองแซนวิช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45944</v>
      </c>
      <c r="U28" s="11">
        <f>[2]หน้าผ้า!AA37</f>
        <v>10000</v>
      </c>
      <c r="V28" s="10">
        <f>[2]หน้าผ้า!AJ37</f>
        <v>10000</v>
      </c>
      <c r="W28" s="10">
        <f>[2]หน้าผ้า!AL37</f>
        <v>0</v>
      </c>
      <c r="X28" s="10">
        <f>[2]หน้าผ้า!AM37</f>
        <v>10500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PDR250332</v>
      </c>
      <c r="AG28" s="1" t="str">
        <f>[3]หน้าผ้า!DC40</f>
        <v>ผ้าขาว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45944</v>
      </c>
      <c r="AK28" s="3">
        <f>[2]หน้าผ้า!DQ37</f>
        <v>0</v>
      </c>
      <c r="AL28" s="3">
        <f>[2]หน้าผ้า!DR37</f>
        <v>45935</v>
      </c>
      <c r="AM28" s="3">
        <f>[2]หน้าผ้า!DS37</f>
        <v>45942</v>
      </c>
      <c r="AN28" s="3">
        <f>[2]หน้าผ้า!DT37</f>
        <v>45943</v>
      </c>
      <c r="AO28" s="3">
        <f>[2]หน้าผ้า!DU37</f>
        <v>45943</v>
      </c>
      <c r="AP28" s="3">
        <f>[2]หน้าผ้า!DP37</f>
        <v>45939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8.5" customHeight="1" x14ac:dyDescent="0.45">
      <c r="A29" s="3">
        <f>[2]หน้าผ้า!C38</f>
        <v>45933</v>
      </c>
      <c r="B29" s="14" t="str">
        <f>[2]หน้าผ้า!B38</f>
        <v>MK68-001180</v>
      </c>
      <c r="C29" s="9" t="str">
        <f>[2]หน้าผ้า!E38</f>
        <v>บจก.เคอรี่ฟลาวมิลล์</v>
      </c>
      <c r="D29" s="13" t="str">
        <f>[2]หน้าผ้า!F38</f>
        <v>ปลาโลมาแดง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45944</v>
      </c>
      <c r="U29" s="11">
        <f>[2]หน้าผ้า!AA38</f>
        <v>5000</v>
      </c>
      <c r="V29" s="10">
        <f>[2]หน้าผ้า!AJ38</f>
        <v>3000</v>
      </c>
      <c r="W29" s="10">
        <f>[2]หน้าผ้า!AL38</f>
        <v>2000</v>
      </c>
      <c r="X29" s="10">
        <f>[2]หน้าผ้า!AM38</f>
        <v>5400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PDR250332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45944</v>
      </c>
      <c r="AK29" s="3">
        <f>[2]หน้าผ้า!DQ38</f>
        <v>0</v>
      </c>
      <c r="AL29" s="3">
        <f>[2]หน้าผ้า!DR38</f>
        <v>45935</v>
      </c>
      <c r="AM29" s="3">
        <f>[2]หน้าผ้า!DS38</f>
        <v>45942</v>
      </c>
      <c r="AN29" s="3">
        <f>[2]หน้าผ้า!DT38</f>
        <v>45943</v>
      </c>
      <c r="AO29" s="3">
        <f>[2]หน้าผ้า!DU38</f>
        <v>45943</v>
      </c>
      <c r="AP29" s="3">
        <f>[2]หน้าผ้า!DP38</f>
        <v>45939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45933</v>
      </c>
      <c r="B30" s="14" t="str">
        <f>[2]หน้าผ้า!B39</f>
        <v>MK68-001180</v>
      </c>
      <c r="C30" s="9" t="str">
        <f>[2]หน้าผ้า!E39</f>
        <v>บจก.เคอรี่ฟลาวมิลล์</v>
      </c>
      <c r="D30" s="13" t="str">
        <f>[2]หน้าผ้า!F39</f>
        <v>BS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45944</v>
      </c>
      <c r="U30" s="11">
        <f>[2]หน้าผ้า!AA39</f>
        <v>5000</v>
      </c>
      <c r="V30" s="10">
        <f>[2]หน้าผ้า!AJ39</f>
        <v>5000</v>
      </c>
      <c r="W30" s="10">
        <f>[2]หน้าผ้า!AL39</f>
        <v>0</v>
      </c>
      <c r="X30" s="10">
        <f>[2]หน้าผ้า!AM39</f>
        <v>5500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PDR250332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45944</v>
      </c>
      <c r="AK30" s="3">
        <f>[2]หน้าผ้า!DQ39</f>
        <v>0</v>
      </c>
      <c r="AL30" s="3">
        <f>[2]หน้าผ้า!DR39</f>
        <v>45935</v>
      </c>
      <c r="AM30" s="3">
        <f>[2]หน้าผ้า!DS39</f>
        <v>45942</v>
      </c>
      <c r="AN30" s="3">
        <f>[2]หน้าผ้า!DT39</f>
        <v>45943</v>
      </c>
      <c r="AO30" s="3">
        <f>[2]หน้าผ้า!DU39</f>
        <v>45943</v>
      </c>
      <c r="AP30" s="3">
        <f>[2]หน้าผ้า!DP39</f>
        <v>45939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45930</v>
      </c>
      <c r="B31" s="14" t="str">
        <f>[2]หน้าผ้า!B40</f>
        <v>MK68-001181</v>
      </c>
      <c r="C31" s="9" t="str">
        <f>[2]หน้าผ้า!E40</f>
        <v>บจก.เคอรี่ฟลาวมิลล์</v>
      </c>
      <c r="D31" s="13" t="str">
        <f>[2]หน้าผ้า!F40</f>
        <v>ไม่พิมพ์</v>
      </c>
      <c r="E31" s="9">
        <f>[2]หน้าผ้า!G40</f>
        <v>19</v>
      </c>
      <c r="F31" s="9">
        <f>[2]หน้าผ้า!H40</f>
        <v>36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75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45944</v>
      </c>
      <c r="U31" s="11">
        <f>[2]หน้าผ้า!AA40</f>
        <v>5000</v>
      </c>
      <c r="V31" s="10">
        <f>[2]หน้าผ้า!AJ40</f>
        <v>5250</v>
      </c>
      <c r="W31" s="10">
        <f>[2]หน้าผ้า!AL40</f>
        <v>0</v>
      </c>
      <c r="X31" s="10">
        <f>[2]หน้าผ้า!AM40</f>
        <v>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พร้อมส่ง</v>
      </c>
      <c r="AH31" s="1" t="str">
        <f>[2]หน้าผ้า!DL40</f>
        <v>P3</v>
      </c>
      <c r="AI31" s="1">
        <f>[2]หน้าผ้า!DM40</f>
        <v>1</v>
      </c>
      <c r="AJ31" s="3">
        <f>[2]หน้าผ้า!DN40</f>
        <v>45947</v>
      </c>
      <c r="AK31" s="3">
        <f>[2]หน้าผ้า!DQ40</f>
        <v>0</v>
      </c>
      <c r="AL31" s="3">
        <f>[2]หน้าผ้า!DR40</f>
        <v>0</v>
      </c>
      <c r="AM31" s="3">
        <f>[2]หน้าผ้า!DS40</f>
        <v>0</v>
      </c>
      <c r="AN31" s="3">
        <f>[2]หน้าผ้า!DT40</f>
        <v>0</v>
      </c>
      <c r="AO31" s="3">
        <f>[2]หน้าผ้า!DU40</f>
        <v>45946</v>
      </c>
      <c r="AP31" s="3">
        <f>[2]หน้าผ้า!DP40</f>
        <v>45942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ตัด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45933</v>
      </c>
      <c r="B32" s="14" t="str">
        <f>[2]หน้าผ้า!B41</f>
        <v>MK68-001180</v>
      </c>
      <c r="C32" s="9" t="str">
        <f>[2]หน้าผ้า!E41</f>
        <v>บจก.เคอรี่ฟลาวมิลล์</v>
      </c>
      <c r="D32" s="13" t="str">
        <f>[2]หน้าผ้า!F41</f>
        <v>ถุงเขียว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45945</v>
      </c>
      <c r="U32" s="11">
        <f>[2]หน้าผ้า!AA41</f>
        <v>10000</v>
      </c>
      <c r="V32" s="10">
        <f>[2]หน้าผ้า!AJ41</f>
        <v>10000</v>
      </c>
      <c r="W32" s="10">
        <f>[2]หน้าผ้า!AL41</f>
        <v>0</v>
      </c>
      <c r="X32" s="10">
        <f>[2]หน้าผ้า!AM41</f>
        <v>10350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PDR250332</v>
      </c>
      <c r="AG32" s="1" t="str">
        <f>[3]หน้าผ้า!DC44</f>
        <v>ผ้าขาว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45945</v>
      </c>
      <c r="AK32" s="3">
        <f>[2]หน้าผ้า!DQ41</f>
        <v>0</v>
      </c>
      <c r="AL32" s="3">
        <f>[2]หน้าผ้า!DR41</f>
        <v>45936</v>
      </c>
      <c r="AM32" s="3">
        <f>[2]หน้าผ้า!DS41</f>
        <v>45943</v>
      </c>
      <c r="AN32" s="3">
        <f>[2]หน้าผ้า!DT41</f>
        <v>45944</v>
      </c>
      <c r="AO32" s="3">
        <f>[2]หน้าผ้า!DU41</f>
        <v>45944</v>
      </c>
      <c r="AP32" s="3">
        <f>[2]หน้าผ้า!DP41</f>
        <v>45940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45933</v>
      </c>
      <c r="B33" s="14" t="str">
        <f>[2]หน้าผ้า!B42</f>
        <v>MK68-001180</v>
      </c>
      <c r="C33" s="9" t="str">
        <f>[2]หน้าผ้า!E42</f>
        <v>บจก.เคอรี่ฟลาวมิลล์</v>
      </c>
      <c r="D33" s="13" t="str">
        <f>[2]หน้าผ้า!F42</f>
        <v>กุ้งแดง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45945</v>
      </c>
      <c r="U33" s="11">
        <f>[2]หน้าผ้า!AA42</f>
        <v>10000</v>
      </c>
      <c r="V33" s="10">
        <f>[2]หน้าผ้า!AJ42</f>
        <v>10000</v>
      </c>
      <c r="W33" s="10">
        <f>[2]หน้าผ้า!AL42</f>
        <v>0</v>
      </c>
      <c r="X33" s="10">
        <f>[2]หน้าผ้า!AM42</f>
        <v>10500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PDR250332</v>
      </c>
      <c r="AG33" s="1" t="str">
        <f>[3]หน้าผ้า!DC45</f>
        <v>ผ้าขาว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45945</v>
      </c>
      <c r="AK33" s="3">
        <f>[2]หน้าผ้า!DQ42</f>
        <v>0</v>
      </c>
      <c r="AL33" s="3">
        <f>[2]หน้าผ้า!DR42</f>
        <v>45936</v>
      </c>
      <c r="AM33" s="3">
        <f>[2]หน้าผ้า!DS42</f>
        <v>45943</v>
      </c>
      <c r="AN33" s="3">
        <f>[2]หน้าผ้า!DT42</f>
        <v>45944</v>
      </c>
      <c r="AO33" s="3">
        <f>[2]หน้าผ้า!DU42</f>
        <v>45944</v>
      </c>
      <c r="AP33" s="3">
        <f>[2]หน้าผ้า!DP42</f>
        <v>45940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45933</v>
      </c>
      <c r="B34" s="14" t="str">
        <f>[2]หน้าผ้า!B43</f>
        <v>MK68-001180</v>
      </c>
      <c r="C34" s="9" t="str">
        <f>[2]หน้าผ้า!E43</f>
        <v>บจก.เคอรี่ฟลาวมิลล์</v>
      </c>
      <c r="D34" s="13" t="str">
        <f>[2]หน้าผ้า!F43</f>
        <v>บะหมี่เตี๊ยว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45945</v>
      </c>
      <c r="U34" s="11">
        <f>[2]หน้าผ้า!AA43</f>
        <v>5000</v>
      </c>
      <c r="V34" s="10">
        <f>[2]หน้าผ้า!AJ43</f>
        <v>5000</v>
      </c>
      <c r="W34" s="10">
        <f>[2]หน้าผ้า!AL43</f>
        <v>0</v>
      </c>
      <c r="X34" s="10">
        <f>[2]หน้าผ้า!AM43</f>
        <v>5400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PDR250332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45945</v>
      </c>
      <c r="AK34" s="3">
        <f>[2]หน้าผ้า!DQ43</f>
        <v>0</v>
      </c>
      <c r="AL34" s="3">
        <f>[2]หน้าผ้า!DR43</f>
        <v>45936</v>
      </c>
      <c r="AM34" s="3">
        <f>[2]หน้าผ้า!DS43</f>
        <v>45943</v>
      </c>
      <c r="AN34" s="3">
        <f>[2]หน้าผ้า!DT43</f>
        <v>45944</v>
      </c>
      <c r="AO34" s="3">
        <f>[2]หน้าผ้า!DU43</f>
        <v>45944</v>
      </c>
      <c r="AP34" s="3">
        <f>[2]หน้าผ้า!DP43</f>
        <v>45940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8.5" customHeight="1" x14ac:dyDescent="0.45">
      <c r="A35" s="3">
        <f>[2]หน้าผ้า!C44</f>
        <v>45919</v>
      </c>
      <c r="B35" s="14" t="str">
        <f>[2]หน้าผ้า!B44</f>
        <v>MK68-001142</v>
      </c>
      <c r="C35" s="9" t="str">
        <f>[2]หน้าผ้า!E44</f>
        <v>บจก.เคอรี่ฟลาวมิลล์</v>
      </c>
      <c r="D35" s="13" t="str">
        <f>[2]หน้าผ้า!F44</f>
        <v>ไม่พิมพ์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ไม่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ห่ออัดเบลแบน501</v>
      </c>
      <c r="T35" s="12">
        <f>[2]หน้าผ้า!X44</f>
        <v>45947</v>
      </c>
      <c r="U35" s="11">
        <f>[2]หน้าผ้า!AA44</f>
        <v>20000</v>
      </c>
      <c r="V35" s="10">
        <f>[2]หน้าผ้า!AJ44</f>
        <v>21000</v>
      </c>
      <c r="W35" s="10">
        <f>[2]หน้าผ้า!AL44</f>
        <v>0</v>
      </c>
      <c r="X35" s="10">
        <f>[2]หน้าผ้า!AM44</f>
        <v>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PDR250322</v>
      </c>
      <c r="AG35" s="1" t="str">
        <f>[3]หน้าผ้า!DC47</f>
        <v>ยังไม่ได้พิมพ์</v>
      </c>
      <c r="AH35" s="1" t="str">
        <f>[2]หน้าผ้า!DL44</f>
        <v>P3</v>
      </c>
      <c r="AI35" s="1">
        <f>[2]หน้าผ้า!DM44</f>
        <v>1</v>
      </c>
      <c r="AJ35" s="3">
        <f>[2]หน้าผ้า!DN44</f>
        <v>45947</v>
      </c>
      <c r="AK35" s="3">
        <f>[2]หน้าผ้า!DQ44</f>
        <v>0</v>
      </c>
      <c r="AL35" s="3">
        <f>[2]หน้าผ้า!DR44</f>
        <v>0</v>
      </c>
      <c r="AM35" s="3">
        <f>[2]หน้าผ้า!DS44</f>
        <v>0</v>
      </c>
      <c r="AN35" s="3">
        <f>[2]หน้าผ้า!DT44</f>
        <v>0</v>
      </c>
      <c r="AO35" s="3">
        <f>[2]หน้าผ้า!DU44</f>
        <v>45946</v>
      </c>
      <c r="AP35" s="3">
        <f>[2]หน้าผ้า!DP44</f>
        <v>45942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ตัด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8.5" customHeight="1" x14ac:dyDescent="0.45">
      <c r="A36" s="3">
        <f>[2]หน้าผ้า!C45</f>
        <v>45919</v>
      </c>
      <c r="B36" s="14" t="str">
        <f>[2]หน้าผ้า!B45</f>
        <v>MK68-001143</v>
      </c>
      <c r="C36" s="9" t="str">
        <f>[2]หน้าผ้า!E45</f>
        <v>บจก.เคอรี่ฟลาวมิลล์</v>
      </c>
      <c r="D36" s="13" t="str">
        <f>[2]หน้าผ้า!F45</f>
        <v>ไม่พิมพ์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45947</v>
      </c>
      <c r="U36" s="11">
        <f>[2]หน้าผ้า!AA45</f>
        <v>20000</v>
      </c>
      <c r="V36" s="10">
        <f>[2]หน้าผ้า!AJ45</f>
        <v>21000</v>
      </c>
      <c r="W36" s="10">
        <f>[2]หน้าผ้า!AL45</f>
        <v>0</v>
      </c>
      <c r="X36" s="10">
        <f>[2]หน้าผ้า!AM45</f>
        <v>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PDR250323</v>
      </c>
      <c r="AG36" s="1" t="str">
        <f>[3]หน้าผ้า!DC48</f>
        <v>ยังไม่ได้พิมพ์</v>
      </c>
      <c r="AH36" s="1" t="str">
        <f>[2]หน้าผ้า!DL45</f>
        <v>P3</v>
      </c>
      <c r="AI36" s="1">
        <f>[2]หน้าผ้า!DM45</f>
        <v>1</v>
      </c>
      <c r="AJ36" s="3">
        <f>[2]หน้าผ้า!DN45</f>
        <v>45947</v>
      </c>
      <c r="AK36" s="3">
        <f>[2]หน้าผ้า!DQ45</f>
        <v>0</v>
      </c>
      <c r="AL36" s="3">
        <f>[2]หน้าผ้า!DR45</f>
        <v>0</v>
      </c>
      <c r="AM36" s="3">
        <f>[2]หน้าผ้า!DS45</f>
        <v>0</v>
      </c>
      <c r="AN36" s="3">
        <f>[2]หน้าผ้า!DT45</f>
        <v>0</v>
      </c>
      <c r="AO36" s="3">
        <f>[2]หน้าผ้า!DU45</f>
        <v>45946</v>
      </c>
      <c r="AP36" s="3">
        <f>[2]หน้าผ้า!DP45</f>
        <v>45942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ตัด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8.5" customHeight="1" x14ac:dyDescent="0.45">
      <c r="A37" s="3">
        <f>[2]หน้าผ้า!C46</f>
        <v>45941</v>
      </c>
      <c r="B37" s="14" t="str">
        <f>[2]หน้าผ้า!B46</f>
        <v>MK68-001227</v>
      </c>
      <c r="C37" s="9" t="str">
        <f>[2]หน้าผ้า!E46</f>
        <v>บจก.เคอรี่ฟลาวมิลล์</v>
      </c>
      <c r="D37" s="13" t="str">
        <f>[2]หน้าผ้า!F46</f>
        <v>ปลาโลมาเทา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45951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4679.9500000000007</v>
      </c>
      <c r="AB37" s="8">
        <f>[2]หน้าผ้า!AR46</f>
        <v>4679.9500000000007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PDR250344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45951</v>
      </c>
      <c r="AK37" s="3">
        <f>[2]หน้าผ้า!DQ46</f>
        <v>0</v>
      </c>
      <c r="AL37" s="3">
        <f>[2]หน้าผ้า!DR46</f>
        <v>45942</v>
      </c>
      <c r="AM37" s="3">
        <f>[2]หน้าผ้า!DS46</f>
        <v>45949</v>
      </c>
      <c r="AN37" s="3">
        <f>[2]หน้าผ้า!DT46</f>
        <v>45950</v>
      </c>
      <c r="AO37" s="3">
        <f>[2]หน้าผ้า!DU46</f>
        <v>45950</v>
      </c>
      <c r="AP37" s="3">
        <f>[2]หน้าผ้า!DP46</f>
        <v>45946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>รอART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8.5" customHeight="1" x14ac:dyDescent="0.45">
      <c r="A38" s="3">
        <f>[2]หน้าผ้า!C47</f>
        <v>45941</v>
      </c>
      <c r="B38" s="14" t="str">
        <f>[2]หน้าผ้า!B47</f>
        <v>MK68-001227</v>
      </c>
      <c r="C38" s="9" t="str">
        <f>[2]หน้าผ้า!E47</f>
        <v>บจก.เคอรี่ฟลาวมิลล์</v>
      </c>
      <c r="D38" s="13" t="str">
        <f>[2]หน้าผ้า!F47</f>
        <v>ถุงเขียว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45951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0</v>
      </c>
      <c r="Y38" s="10">
        <f>[2]หน้าผ้า!AN47</f>
        <v>10500</v>
      </c>
      <c r="Z38" s="9" t="str">
        <f>[2]หน้าผ้า!AO47</f>
        <v>WSWT1921720</v>
      </c>
      <c r="AA38" s="8">
        <f>[2]หน้าผ้า!AQ47</f>
        <v>9359.9000000000015</v>
      </c>
      <c r="AB38" s="8">
        <f>[2]หน้าผ้า!AR47</f>
        <v>9359.9000000000015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PDR250344</v>
      </c>
      <c r="AG38" s="1" t="str">
        <f>[3]หน้าผ้า!DC50</f>
        <v>รอตัด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45951</v>
      </c>
      <c r="AK38" s="3">
        <f>[2]หน้าผ้า!DQ47</f>
        <v>0</v>
      </c>
      <c r="AL38" s="3">
        <f>[2]หน้าผ้า!DR47</f>
        <v>45942</v>
      </c>
      <c r="AM38" s="3">
        <f>[2]หน้าผ้า!DS47</f>
        <v>45949</v>
      </c>
      <c r="AN38" s="3">
        <f>[2]หน้าผ้า!DT47</f>
        <v>45950</v>
      </c>
      <c r="AO38" s="3">
        <f>[2]หน้าผ้า!DU47</f>
        <v>45950</v>
      </c>
      <c r="AP38" s="3">
        <f>[2]หน้าผ้า!DP47</f>
        <v>45946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>รอART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8.5" customHeight="1" x14ac:dyDescent="0.45">
      <c r="A39" s="3">
        <f>[2]หน้าผ้า!C48</f>
        <v>45941</v>
      </c>
      <c r="B39" s="14" t="str">
        <f>[2]หน้าผ้า!B48</f>
        <v>MK68-001227</v>
      </c>
      <c r="C39" s="9" t="str">
        <f>[2]หน้าผ้า!E48</f>
        <v>บจก.เคอรี่ฟลาวมิลล์</v>
      </c>
      <c r="D39" s="13" t="str">
        <f>[2]หน้าผ้า!F48</f>
        <v>ดอกไม้เขียว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45951</v>
      </c>
      <c r="U39" s="11">
        <f>[2]หน้าผ้า!AA48</f>
        <v>10000</v>
      </c>
      <c r="V39" s="10">
        <f>[2]หน้าผ้า!AJ48</f>
        <v>0</v>
      </c>
      <c r="W39" s="10">
        <f>[2]หน้าผ้า!AL48</f>
        <v>10000</v>
      </c>
      <c r="X39" s="10">
        <f>[2]หน้าผ้า!AM48</f>
        <v>0</v>
      </c>
      <c r="Y39" s="10">
        <f>[2]หน้าผ้า!AN48</f>
        <v>10500</v>
      </c>
      <c r="Z39" s="9" t="str">
        <f>[2]หน้าผ้า!AO48</f>
        <v>WSWT1921720</v>
      </c>
      <c r="AA39" s="8">
        <f>[2]หน้าผ้า!AQ48</f>
        <v>9359.9000000000015</v>
      </c>
      <c r="AB39" s="8">
        <f>[2]หน้าผ้า!AR48</f>
        <v>9359.9000000000015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PDR250344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45951</v>
      </c>
      <c r="AK39" s="3">
        <f>[2]หน้าผ้า!DQ48</f>
        <v>0</v>
      </c>
      <c r="AL39" s="3">
        <f>[2]หน้าผ้า!DR48</f>
        <v>45942</v>
      </c>
      <c r="AM39" s="3">
        <f>[2]หน้าผ้า!DS48</f>
        <v>45949</v>
      </c>
      <c r="AN39" s="3">
        <f>[2]หน้าผ้า!DT48</f>
        <v>45950</v>
      </c>
      <c r="AO39" s="3">
        <f>[2]หน้าผ้า!DU48</f>
        <v>45950</v>
      </c>
      <c r="AP39" s="3">
        <f>[2]หน้าผ้า!DP48</f>
        <v>45946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>รอART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8.5" customHeight="1" x14ac:dyDescent="0.45">
      <c r="A40" s="3">
        <f>[2]หน้าผ้า!C49</f>
        <v>45941</v>
      </c>
      <c r="B40" s="14" t="str">
        <f>[2]หน้าผ้า!B49</f>
        <v>MK68-001227</v>
      </c>
      <c r="C40" s="9" t="str">
        <f>[2]หน้าผ้า!E49</f>
        <v>บจก.เคอรี่ฟลาวมิลล์</v>
      </c>
      <c r="D40" s="13" t="str">
        <f>[2]หน้าผ้า!F49</f>
        <v>บะหมี่เตี๊ยว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45952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1063</v>
      </c>
      <c r="AC40" s="8">
        <f>[2]หน้าผ้า!AS49</f>
        <v>3616.9500000000007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PDR250345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45952</v>
      </c>
      <c r="AK40" s="3">
        <f>[2]หน้าผ้า!DQ49</f>
        <v>0</v>
      </c>
      <c r="AL40" s="3">
        <f>[2]หน้าผ้า!DR49</f>
        <v>45943</v>
      </c>
      <c r="AM40" s="3">
        <f>[2]หน้าผ้า!DS49</f>
        <v>45950</v>
      </c>
      <c r="AN40" s="3">
        <f>[2]หน้าผ้า!DT49</f>
        <v>45951</v>
      </c>
      <c r="AO40" s="3">
        <f>[2]หน้าผ้า!DU49</f>
        <v>45951</v>
      </c>
      <c r="AP40" s="3">
        <f>[2]หน้าผ้า!DP49</f>
        <v>45947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>รอART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272.44474933333333</v>
      </c>
    </row>
    <row r="41" spans="1:56" ht="28.5" customHeight="1" x14ac:dyDescent="0.45">
      <c r="A41" s="3">
        <f>[2]หน้าผ้า!C50</f>
        <v>45941</v>
      </c>
      <c r="B41" s="14" t="str">
        <f>[2]หน้าผ้า!B50</f>
        <v>MK68-001227</v>
      </c>
      <c r="C41" s="9" t="str">
        <f>[2]หน้าผ้า!E50</f>
        <v>บจก.เคอรี่ฟลาวมิลล์</v>
      </c>
      <c r="D41" s="13" t="str">
        <f>[2]หน้าผ้า!F50</f>
        <v>ปลาโลมาแดง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45952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5300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PDR250345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45952</v>
      </c>
      <c r="AK41" s="3">
        <f>[2]หน้าผ้า!DQ50</f>
        <v>0</v>
      </c>
      <c r="AL41" s="3">
        <f>[2]หน้าผ้า!DR50</f>
        <v>45943</v>
      </c>
      <c r="AM41" s="3">
        <f>[2]หน้าผ้า!DS50</f>
        <v>45950</v>
      </c>
      <c r="AN41" s="3">
        <f>[2]หน้าผ้า!DT50</f>
        <v>45951</v>
      </c>
      <c r="AO41" s="3">
        <f>[2]หน้าผ้า!DU50</f>
        <v>45951</v>
      </c>
      <c r="AP41" s="3">
        <f>[2]หน้าผ้า!DP50</f>
        <v>45947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>รอART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8.5" customHeight="1" x14ac:dyDescent="0.45">
      <c r="A42" s="3">
        <f>[2]หน้าผ้า!C51</f>
        <v>45941</v>
      </c>
      <c r="B42" s="14" t="str">
        <f>[2]หน้าผ้า!B51</f>
        <v>MK68-001227</v>
      </c>
      <c r="C42" s="9" t="str">
        <f>[2]หน้าผ้า!E51</f>
        <v>บจก.เคอรี่ฟลาวมิลล์</v>
      </c>
      <c r="D42" s="13" t="str">
        <f>[2]หน้าผ้า!F51</f>
        <v>โบว์แดง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45952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0</v>
      </c>
      <c r="AC42" s="8">
        <f>[2]หน้าผ้า!AS51</f>
        <v>4679.9500000000007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PDR250345</v>
      </c>
      <c r="AG42" s="1" t="str">
        <f>[3]หน้าผ้า!DC54</f>
        <v>รอตัด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45952</v>
      </c>
      <c r="AK42" s="3">
        <f>[2]หน้าผ้า!DQ51</f>
        <v>0</v>
      </c>
      <c r="AL42" s="3">
        <f>[2]หน้าผ้า!DR51</f>
        <v>45943</v>
      </c>
      <c r="AM42" s="3">
        <f>[2]หน้าผ้า!DS51</f>
        <v>45950</v>
      </c>
      <c r="AN42" s="3">
        <f>[2]หน้าผ้า!DT51</f>
        <v>45951</v>
      </c>
      <c r="AO42" s="3">
        <f>[2]หน้าผ้า!DU51</f>
        <v>45951</v>
      </c>
      <c r="AP42" s="3">
        <f>[2]หน้าผ้า!DP51</f>
        <v>45947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352.51463377777782</v>
      </c>
    </row>
    <row r="43" spans="1:56" ht="28.5" customHeight="1" x14ac:dyDescent="0.45">
      <c r="A43" s="3">
        <f>[2]หน้าผ้า!C52</f>
        <v>45941</v>
      </c>
      <c r="B43" s="14" t="str">
        <f>[2]หน้าผ้า!B52</f>
        <v>MK68-001227</v>
      </c>
      <c r="C43" s="9" t="str">
        <f>[2]หน้าผ้า!E52</f>
        <v>บจก.เคอรี่ฟลาวมิลล์</v>
      </c>
      <c r="D43" s="13" t="str">
        <f>[2]หน้าผ้า!F52</f>
        <v>บลูทีมเหลือง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45952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0</v>
      </c>
      <c r="AC43" s="8">
        <f>[2]หน้าผ้า!AS52</f>
        <v>4679.9500000000007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PDR250345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45952</v>
      </c>
      <c r="AK43" s="3">
        <f>[2]หน้าผ้า!DQ52</f>
        <v>0</v>
      </c>
      <c r="AL43" s="3">
        <f>[2]หน้าผ้า!DR52</f>
        <v>45943</v>
      </c>
      <c r="AM43" s="3">
        <f>[2]หน้าผ้า!DS52</f>
        <v>45950</v>
      </c>
      <c r="AN43" s="3">
        <f>[2]หน้าผ้า!DT52</f>
        <v>45951</v>
      </c>
      <c r="AO43" s="3">
        <f>[2]หน้าผ้า!DU52</f>
        <v>45951</v>
      </c>
      <c r="AP43" s="3">
        <f>[2]หน้าผ้า!DP52</f>
        <v>45947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352.51463377777782</v>
      </c>
    </row>
    <row r="44" spans="1:56" ht="28.5" customHeight="1" x14ac:dyDescent="0.45">
      <c r="A44" s="3">
        <f>[2]หน้าผ้า!C53</f>
        <v>45941</v>
      </c>
      <c r="B44" s="14" t="str">
        <f>[2]หน้าผ้า!B53</f>
        <v>MK68-001229</v>
      </c>
      <c r="C44" s="9" t="str">
        <f>[2]หน้าผ้า!E53</f>
        <v>บจก.เคอรี่ฟลาวมิลล์</v>
      </c>
      <c r="D44" s="13" t="str">
        <f>[2]หน้าผ้า!F53</f>
        <v>บะหมี่เตี๊ยว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ห่ออัดเบลแบน501</v>
      </c>
      <c r="T44" s="12">
        <f>[2]หน้าผ้า!X53</f>
        <v>45952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0</v>
      </c>
      <c r="AC44" s="8">
        <f>[2]หน้าผ้า!AS53</f>
        <v>4679.9500000000007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PDR250346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45952</v>
      </c>
      <c r="AK44" s="3">
        <f>[2]หน้าผ้า!DQ53</f>
        <v>0</v>
      </c>
      <c r="AL44" s="3">
        <f>[2]หน้าผ้า!DR53</f>
        <v>45943</v>
      </c>
      <c r="AM44" s="3">
        <f>[2]หน้าผ้า!DS53</f>
        <v>45950</v>
      </c>
      <c r="AN44" s="3">
        <f>[2]หน้าผ้า!DT53</f>
        <v>45951</v>
      </c>
      <c r="AO44" s="3">
        <f>[2]หน้าผ้า!DU53</f>
        <v>45951</v>
      </c>
      <c r="AP44" s="3">
        <f>[2]หน้าผ้า!DP53</f>
        <v>45947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352.51463377777782</v>
      </c>
    </row>
    <row r="45" spans="1:56" ht="28.5" customHeight="1" x14ac:dyDescent="0.45">
      <c r="A45" s="3">
        <f>[2]หน้าผ้า!C54</f>
        <v>45941</v>
      </c>
      <c r="B45" s="14" t="str">
        <f>[2]หน้าผ้า!B54</f>
        <v>MK68-001229</v>
      </c>
      <c r="C45" s="9" t="str">
        <f>[2]หน้าผ้า!E54</f>
        <v>บจก.เคอรี่ฟลาวมิลล์</v>
      </c>
      <c r="D45" s="13" t="str">
        <f>[2]หน้าผ้า!F54</f>
        <v>ปลาโลมาแดง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ห่ออัดเบลแบน501</v>
      </c>
      <c r="T45" s="12">
        <f>[2]หน้าผ้า!X54</f>
        <v>45952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5300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PDR250346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45952</v>
      </c>
      <c r="AK45" s="3">
        <f>[2]หน้าผ้า!DQ54</f>
        <v>0</v>
      </c>
      <c r="AL45" s="3">
        <f>[2]หน้าผ้า!DR54</f>
        <v>45943</v>
      </c>
      <c r="AM45" s="3">
        <f>[2]หน้าผ้า!DS54</f>
        <v>45950</v>
      </c>
      <c r="AN45" s="3">
        <f>[2]หน้าผ้า!DT54</f>
        <v>45951</v>
      </c>
      <c r="AO45" s="3">
        <f>[2]หน้าผ้า!DU54</f>
        <v>45951</v>
      </c>
      <c r="AP45" s="3">
        <f>[2]หน้าผ้า!DP54</f>
        <v>45947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8.5" customHeight="1" x14ac:dyDescent="0.45">
      <c r="A46" s="3">
        <f>[2]หน้าผ้า!C55</f>
        <v>45941</v>
      </c>
      <c r="B46" s="14" t="str">
        <f>[2]หน้าผ้า!B55</f>
        <v>MK68-001229</v>
      </c>
      <c r="C46" s="9" t="str">
        <f>[2]หน้าผ้า!E55</f>
        <v>บจก.เคอรี่ฟลาวมิลล์</v>
      </c>
      <c r="D46" s="13" t="str">
        <f>[2]หน้าผ้า!F55</f>
        <v>FW-Y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ไม่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ห่ออัดเบลแบน501</v>
      </c>
      <c r="T46" s="12">
        <f>[2]หน้าผ้า!X55</f>
        <v>45952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0</v>
      </c>
      <c r="AC46" s="8">
        <f>[2]หน้าผ้า!AS55</f>
        <v>4679.9500000000007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PDR250346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45952</v>
      </c>
      <c r="AK46" s="3">
        <f>[2]หน้าผ้า!DQ55</f>
        <v>0</v>
      </c>
      <c r="AL46" s="3">
        <f>[2]หน้าผ้า!DR55</f>
        <v>45943</v>
      </c>
      <c r="AM46" s="3">
        <f>[2]หน้าผ้า!DS55</f>
        <v>45950</v>
      </c>
      <c r="AN46" s="3">
        <f>[2]หน้าผ้า!DT55</f>
        <v>45951</v>
      </c>
      <c r="AO46" s="3">
        <f>[2]หน้าผ้า!DU55</f>
        <v>45951</v>
      </c>
      <c r="AP46" s="3">
        <f>[2]หน้าผ้า!DP55</f>
        <v>45947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352.51463377777782</v>
      </c>
    </row>
    <row r="47" spans="1:56" ht="28.5" customHeight="1" x14ac:dyDescent="0.45">
      <c r="A47" s="3">
        <f>[2]หน้าผ้า!C56</f>
        <v>45941</v>
      </c>
      <c r="B47" s="14" t="str">
        <f>[2]หน้าผ้า!B56</f>
        <v>MK68-001229</v>
      </c>
      <c r="C47" s="9" t="str">
        <f>[2]หน้าผ้า!E56</f>
        <v>บจก.เคอรี่ฟลาวมิลล์</v>
      </c>
      <c r="D47" s="13" t="str">
        <f>[2]หน้าผ้า!F56</f>
        <v>กุ้งแดง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ห่ออัดเบลแบน501</v>
      </c>
      <c r="T47" s="12">
        <f>[2]หน้าผ้า!X56</f>
        <v>45952</v>
      </c>
      <c r="U47" s="11">
        <f>[2]หน้าผ้า!AA56</f>
        <v>10000</v>
      </c>
      <c r="V47" s="10">
        <f>[2]หน้าผ้า!AJ56</f>
        <v>0</v>
      </c>
      <c r="W47" s="10">
        <f>[2]หน้าผ้า!AL56</f>
        <v>10000</v>
      </c>
      <c r="X47" s="10">
        <f>[2]หน้าผ้า!AM56</f>
        <v>0</v>
      </c>
      <c r="Y47" s="10">
        <f>[2]หน้าผ้า!AN56</f>
        <v>10500</v>
      </c>
      <c r="Z47" s="9" t="str">
        <f>[2]หน้าผ้า!AO56</f>
        <v>WSWT1921720</v>
      </c>
      <c r="AA47" s="8">
        <f>[2]หน้าผ้า!AQ56</f>
        <v>9359.9000000000015</v>
      </c>
      <c r="AB47" s="8">
        <f>[2]หน้าผ้า!AR56</f>
        <v>0</v>
      </c>
      <c r="AC47" s="8">
        <f>[2]หน้าผ้า!AS56</f>
        <v>9359.9000000000015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PDR250346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45952</v>
      </c>
      <c r="AK47" s="3">
        <f>[2]หน้าผ้า!DQ56</f>
        <v>0</v>
      </c>
      <c r="AL47" s="3">
        <f>[2]หน้าผ้า!DR56</f>
        <v>45943</v>
      </c>
      <c r="AM47" s="3">
        <f>[2]หน้าผ้า!DS56</f>
        <v>45950</v>
      </c>
      <c r="AN47" s="3">
        <f>[2]หน้าผ้า!DT56</f>
        <v>45951</v>
      </c>
      <c r="AO47" s="3">
        <f>[2]หน้าผ้า!DU56</f>
        <v>45951</v>
      </c>
      <c r="AP47" s="3">
        <f>[2]หน้าผ้า!DP56</f>
        <v>45947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705.02926755555563</v>
      </c>
    </row>
    <row r="48" spans="1:56" ht="28.5" customHeight="1" x14ac:dyDescent="0.45">
      <c r="A48" s="3">
        <f>[2]หน้าผ้า!C57</f>
        <v>45941</v>
      </c>
      <c r="B48" s="14" t="str">
        <f>[2]หน้าผ้า!B57</f>
        <v>MK68-001227</v>
      </c>
      <c r="C48" s="9" t="str">
        <f>[2]หน้าผ้า!E57</f>
        <v>บจก.เคอรี่ฟลาวมิลล์</v>
      </c>
      <c r="D48" s="13" t="str">
        <f>[2]หน้าผ้า!F57</f>
        <v>FW-Y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ไม่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ห่ออัดเบลแบน501</v>
      </c>
      <c r="T48" s="12">
        <f>[2]หน้าผ้า!X57</f>
        <v>45954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0</v>
      </c>
      <c r="AC48" s="8">
        <f>[2]หน้าผ้า!AS57</f>
        <v>4679.9500000000007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PDR250347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45954</v>
      </c>
      <c r="AK48" s="3">
        <f>[2]หน้าผ้า!DQ57</f>
        <v>0</v>
      </c>
      <c r="AL48" s="3">
        <f>[2]หน้าผ้า!DR57</f>
        <v>45945</v>
      </c>
      <c r="AM48" s="3">
        <f>[2]หน้าผ้า!DS57</f>
        <v>45952</v>
      </c>
      <c r="AN48" s="3">
        <f>[2]หน้าผ้า!DT57</f>
        <v>45953</v>
      </c>
      <c r="AO48" s="3">
        <f>[2]หน้าผ้า!DU57</f>
        <v>45953</v>
      </c>
      <c r="AP48" s="3">
        <f>[2]หน้าผ้า!DP57</f>
        <v>45949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352.51463377777782</v>
      </c>
    </row>
    <row r="49" spans="1:56" ht="28.5" customHeight="1" x14ac:dyDescent="0.45">
      <c r="A49" s="3">
        <f>[2]หน้าผ้า!C58</f>
        <v>45941</v>
      </c>
      <c r="B49" s="14" t="str">
        <f>[2]หน้าผ้า!B58</f>
        <v>MK68-001227</v>
      </c>
      <c r="C49" s="9" t="str">
        <f>[2]หน้าผ้า!E58</f>
        <v>บจก.เคอรี่ฟลาวมิลล์</v>
      </c>
      <c r="D49" s="13" t="str">
        <f>[2]หน้าผ้า!F58</f>
        <v>แต้มฟ้า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ห่ออัดเบลแบน501</v>
      </c>
      <c r="T49" s="12">
        <f>[2]หน้าผ้า!X58</f>
        <v>45954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0</v>
      </c>
      <c r="AC49" s="8">
        <f>[2]หน้าผ้า!AS58</f>
        <v>4679.9500000000007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PDR250347</v>
      </c>
      <c r="AG49" s="1" t="str">
        <f>[3]หน้าผ้า!DC61</f>
        <v>รอตัด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45954</v>
      </c>
      <c r="AK49" s="3">
        <f>[2]หน้าผ้า!DQ58</f>
        <v>0</v>
      </c>
      <c r="AL49" s="3">
        <f>[2]หน้าผ้า!DR58</f>
        <v>45945</v>
      </c>
      <c r="AM49" s="3">
        <f>[2]หน้าผ้า!DS58</f>
        <v>45952</v>
      </c>
      <c r="AN49" s="3">
        <f>[2]หน้าผ้า!DT58</f>
        <v>45953</v>
      </c>
      <c r="AO49" s="3">
        <f>[2]หน้าผ้า!DU58</f>
        <v>45953</v>
      </c>
      <c r="AP49" s="3">
        <f>[2]หน้าผ้า!DP58</f>
        <v>45949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352.51463377777782</v>
      </c>
    </row>
    <row r="50" spans="1:56" ht="28.5" customHeight="1" x14ac:dyDescent="0.45">
      <c r="A50" s="3">
        <f>[2]หน้าผ้า!C59</f>
        <v>45941</v>
      </c>
      <c r="B50" s="14" t="str">
        <f>[2]หน้าผ้า!B59</f>
        <v>MK68-001229</v>
      </c>
      <c r="C50" s="9" t="str">
        <f>[2]หน้าผ้า!E59</f>
        <v>บจก.เคอรี่ฟลาวมิลล์</v>
      </c>
      <c r="D50" s="13" t="str">
        <f>[2]หน้าผ้า!F59</f>
        <v>ถุงเขียว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ห่ออัดเบลแบน501</v>
      </c>
      <c r="T50" s="12">
        <f>[2]หน้าผ้า!X59</f>
        <v>45954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0</v>
      </c>
      <c r="Y50" s="10">
        <f>[2]หน้าผ้า!AN59</f>
        <v>10500</v>
      </c>
      <c r="Z50" s="9" t="str">
        <f>[2]หน้าผ้า!AO59</f>
        <v>WSWT1921720</v>
      </c>
      <c r="AA50" s="8">
        <f>[2]หน้าผ้า!AQ59</f>
        <v>9359.9000000000015</v>
      </c>
      <c r="AB50" s="8">
        <f>[2]หน้าผ้า!AR59</f>
        <v>0</v>
      </c>
      <c r="AC50" s="8">
        <f>[2]หน้าผ้า!AS59</f>
        <v>9359.9000000000015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PDR250348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45954</v>
      </c>
      <c r="AK50" s="3">
        <f>[2]หน้าผ้า!DQ59</f>
        <v>0</v>
      </c>
      <c r="AL50" s="3">
        <f>[2]หน้าผ้า!DR59</f>
        <v>45945</v>
      </c>
      <c r="AM50" s="3">
        <f>[2]หน้าผ้า!DS59</f>
        <v>45952</v>
      </c>
      <c r="AN50" s="3">
        <f>[2]หน้าผ้า!DT59</f>
        <v>45953</v>
      </c>
      <c r="AO50" s="3">
        <f>[2]หน้าผ้า!DU59</f>
        <v>45953</v>
      </c>
      <c r="AP50" s="3">
        <f>[2]หน้าผ้า!DP59</f>
        <v>45949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705.02926755555563</v>
      </c>
    </row>
    <row r="51" spans="1:56" ht="28.5" customHeight="1" x14ac:dyDescent="0.45">
      <c r="A51" s="3">
        <f>[2]หน้าผ้า!C60</f>
        <v>45941</v>
      </c>
      <c r="B51" s="14" t="str">
        <f>[2]หน้าผ้า!B60</f>
        <v>MK68-001229</v>
      </c>
      <c r="C51" s="9" t="str">
        <f>[2]หน้าผ้า!E60</f>
        <v>บจก.เคอรี่ฟลาวมิลล์</v>
      </c>
      <c r="D51" s="13" t="str">
        <f>[2]หน้าผ้า!F60</f>
        <v>ถุงทองแซนวิช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ห่ออัดเบลแบน501</v>
      </c>
      <c r="T51" s="12">
        <f>[2]หน้าผ้า!X60</f>
        <v>45954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0</v>
      </c>
      <c r="AC51" s="8">
        <f>[2]หน้าผ้า!AS60</f>
        <v>4679.9500000000007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PDR250348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45954</v>
      </c>
      <c r="AK51" s="3">
        <f>[2]หน้าผ้า!DQ60</f>
        <v>0</v>
      </c>
      <c r="AL51" s="3">
        <f>[2]หน้าผ้า!DR60</f>
        <v>45945</v>
      </c>
      <c r="AM51" s="3">
        <f>[2]หน้าผ้า!DS60</f>
        <v>45952</v>
      </c>
      <c r="AN51" s="3">
        <f>[2]หน้าผ้า!DT60</f>
        <v>45953</v>
      </c>
      <c r="AO51" s="3">
        <f>[2]หน้าผ้า!DU60</f>
        <v>45953</v>
      </c>
      <c r="AP51" s="3">
        <f>[2]หน้าผ้า!DP60</f>
        <v>45949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352.51463377777782</v>
      </c>
    </row>
    <row r="52" spans="1:56" ht="28.5" customHeight="1" x14ac:dyDescent="0.45">
      <c r="A52" s="3">
        <f>[2]หน้าผ้า!C61</f>
        <v>45941</v>
      </c>
      <c r="B52" s="14" t="str">
        <f>[2]หน้าผ้า!B61</f>
        <v>MK68-001229</v>
      </c>
      <c r="C52" s="9" t="str">
        <f>[2]หน้าผ้า!E61</f>
        <v>บจก.เคอรี่ฟลาวมิลล์</v>
      </c>
      <c r="D52" s="13" t="str">
        <f>[2]หน้าผ้า!F61</f>
        <v>ปลาโลมาแดง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ห่ออัดเบลแบน501</v>
      </c>
      <c r="T52" s="12">
        <f>[2]หน้าผ้า!X61</f>
        <v>45954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5300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0</v>
      </c>
      <c r="AB52" s="8">
        <f>[2]หน้าผ้า!AR61</f>
        <v>0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PDR250348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45954</v>
      </c>
      <c r="AK52" s="3">
        <f>[2]หน้าผ้า!DQ61</f>
        <v>0</v>
      </c>
      <c r="AL52" s="3">
        <f>[2]หน้าผ้า!DR61</f>
        <v>45945</v>
      </c>
      <c r="AM52" s="3">
        <f>[2]หน้าผ้า!DS61</f>
        <v>45952</v>
      </c>
      <c r="AN52" s="3">
        <f>[2]หน้าผ้า!DT61</f>
        <v>45953</v>
      </c>
      <c r="AO52" s="3">
        <f>[2]หน้าผ้า!DU61</f>
        <v>45953</v>
      </c>
      <c r="AP52" s="3">
        <f>[2]หน้าผ้า!DP61</f>
        <v>45949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0</v>
      </c>
    </row>
    <row r="53" spans="1:56" ht="28.5" customHeight="1" x14ac:dyDescent="0.45">
      <c r="A53" s="3">
        <f>[2]หน้าผ้า!C62</f>
        <v>45941</v>
      </c>
      <c r="B53" s="14" t="str">
        <f>[2]หน้าผ้า!B62</f>
        <v>MK68-001229</v>
      </c>
      <c r="C53" s="9" t="str">
        <f>[2]หน้าผ้า!E62</f>
        <v>บจก.เคอรี่ฟลาวมิลล์</v>
      </c>
      <c r="D53" s="13">
        <f>[2]หน้าผ้า!F62</f>
        <v>997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ห่ออัดเบลแบน501</v>
      </c>
      <c r="T53" s="12">
        <f>[2]หน้าผ้า!X62</f>
        <v>45954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4679.9500000000007</v>
      </c>
      <c r="AB53" s="8">
        <f>[2]หน้าผ้า!AR62</f>
        <v>0</v>
      </c>
      <c r="AC53" s="8">
        <f>[2]หน้าผ้า!AS62</f>
        <v>4679.9500000000007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PDR250348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45954</v>
      </c>
      <c r="AK53" s="3">
        <f>[2]หน้าผ้า!DQ62</f>
        <v>0</v>
      </c>
      <c r="AL53" s="3">
        <f>[2]หน้าผ้า!DR62</f>
        <v>45945</v>
      </c>
      <c r="AM53" s="3">
        <f>[2]หน้าผ้า!DS62</f>
        <v>45952</v>
      </c>
      <c r="AN53" s="3">
        <f>[2]หน้าผ้า!DT62</f>
        <v>45953</v>
      </c>
      <c r="AO53" s="3">
        <f>[2]หน้าผ้า!DU62</f>
        <v>45953</v>
      </c>
      <c r="AP53" s="3">
        <f>[2]หน้าผ้า!DP62</f>
        <v>45949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352.51463377777782</v>
      </c>
    </row>
    <row r="54" spans="1:56" ht="28.5" customHeight="1" x14ac:dyDescent="0.45">
      <c r="A54" s="3">
        <f>[2]หน้าผ้า!C63</f>
        <v>45941</v>
      </c>
      <c r="B54" s="14" t="str">
        <f>[2]หน้าผ้า!B63</f>
        <v>MK68-001227</v>
      </c>
      <c r="C54" s="9" t="str">
        <f>[2]หน้าผ้า!E63</f>
        <v>บจก.เคอรี่ฟลาวมิลล์</v>
      </c>
      <c r="D54" s="13" t="str">
        <f>[2]หน้าผ้า!F63</f>
        <v>บะหมี่เตี๊ยว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ห่ออัดเบลแบน501</v>
      </c>
      <c r="T54" s="12">
        <f>[2]หน้าผ้า!X63</f>
        <v>45958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0</v>
      </c>
      <c r="AC54" s="8">
        <f>[2]หน้าผ้า!AS63</f>
        <v>4679.9500000000007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PDR250349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45958</v>
      </c>
      <c r="AK54" s="3">
        <f>[2]หน้าผ้า!DQ63</f>
        <v>0</v>
      </c>
      <c r="AL54" s="3">
        <f>[2]หน้าผ้า!DR63</f>
        <v>45949</v>
      </c>
      <c r="AM54" s="3">
        <f>[2]หน้าผ้า!DS63</f>
        <v>45956</v>
      </c>
      <c r="AN54" s="3">
        <f>[2]หน้าผ้า!DT63</f>
        <v>45957</v>
      </c>
      <c r="AO54" s="3">
        <f>[2]หน้าผ้า!DU63</f>
        <v>45957</v>
      </c>
      <c r="AP54" s="3">
        <f>[2]หน้าผ้า!DP63</f>
        <v>45953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352.51463377777782</v>
      </c>
    </row>
    <row r="55" spans="1:56" ht="28.5" customHeight="1" x14ac:dyDescent="0.45">
      <c r="A55" s="3">
        <f>[2]หน้าผ้า!C64</f>
        <v>45941</v>
      </c>
      <c r="B55" s="14" t="str">
        <f>[2]หน้าผ้า!B64</f>
        <v>MK68-001227</v>
      </c>
      <c r="C55" s="9" t="str">
        <f>[2]หน้าผ้า!E64</f>
        <v>บจก.เคอรี่ฟลาวมิลล์</v>
      </c>
      <c r="D55" s="13" t="str">
        <f>[2]หน้าผ้า!F64</f>
        <v xml:space="preserve">แปดแต้มแดง  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ห่ออัดเบลแบน501</v>
      </c>
      <c r="T55" s="12">
        <f>[2]หน้าผ้า!X64</f>
        <v>45958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0</v>
      </c>
      <c r="AC55" s="8">
        <f>[2]หน้าผ้า!AS64</f>
        <v>4679.9500000000007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PDR250349</v>
      </c>
      <c r="AG55" s="1" t="str">
        <f>[3]หน้าผ้า!DC67</f>
        <v>ผ้าขาว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45958</v>
      </c>
      <c r="AK55" s="3">
        <f>[2]หน้าผ้า!DQ64</f>
        <v>0</v>
      </c>
      <c r="AL55" s="3">
        <f>[2]หน้าผ้า!DR64</f>
        <v>45949</v>
      </c>
      <c r="AM55" s="3">
        <f>[2]หน้าผ้า!DS64</f>
        <v>45956</v>
      </c>
      <c r="AN55" s="3">
        <f>[2]หน้าผ้า!DT64</f>
        <v>45957</v>
      </c>
      <c r="AO55" s="3">
        <f>[2]หน้าผ้า!DU64</f>
        <v>45957</v>
      </c>
      <c r="AP55" s="3">
        <f>[2]หน้าผ้า!DP64</f>
        <v>45953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352.51463377777782</v>
      </c>
    </row>
    <row r="56" spans="1:56" ht="28.5" customHeight="1" x14ac:dyDescent="0.45">
      <c r="A56" s="3">
        <f>[2]หน้าผ้า!C65</f>
        <v>45941</v>
      </c>
      <c r="B56" s="14" t="str">
        <f>[2]หน้าผ้า!B65</f>
        <v>MK68-001227</v>
      </c>
      <c r="C56" s="9" t="str">
        <f>[2]หน้าผ้า!E65</f>
        <v>บจก.เคอรี่ฟลาวมิลล์</v>
      </c>
      <c r="D56" s="13" t="str">
        <f>[2]หน้าผ้า!F65</f>
        <v>PBKF2-01-03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ห่ออัดเบลแบน501</v>
      </c>
      <c r="T56" s="12">
        <f>[2]หน้าผ้า!X65</f>
        <v>45958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0</v>
      </c>
      <c r="AC56" s="8">
        <f>[2]หน้าผ้า!AS65</f>
        <v>4679.9500000000007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PDR250349</v>
      </c>
      <c r="AG56" s="1" t="str">
        <f>[3]หน้าผ้า!DC68</f>
        <v>พร้อมส่ง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45958</v>
      </c>
      <c r="AK56" s="3">
        <f>[2]หน้าผ้า!DQ65</f>
        <v>0</v>
      </c>
      <c r="AL56" s="3">
        <f>[2]หน้าผ้า!DR65</f>
        <v>45949</v>
      </c>
      <c r="AM56" s="3">
        <f>[2]หน้าผ้า!DS65</f>
        <v>45956</v>
      </c>
      <c r="AN56" s="3">
        <f>[2]หน้าผ้า!DT65</f>
        <v>45957</v>
      </c>
      <c r="AO56" s="3">
        <f>[2]หน้าผ้า!DU65</f>
        <v>45957</v>
      </c>
      <c r="AP56" s="3">
        <f>[2]หน้าผ้า!DP65</f>
        <v>45953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352.51463377777782</v>
      </c>
    </row>
    <row r="57" spans="1:56" ht="28.5" customHeight="1" x14ac:dyDescent="0.45">
      <c r="A57" s="3">
        <f>[2]หน้าผ้า!C66</f>
        <v>45941</v>
      </c>
      <c r="B57" s="14" t="str">
        <f>[2]หน้าผ้า!B66</f>
        <v>MK68-001227</v>
      </c>
      <c r="C57" s="9" t="str">
        <f>[2]หน้าผ้า!E66</f>
        <v>บจก.เคอรี่ฟลาวมิลล์</v>
      </c>
      <c r="D57" s="13" t="str">
        <f>[2]หน้าผ้า!F66</f>
        <v>ถุงเขียว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ห่ออัดเบลแบน501</v>
      </c>
      <c r="T57" s="12">
        <f>[2]หน้าผ้า!X66</f>
        <v>45958</v>
      </c>
      <c r="U57" s="11">
        <f>[2]หน้าผ้า!AA66</f>
        <v>10000</v>
      </c>
      <c r="V57" s="10">
        <f>[2]หน้าผ้า!AJ66</f>
        <v>0</v>
      </c>
      <c r="W57" s="10">
        <f>[2]หน้าผ้า!AL66</f>
        <v>10000</v>
      </c>
      <c r="X57" s="10">
        <f>[2]หน้าผ้า!AM66</f>
        <v>0</v>
      </c>
      <c r="Y57" s="10">
        <f>[2]หน้าผ้า!AN66</f>
        <v>10500</v>
      </c>
      <c r="Z57" s="9" t="str">
        <f>[2]หน้าผ้า!AO66</f>
        <v>WSWT1921720</v>
      </c>
      <c r="AA57" s="8">
        <f>[2]หน้าผ้า!AQ66</f>
        <v>9359.9000000000015</v>
      </c>
      <c r="AB57" s="8">
        <f>[2]หน้าผ้า!AR66</f>
        <v>0</v>
      </c>
      <c r="AC57" s="8">
        <f>[2]หน้าผ้า!AS66</f>
        <v>9359.9000000000015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PDR250349</v>
      </c>
      <c r="AG57" s="1" t="str">
        <f>[3]หน้าผ้า!DC69</f>
        <v>รอแบบ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45958</v>
      </c>
      <c r="AK57" s="3">
        <f>[2]หน้าผ้า!DQ66</f>
        <v>0</v>
      </c>
      <c r="AL57" s="3">
        <f>[2]หน้าผ้า!DR66</f>
        <v>45949</v>
      </c>
      <c r="AM57" s="3">
        <f>[2]หน้าผ้า!DS66</f>
        <v>45956</v>
      </c>
      <c r="AN57" s="3">
        <f>[2]หน้าผ้า!DT66</f>
        <v>45957</v>
      </c>
      <c r="AO57" s="3">
        <f>[2]หน้าผ้า!DU66</f>
        <v>45957</v>
      </c>
      <c r="AP57" s="3">
        <f>[2]หน้าผ้า!DP66</f>
        <v>45953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>รอART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705.02926755555563</v>
      </c>
    </row>
    <row r="58" spans="1:56" ht="28.5" customHeight="1" x14ac:dyDescent="0.45">
      <c r="A58" s="3">
        <f>[2]หน้าผ้า!C67</f>
        <v>45941</v>
      </c>
      <c r="B58" s="14" t="str">
        <f>[2]หน้าผ้า!B67</f>
        <v>MK68-001231</v>
      </c>
      <c r="C58" s="9" t="str">
        <f>[2]หน้าผ้า!E67</f>
        <v>บจก.เคอรี่ฟลาวมิลล์</v>
      </c>
      <c r="D58" s="13" t="str">
        <f>[2]หน้าผ้า!F67</f>
        <v>ไม่พิมพ์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ห่ออัดเบลแบน501</v>
      </c>
      <c r="T58" s="12">
        <f>[2]หน้าผ้า!X67</f>
        <v>45959</v>
      </c>
      <c r="U58" s="11">
        <f>[2]หน้าผ้า!AA67</f>
        <v>20000</v>
      </c>
      <c r="V58" s="10">
        <f>[2]หน้าผ้า!AJ67</f>
        <v>0</v>
      </c>
      <c r="W58" s="10">
        <f>[2]หน้าผ้า!AL67</f>
        <v>20000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WSWT1921720</v>
      </c>
      <c r="AA58" s="8">
        <f>[2]หน้าผ้า!AQ67</f>
        <v>18719.800000000003</v>
      </c>
      <c r="AB58" s="8">
        <f>[2]หน้าผ้า!AR67</f>
        <v>18719.800000000003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PDR250350</v>
      </c>
      <c r="AG58" s="1" t="str">
        <f>[3]หน้าผ้า!DC70</f>
        <v>พร้อมส่ง</v>
      </c>
      <c r="AH58" s="1" t="str">
        <f>[2]หน้าผ้า!DL67</f>
        <v>P3</v>
      </c>
      <c r="AI58" s="1">
        <f>[2]หน้าผ้า!DM67</f>
        <v>1</v>
      </c>
      <c r="AJ58" s="3">
        <f>[2]หน้าผ้า!DN67</f>
        <v>45959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45958</v>
      </c>
      <c r="AP58" s="3">
        <f>[2]หน้าผ้า!DP67</f>
        <v>45954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ตัด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0</v>
      </c>
    </row>
    <row r="59" spans="1:56" ht="28.5" customHeight="1" x14ac:dyDescent="0.45">
      <c r="A59" s="3" t="str">
        <f>[2]หน้าผ้า!C68</f>
        <v>ประมาณการ</v>
      </c>
      <c r="B59" s="14" t="str">
        <f>[2]หน้าผ้า!B68</f>
        <v>ประมาณการ</v>
      </c>
      <c r="C59" s="9" t="str">
        <f>[2]หน้าผ้า!E68</f>
        <v>บจก.เคอรี่ฟลาวมิลล์</v>
      </c>
      <c r="D59" s="13" t="str">
        <f>[2]หน้าผ้า!F68</f>
        <v>แต้มแดง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 t="str">
        <f>[2]หน้าผ้า!X68</f>
        <v>รอแจ้ง</v>
      </c>
      <c r="U59" s="11">
        <f>[2]หน้าผ้า!AA68</f>
        <v>5000</v>
      </c>
      <c r="V59" s="10">
        <f>[2]หน้าผ้า!AJ68</f>
        <v>5232</v>
      </c>
      <c r="W59" s="10">
        <f>[2]หน้าผ้า!AL68</f>
        <v>0</v>
      </c>
      <c r="X59" s="10">
        <f>[2]หน้าผ้า!AM68</f>
        <v>5400</v>
      </c>
      <c r="Y59" s="10">
        <f>[2]หน้าผ้า!AN68</f>
        <v>0</v>
      </c>
      <c r="Z59" s="9" t="str">
        <f>[2]หน้าผ้า!AO68</f>
        <v>WSWT1921720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P7</v>
      </c>
      <c r="AI59" s="1">
        <f>[2]หน้าผ้า!DM68</f>
        <v>2</v>
      </c>
      <c r="AJ59" s="3" t="str">
        <f>[2]หน้าผ้า!DN68</f>
        <v>รอแจ้ง</v>
      </c>
      <c r="AK59" s="3">
        <f>[2]หน้าผ้า!DQ68</f>
        <v>0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0</v>
      </c>
    </row>
    <row r="60" spans="1:56" ht="28.5" customHeight="1" x14ac:dyDescent="0.45">
      <c r="A60" s="3" t="str">
        <f>[2]หน้าผ้า!C69</f>
        <v>ประมาณการ</v>
      </c>
      <c r="B60" s="14" t="str">
        <f>[2]หน้าผ้า!B69</f>
        <v>ประมาณการ</v>
      </c>
      <c r="C60" s="9" t="str">
        <f>[2]หน้าผ้า!E69</f>
        <v>บจก.เคอรี่ฟลาวมิลล์</v>
      </c>
      <c r="D60" s="13" t="str">
        <f>[2]หน้าผ้า!F69</f>
        <v>รอแบบ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45961</v>
      </c>
      <c r="U60" s="11">
        <f>[2]หน้าผ้า!AA69</f>
        <v>225000</v>
      </c>
      <c r="V60" s="10">
        <f>[2]หน้าผ้า!AJ69</f>
        <v>0</v>
      </c>
      <c r="W60" s="10">
        <f>[2]หน้าผ้า!AL69</f>
        <v>225000</v>
      </c>
      <c r="X60" s="10">
        <f>[2]หน้าผ้า!AM69</f>
        <v>0</v>
      </c>
      <c r="Y60" s="10">
        <f>[2]หน้าผ้า!AN69</f>
        <v>236250</v>
      </c>
      <c r="Z60" s="9" t="str">
        <f>[2]หน้าผ้า!AO69</f>
        <v>WSWT1921720</v>
      </c>
      <c r="AA60" s="8">
        <f>[2]หน้าผ้า!AQ69</f>
        <v>210597.75000000003</v>
      </c>
      <c r="AB60" s="8">
        <f>[2]หน้าผ้า!AR69</f>
        <v>0</v>
      </c>
      <c r="AC60" s="8">
        <f>[2]หน้าผ้า!AS69</f>
        <v>210597.75000000003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45961</v>
      </c>
      <c r="AK60" s="3">
        <f>[2]หน้าผ้า!DQ69</f>
        <v>0</v>
      </c>
      <c r="AL60" s="3">
        <f>[2]หน้าผ้า!DR69</f>
        <v>45952</v>
      </c>
      <c r="AM60" s="3">
        <f>[2]หน้าผ้า!DS69</f>
        <v>45959</v>
      </c>
      <c r="AN60" s="3">
        <f>[2]หน้าผ้า!DT69</f>
        <v>45960</v>
      </c>
      <c r="AO60" s="3">
        <f>[2]หน้าผ้า!DU69</f>
        <v>45960</v>
      </c>
      <c r="AP60" s="3">
        <f>[2]หน้าผ้า!DP69</f>
        <v>45956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>รอART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15863.158520000001</v>
      </c>
    </row>
    <row r="61" spans="1:56" ht="28.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19</v>
      </c>
      <c r="F61" s="9">
        <f>[2]หน้าผ้า!H70</f>
        <v>30</v>
      </c>
      <c r="G61" s="9">
        <f>[2]หน้าผ้า!I70</f>
        <v>0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>
        <f>[2]หน้าผ้า!AJ70</f>
        <v>0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WSWT1921720</v>
      </c>
      <c r="AA61" s="8">
        <f>[2]หน้าผ้า!AQ70</f>
        <v>336956.4</v>
      </c>
      <c r="AB61" s="8">
        <f>[2]หน้าผ้า!AR70</f>
        <v>43182.55</v>
      </c>
      <c r="AC61" s="8">
        <f>[2]หน้าผ้า!AS70</f>
        <v>293773.85000000003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ระบุในSD</v>
      </c>
      <c r="AG61" s="1" t="str">
        <f>[3]หน้าผ้า!DC73</f>
        <v>พร้อมส่ง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WRWT190720/WRWT25800</v>
      </c>
      <c r="BD61" s="56">
        <f>[2]หน้าผ้า!CA70</f>
        <v>0</v>
      </c>
    </row>
    <row r="62" spans="1:56" ht="28.5" customHeight="1" x14ac:dyDescent="0.45">
      <c r="A62" s="3">
        <f>[2]หน้าผ้า!C71</f>
        <v>0</v>
      </c>
      <c r="B62" s="14">
        <f>[2]หน้าผ้า!B71</f>
        <v>0</v>
      </c>
      <c r="C62" s="9">
        <f>[2]หน้าผ้า!E71</f>
        <v>0</v>
      </c>
      <c r="D62" s="13">
        <f>[2]หน้าผ้า!F71</f>
        <v>0</v>
      </c>
      <c r="E62" s="9">
        <f>[2]หน้าผ้า!G71</f>
        <v>19</v>
      </c>
      <c r="F62" s="9">
        <f>[2]หน้าผ้า!H71</f>
        <v>30</v>
      </c>
      <c r="G62" s="9">
        <f>[2]หน้าผ้า!I71</f>
        <v>0</v>
      </c>
      <c r="H62" s="9">
        <f>[2]หน้าผ้า!J71</f>
        <v>0</v>
      </c>
      <c r="I62" s="9">
        <f>[2]หน้าผ้า!L71</f>
        <v>56</v>
      </c>
      <c r="J62" s="9" t="str">
        <f>[2]หน้าผ้า!M71</f>
        <v>±</v>
      </c>
      <c r="K62" s="9">
        <f>[2]หน้าผ้า!N71</f>
        <v>5</v>
      </c>
      <c r="L62" s="9">
        <f>[2]หน้าผ้า!R71</f>
        <v>0</v>
      </c>
      <c r="M62" s="10">
        <f>[2]หน้าผ้า!T71</f>
        <v>0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>
        <f>[2]หน้าผ้า!Z71</f>
        <v>0</v>
      </c>
      <c r="T62" s="12">
        <f>[2]หน้าผ้า!X71</f>
        <v>0</v>
      </c>
      <c r="U62" s="11">
        <f>[2]หน้าผ้า!AA71</f>
        <v>0</v>
      </c>
      <c r="V62" s="10" t="str">
        <f>[2]หน้าผ้า!AJ71</f>
        <v xml:space="preserve"> </v>
      </c>
      <c r="W62" s="10">
        <f>[2]หน้าผ้า!AL71</f>
        <v>0</v>
      </c>
      <c r="X62" s="10">
        <f>[2]หน้าผ้า!AM71</f>
        <v>0</v>
      </c>
      <c r="Y62" s="10">
        <f>[2]หน้าผ้า!AN71</f>
        <v>0</v>
      </c>
      <c r="Z62" s="9" t="str">
        <f>[2]หน้าผ้า!AO71</f>
        <v>WSWT1925800SM</v>
      </c>
      <c r="AA62" s="8" t="e">
        <f>[2]หน้าผ้า!AQ71</f>
        <v>#REF!</v>
      </c>
      <c r="AB62" s="8" t="e">
        <f>[2]หน้าผ้า!AR71</f>
        <v>#REF!</v>
      </c>
      <c r="AC62" s="8" t="e">
        <f>[2]หน้าผ้า!AS71</f>
        <v>#REF!</v>
      </c>
      <c r="AD62" s="8" t="e">
        <f>[2]หน้าผ้า!AT71</f>
        <v>#REF!</v>
      </c>
      <c r="AE62" s="8" t="e">
        <f>[2]หน้าผ้า!AU71</f>
        <v>#REF!</v>
      </c>
      <c r="AF62" s="8" t="str">
        <f>[2]หน้าผ้า!AI71</f>
        <v>ระบุในSD</v>
      </c>
      <c r="AG62" s="1" t="str">
        <f>[3]หน้าผ้า!DC74</f>
        <v>พร้อมส่ง</v>
      </c>
      <c r="AH62" s="1">
        <f>[2]หน้าผ้า!DL71</f>
        <v>0</v>
      </c>
      <c r="AI62" s="1" t="str">
        <f>[2]หน้าผ้า!DM71</f>
        <v>Lead time</v>
      </c>
      <c r="AJ62" s="3">
        <f>[2]หน้าผ้า!DN71</f>
        <v>0</v>
      </c>
      <c r="AK62" s="3">
        <f>[2]หน้าผ้า!DQ71</f>
        <v>0</v>
      </c>
      <c r="AL62" s="3">
        <f>[2]หน้าผ้า!DR71</f>
        <v>0</v>
      </c>
      <c r="AM62" s="3">
        <f>[2]หน้าผ้า!DS71</f>
        <v>0</v>
      </c>
      <c r="AN62" s="3">
        <f>[2]หน้าผ้า!DT71</f>
        <v>0</v>
      </c>
      <c r="AO62" s="3">
        <f>[2]หน้าผ้า!DU71</f>
        <v>0</v>
      </c>
      <c r="AP62" s="3">
        <f>[2]หน้าผ้า!DP71</f>
        <v>0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>
        <f>[2]หน้าผ้า!EC71</f>
        <v>0</v>
      </c>
      <c r="AX62" s="2">
        <f>[2]หน้าผ้า!ED71</f>
        <v>0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WRWT190800/WRWT25800</v>
      </c>
      <c r="BD62" s="56">
        <f>[2]หน้าผ้า!CA71</f>
        <v>0</v>
      </c>
    </row>
    <row r="63" spans="1:56" ht="28.5" customHeight="1" x14ac:dyDescent="0.45">
      <c r="A63" s="3">
        <f>[2]หน้าผ้า!C72</f>
        <v>45905</v>
      </c>
      <c r="B63" s="14" t="str">
        <f>[2]หน้าผ้า!B72</f>
        <v>MK68-001080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เพอเฟคค์104 โกลด์</v>
      </c>
      <c r="E63" s="9">
        <f>[2]หน้าผ้า!G72</f>
        <v>19</v>
      </c>
      <c r="F63" s="9">
        <f>[2]หน้าผ้า!H72</f>
        <v>34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จับจีบ4"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 t="str">
        <f>[2]หน้าผ้า!X72</f>
        <v>รอแจ้ง</v>
      </c>
      <c r="U63" s="11">
        <f>[2]หน้าผ้า!AA72</f>
        <v>109</v>
      </c>
      <c r="V63" s="10">
        <f>[2]หน้าผ้า!AJ72</f>
        <v>0</v>
      </c>
      <c r="W63" s="10">
        <f>[2]หน้าผ้า!AL72</f>
        <v>109</v>
      </c>
      <c r="X63" s="10">
        <f>[2]หน้าผ้า!AM72</f>
        <v>6124</v>
      </c>
      <c r="Y63" s="10">
        <f>[2]หน้าผ้า!AN72</f>
        <v>0</v>
      </c>
      <c r="Z63" s="9" t="str">
        <f>[2]หน้าผ้า!AO72</f>
        <v>WSWT19251000SM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 t="str">
        <f>[2]หน้าผ้า!DN72</f>
        <v>รอแจ้ง</v>
      </c>
      <c r="AK63" s="3" t="e">
        <f>[2]หน้าผ้า!DQ72</f>
        <v>#VALUE!</v>
      </c>
      <c r="AL63" s="3" t="e">
        <f>[2]หน้าผ้า!DR72</f>
        <v>#VALUE!</v>
      </c>
      <c r="AM63" s="3" t="e">
        <f>[2]หน้าผ้า!DS72</f>
        <v>#VALUE!</v>
      </c>
      <c r="AN63" s="3" t="e">
        <f>[2]หน้าผ้า!DT72</f>
        <v>#VALUE!</v>
      </c>
      <c r="AO63" s="3" t="e">
        <f>[2]หน้าผ้า!DU72</f>
        <v>#VALUE!</v>
      </c>
      <c r="AP63" s="3" t="e">
        <f>[2]หน้าผ้า!DP72</f>
        <v>#VALUE!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WRWT251000/WRWT251000</v>
      </c>
      <c r="BD63" s="56">
        <f>[2]หน้าผ้า!CA72</f>
        <v>0</v>
      </c>
    </row>
    <row r="64" spans="1:56" ht="28.5" customHeight="1" x14ac:dyDescent="0.45">
      <c r="A64" s="3">
        <f>[2]หน้าผ้า!C73</f>
        <v>0</v>
      </c>
      <c r="B64" s="14">
        <f>[2]หน้าผ้า!B73</f>
        <v>0</v>
      </c>
      <c r="C64" s="9">
        <f>[2]หน้าผ้า!E73</f>
        <v>0</v>
      </c>
      <c r="D64" s="13">
        <f>[2]หน้าผ้า!F73</f>
        <v>0</v>
      </c>
      <c r="E64" s="9">
        <f>[2]หน้าผ้า!G73</f>
        <v>19</v>
      </c>
      <c r="F64" s="9">
        <f>[2]หน้าผ้า!H73</f>
        <v>34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80</v>
      </c>
      <c r="J64" s="9" t="str">
        <f>[2]หน้าผ้า!M73</f>
        <v>±</v>
      </c>
      <c r="K64" s="9">
        <f>[2]หน้าผ้า!N73</f>
        <v>5</v>
      </c>
      <c r="L64" s="9">
        <f>[2]หน้าผ้า!R73</f>
        <v>0</v>
      </c>
      <c r="M64" s="10">
        <f>[2]หน้าผ้า!T73</f>
        <v>0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>
        <f>[2]หน้าผ้า!Z73</f>
        <v>0</v>
      </c>
      <c r="T64" s="12">
        <f>[2]หน้าผ้า!X73</f>
        <v>0</v>
      </c>
      <c r="U64" s="11">
        <f>[2]หน้าผ้า!AA73</f>
        <v>0</v>
      </c>
      <c r="V64" s="10">
        <f>[2]หน้าผ้า!AJ73</f>
        <v>0</v>
      </c>
      <c r="W64" s="10">
        <f>[2]หน้าผ้า!AL73</f>
        <v>0</v>
      </c>
      <c r="X64" s="10">
        <f>[2]หน้าผ้า!AM73</f>
        <v>0</v>
      </c>
      <c r="Y64" s="10">
        <f>[2]หน้าผ้า!AN73</f>
        <v>0</v>
      </c>
      <c r="Z64" s="9" t="str">
        <f>[2]หน้าผ้า!AO73</f>
        <v>WSWT19251000SM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ระบุในSD</v>
      </c>
      <c r="AG64" s="1" t="str">
        <f>[3]หน้าผ้า!DC76</f>
        <v>พร้อมส่ง</v>
      </c>
      <c r="AH64" s="1">
        <f>[2]หน้าผ้า!DL73</f>
        <v>0</v>
      </c>
      <c r="AI64" s="1" t="str">
        <f>[2]หน้าผ้า!DM73</f>
        <v>Lead time</v>
      </c>
      <c r="AJ64" s="3">
        <f>[2]หน้าผ้า!DN73</f>
        <v>0</v>
      </c>
      <c r="AK64" s="3">
        <f>[2]หน้าผ้า!DQ73</f>
        <v>0</v>
      </c>
      <c r="AL64" s="3">
        <f>[2]หน้าผ้า!DR73</f>
        <v>0</v>
      </c>
      <c r="AM64" s="3">
        <f>[2]หน้าผ้า!DS73</f>
        <v>0</v>
      </c>
      <c r="AN64" s="3">
        <f>[2]หน้าผ้า!DT73</f>
        <v>0</v>
      </c>
      <c r="AO64" s="3">
        <f>[2]หน้าผ้า!DU73</f>
        <v>0</v>
      </c>
      <c r="AP64" s="3">
        <f>[2]หน้าผ้า!DP73</f>
        <v>0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>
        <f>[2]หน้าผ้า!EC73</f>
        <v>0</v>
      </c>
      <c r="AX64" s="2">
        <f>[2]หน้าผ้า!ED73</f>
        <v>0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WRWT251000/WRYL251000</v>
      </c>
      <c r="BD64" s="56">
        <f>[2]หน้าผ้า!CA73</f>
        <v>0</v>
      </c>
    </row>
    <row r="65" spans="1:56" ht="28.5" customHeight="1" x14ac:dyDescent="0.45">
      <c r="A65" s="3">
        <f>[2]หน้าผ้า!C74</f>
        <v>0</v>
      </c>
      <c r="B65" s="14">
        <f>[2]หน้าผ้า!B74</f>
        <v>0</v>
      </c>
      <c r="C65" s="9">
        <f>[2]หน้าผ้า!E74</f>
        <v>0</v>
      </c>
      <c r="D65" s="13">
        <f>[2]หน้าผ้า!F74</f>
        <v>0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65</v>
      </c>
      <c r="J65" s="9" t="str">
        <f>[2]หน้าผ้า!M74</f>
        <v>±</v>
      </c>
      <c r="K65" s="9">
        <f>[2]หน้าผ้า!N74</f>
        <v>5</v>
      </c>
      <c r="L65" s="9">
        <f>[2]หน้าผ้า!R74</f>
        <v>0</v>
      </c>
      <c r="M65" s="10">
        <f>[2]หน้าผ้า!T74</f>
        <v>0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>
        <f>[2]หน้าผ้า!Z74</f>
        <v>0</v>
      </c>
      <c r="T65" s="12">
        <f>[2]หน้าผ้า!X74</f>
        <v>0</v>
      </c>
      <c r="U65" s="11">
        <f>[2]หน้าผ้า!AA74</f>
        <v>0</v>
      </c>
      <c r="V65" s="10">
        <f>[2]หน้าผ้า!AJ74</f>
        <v>0</v>
      </c>
      <c r="W65" s="10">
        <f>[2]หน้าผ้า!AL74</f>
        <v>0</v>
      </c>
      <c r="X65" s="10">
        <f>[2]หน้าผ้า!AM74</f>
        <v>0</v>
      </c>
      <c r="Y65" s="10">
        <f>[2]หน้าผ้า!AN74</f>
        <v>0</v>
      </c>
      <c r="Z65" s="9" t="str">
        <f>[2]หน้าผ้า!AO74</f>
        <v>WSWT2025650</v>
      </c>
      <c r="AA65" s="8" t="e">
        <f>[2]หน้าผ้า!AQ74</f>
        <v>#REF!</v>
      </c>
      <c r="AB65" s="8" t="e">
        <f>[2]หน้าผ้า!AR74</f>
        <v>#REF!</v>
      </c>
      <c r="AC65" s="8" t="e">
        <f>[2]หน้าผ้า!AS74</f>
        <v>#REF!</v>
      </c>
      <c r="AD65" s="8" t="e">
        <f>[2]หน้าผ้า!AT74</f>
        <v>#REF!</v>
      </c>
      <c r="AE65" s="8" t="e">
        <f>[2]หน้าผ้า!AU74</f>
        <v>#REF!</v>
      </c>
      <c r="AF65" s="8" t="str">
        <f>[2]หน้าผ้า!AI74</f>
        <v>ระบุในSD</v>
      </c>
      <c r="AG65" s="1" t="str">
        <f>[3]หน้าผ้า!DC77</f>
        <v>รอตัด</v>
      </c>
      <c r="AH65" s="1">
        <f>[2]หน้าผ้า!DL74</f>
        <v>0</v>
      </c>
      <c r="AI65" s="1" t="str">
        <f>[2]หน้าผ้า!DM74</f>
        <v>Lead time</v>
      </c>
      <c r="AJ65" s="3">
        <f>[2]หน้าผ้า!DN74</f>
        <v>0</v>
      </c>
      <c r="AK65" s="3">
        <f>[2]หน้าผ้า!DQ74</f>
        <v>0</v>
      </c>
      <c r="AL65" s="3">
        <f>[2]หน้าผ้า!DR74</f>
        <v>0</v>
      </c>
      <c r="AM65" s="3">
        <f>[2]หน้าผ้า!DS74</f>
        <v>0</v>
      </c>
      <c r="AN65" s="3">
        <f>[2]หน้าผ้า!DT74</f>
        <v>0</v>
      </c>
      <c r="AO65" s="3">
        <f>[2]หน้าผ้า!DU74</f>
        <v>0</v>
      </c>
      <c r="AP65" s="3">
        <f>[2]หน้าผ้า!DP74</f>
        <v>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>
        <f>[2]หน้าผ้า!EC74</f>
        <v>0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WRWT25650/WRWT25650</v>
      </c>
      <c r="BD65" s="56">
        <f>[2]หน้าผ้า!CA74</f>
        <v>0</v>
      </c>
    </row>
    <row r="66" spans="1:56" ht="28.5" customHeight="1" x14ac:dyDescent="0.45">
      <c r="A66" s="3">
        <f>[2]หน้าผ้า!C75</f>
        <v>0</v>
      </c>
      <c r="B66" s="14">
        <f>[2]หน้าผ้า!B75</f>
        <v>0</v>
      </c>
      <c r="C66" s="9">
        <f>[2]หน้าผ้า!E75</f>
        <v>0</v>
      </c>
      <c r="D66" s="13">
        <f>[2]หน้าผ้า!F75</f>
        <v>0</v>
      </c>
      <c r="E66" s="9">
        <f>[2]หน้าผ้า!G75</f>
        <v>20</v>
      </c>
      <c r="F66" s="9">
        <f>[2]หน้าผ้า!H75</f>
        <v>37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70</v>
      </c>
      <c r="J66" s="9" t="str">
        <f>[2]หน้าผ้า!M75</f>
        <v>±</v>
      </c>
      <c r="K66" s="9">
        <f>[2]หน้าผ้า!N75</f>
        <v>5</v>
      </c>
      <c r="L66" s="9">
        <f>[2]หน้าผ้า!R75</f>
        <v>0</v>
      </c>
      <c r="M66" s="10">
        <f>[2]หน้าผ้า!T75</f>
        <v>0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>
        <f>[2]หน้าผ้า!Z75</f>
        <v>0</v>
      </c>
      <c r="T66" s="12">
        <f>[2]หน้าผ้า!X75</f>
        <v>0</v>
      </c>
      <c r="U66" s="11">
        <f>[2]หน้าผ้า!AA75</f>
        <v>0</v>
      </c>
      <c r="V66" s="10">
        <f>[2]หน้าผ้า!AJ75</f>
        <v>0</v>
      </c>
      <c r="W66" s="10">
        <f>[2]หน้าผ้า!AL75</f>
        <v>0</v>
      </c>
      <c r="X66" s="10">
        <f>[2]หน้าผ้า!AM75</f>
        <v>0</v>
      </c>
      <c r="Y66" s="10">
        <f>[2]หน้าผ้า!AN75</f>
        <v>0</v>
      </c>
      <c r="Z66" s="9" t="str">
        <f>[2]หน้าผ้า!AO75</f>
        <v>WSWT2025700</v>
      </c>
      <c r="AA66" s="8" t="e">
        <f>[2]หน้าผ้า!AQ75</f>
        <v>#REF!</v>
      </c>
      <c r="AB66" s="8" t="e">
        <f>[2]หน้าผ้า!AR75</f>
        <v>#REF!</v>
      </c>
      <c r="AC66" s="8" t="e">
        <f>[2]หน้าผ้า!AS75</f>
        <v>#REF!</v>
      </c>
      <c r="AD66" s="8" t="e">
        <f>[2]หน้าผ้า!AT75</f>
        <v>#REF!</v>
      </c>
      <c r="AE66" s="8" t="e">
        <f>[2]หน้าผ้า!AU75</f>
        <v>#REF!</v>
      </c>
      <c r="AF66" s="8" t="str">
        <f>[2]หน้าผ้า!AI75</f>
        <v>ระบุในSD</v>
      </c>
      <c r="AG66" s="1" t="str">
        <f>[3]หน้าผ้า!DC78</f>
        <v>พร้อมส่ง</v>
      </c>
      <c r="AH66" s="1">
        <f>[2]หน้าผ้า!DL75</f>
        <v>0</v>
      </c>
      <c r="AI66" s="1" t="str">
        <f>[2]หน้าผ้า!DM75</f>
        <v>Lead time</v>
      </c>
      <c r="AJ66" s="3">
        <f>[2]หน้าผ้า!DN75</f>
        <v>0</v>
      </c>
      <c r="AK66" s="3">
        <f>[2]หน้าผ้า!DQ75</f>
        <v>0</v>
      </c>
      <c r="AL66" s="3">
        <f>[2]หน้าผ้า!DR75</f>
        <v>0</v>
      </c>
      <c r="AM66" s="3">
        <f>[2]หน้าผ้า!DS75</f>
        <v>0</v>
      </c>
      <c r="AN66" s="3">
        <f>[2]หน้าผ้า!DT75</f>
        <v>0</v>
      </c>
      <c r="AO66" s="3">
        <f>[2]หน้าผ้า!DU75</f>
        <v>0</v>
      </c>
      <c r="AP66" s="3">
        <f>[2]หน้าผ้า!DP75</f>
        <v>0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>
        <f>[2]หน้าผ้า!EC75</f>
        <v>0</v>
      </c>
      <c r="AX66" s="2">
        <f>[2]หน้าผ้า!ED75</f>
        <v>0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WRWT25800/WRWT25650</v>
      </c>
      <c r="BD66" s="56">
        <f>[2]หน้าผ้า!CA75</f>
        <v>0</v>
      </c>
    </row>
    <row r="67" spans="1:56" ht="28.5" customHeight="1" x14ac:dyDescent="0.45">
      <c r="A67" s="3">
        <f>[2]หน้าผ้า!C76</f>
        <v>45919</v>
      </c>
      <c r="B67" s="14" t="str">
        <f>[2]หน้าผ้า!B76</f>
        <v>MK68-001123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912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จับจีบ4"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 t="str">
        <f>[2]หน้าผ้า!X76</f>
        <v>รอแจ้ง</v>
      </c>
      <c r="U67" s="11">
        <f>[2]หน้าผ้า!AA76</f>
        <v>48</v>
      </c>
      <c r="V67" s="10">
        <f>[2]หน้าผ้า!AJ76</f>
        <v>0</v>
      </c>
      <c r="W67" s="10">
        <f>[2]หน้าผ้า!AL76</f>
        <v>48</v>
      </c>
      <c r="X67" s="10">
        <f>[2]หน้าผ้า!AM76</f>
        <v>11390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รอตัด</v>
      </c>
      <c r="AH67" s="1" t="str">
        <f>[2]หน้าผ้า!DL76</f>
        <v>P6</v>
      </c>
      <c r="AI67" s="1">
        <f>[2]หน้าผ้า!DM76</f>
        <v>4</v>
      </c>
      <c r="AJ67" s="3" t="str">
        <f>[2]หน้าผ้า!DN76</f>
        <v>รอแจ้ง</v>
      </c>
      <c r="AK67" s="3" t="e">
        <f>[2]หน้าผ้า!DQ76</f>
        <v>#VALUE!</v>
      </c>
      <c r="AL67" s="3" t="e">
        <f>[2]หน้าผ้า!DR76</f>
        <v>#VALUE!</v>
      </c>
      <c r="AM67" s="3" t="e">
        <f>[2]หน้าผ้า!DS76</f>
        <v>#VALUE!</v>
      </c>
      <c r="AN67" s="3" t="e">
        <f>[2]หน้าผ้า!DT76</f>
        <v>#VALUE!</v>
      </c>
      <c r="AO67" s="3" t="e">
        <f>[2]หน้าผ้า!DU76</f>
        <v>#VALUE!</v>
      </c>
      <c r="AP67" s="3" t="e">
        <f>[2]หน้าผ้า!DP76</f>
        <v>#VALUE!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 t="str">
        <f>[2]หน้าผ้า!AG76</f>
        <v>ลบสีจำนวนมาก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8.5" customHeight="1" x14ac:dyDescent="0.45">
      <c r="A68" s="3">
        <f>[2]หน้าผ้า!C77</f>
        <v>45919</v>
      </c>
      <c r="B68" s="14" t="str">
        <f>[2]หน้าผ้า!B77</f>
        <v>MK68-001124</v>
      </c>
      <c r="C68" s="9" t="str">
        <f>[2]หน้าผ้า!E77</f>
        <v>บจก.อินเทคค์ โกลบอล</v>
      </c>
      <c r="D68" s="13" t="str">
        <f>[2]หน้าผ้า!F77</f>
        <v>เพอเฟคค์ 913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จับจีบ4"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 t="str">
        <f>[2]หน้าผ้า!X77</f>
        <v>รอแจ้ง</v>
      </c>
      <c r="U68" s="11">
        <f>[2]หน้าผ้า!AA77</f>
        <v>1933</v>
      </c>
      <c r="V68" s="10">
        <f>[2]หน้าผ้า!AJ77</f>
        <v>0</v>
      </c>
      <c r="W68" s="10">
        <f>[2]หน้าผ้า!AL77</f>
        <v>1933</v>
      </c>
      <c r="X68" s="10">
        <f>[2]หน้าผ้า!AM77</f>
        <v>33440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ตัดหมดแล้ว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 t="str">
        <f>[2]หน้าผ้า!DN77</f>
        <v>รอแจ้ง</v>
      </c>
      <c r="AK68" s="3" t="e">
        <f>[2]หน้าผ้า!DQ77</f>
        <v>#VALUE!</v>
      </c>
      <c r="AL68" s="3" t="e">
        <f>[2]หน้าผ้า!DR77</f>
        <v>#VALUE!</v>
      </c>
      <c r="AM68" s="3" t="e">
        <f>[2]หน้าผ้า!DS77</f>
        <v>#VALUE!</v>
      </c>
      <c r="AN68" s="3" t="e">
        <f>[2]หน้าผ้า!DT77</f>
        <v>#VALUE!</v>
      </c>
      <c r="AO68" s="3" t="e">
        <f>[2]หน้าผ้า!DU77</f>
        <v>#VALUE!</v>
      </c>
      <c r="AP68" s="3" t="e">
        <f>[2]หน้าผ้า!DP77</f>
        <v>#VALUE!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 t="str">
        <f>[2]หน้าผ้า!AG77</f>
        <v>4/10   11/10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8.5" customHeight="1" x14ac:dyDescent="0.45">
      <c r="A69" s="3">
        <f>[2]หน้าผ้า!C78</f>
        <v>45919</v>
      </c>
      <c r="B69" s="14" t="str">
        <f>[2]หน้าผ้า!B78</f>
        <v>MK68-001121</v>
      </c>
      <c r="C69" s="9" t="str">
        <f>[2]หน้าผ้า!E78</f>
        <v>บจก.อินเทคค์ โกลบอล</v>
      </c>
      <c r="D69" s="13" t="str">
        <f>[2]หน้าผ้า!F78</f>
        <v>เฟิร์สช้อย 912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จับจีบ4"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 t="str">
        <f>[2]หน้าผ้า!X78</f>
        <v>รอแจ้ง</v>
      </c>
      <c r="U69" s="11">
        <f>[2]หน้าผ้า!AA78</f>
        <v>604</v>
      </c>
      <c r="V69" s="10">
        <f>[2]หน้าผ้า!AJ78</f>
        <v>0</v>
      </c>
      <c r="W69" s="10">
        <f>[2]หน้าผ้า!AL78</f>
        <v>604</v>
      </c>
      <c r="X69" s="10">
        <f>[2]หน้าผ้า!AM78</f>
        <v>16380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8.5" customHeight="1" x14ac:dyDescent="0.45">
      <c r="A70" s="3">
        <f>[2]หน้าผ้า!C79</f>
        <v>45919</v>
      </c>
      <c r="B70" s="14" t="str">
        <f>[2]หน้าผ้า!B79</f>
        <v>MK68-001122</v>
      </c>
      <c r="C70" s="9" t="str">
        <f>[2]หน้าผ้า!E79</f>
        <v>บจก.อินเทคค์ โกลบอล</v>
      </c>
      <c r="D70" s="13" t="str">
        <f>[2]หน้าผ้า!F79</f>
        <v>เพอเฟคค์ 914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จับจีบ4"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 t="str">
        <f>[2]หน้าผ้า!X79</f>
        <v>รอแจ้ง</v>
      </c>
      <c r="U70" s="11">
        <f>[2]หน้าผ้า!AA79</f>
        <v>1174</v>
      </c>
      <c r="V70" s="10">
        <f>[2]หน้าผ้า!AJ79</f>
        <v>0</v>
      </c>
      <c r="W70" s="10">
        <f>[2]หน้าผ้า!AL79</f>
        <v>1174</v>
      </c>
      <c r="X70" s="10">
        <f>[2]หน้าผ้า!AM79</f>
        <v>21440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รอตัด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8.5" customHeight="1" x14ac:dyDescent="0.45">
      <c r="A71" s="3">
        <f>[2]หน้าผ้า!C80</f>
        <v>45923</v>
      </c>
      <c r="B71" s="14" t="str">
        <f>[2]หน้าผ้า!B80</f>
        <v>MK68-001152</v>
      </c>
      <c r="C71" s="9" t="str">
        <f>[2]หน้าผ้า!E80</f>
        <v>คุณฐนวรวรรศณ์ ภัทรนนท์สกุล</v>
      </c>
      <c r="D71" s="13" t="str">
        <f>[2]หน้าผ้า!F80</f>
        <v>ปลาวาฬยิ้ม</v>
      </c>
      <c r="E71" s="9">
        <f>[2]หน้าผ้า!G80</f>
        <v>20</v>
      </c>
      <c r="F71" s="9">
        <f>[2]หน้าผ้า!H80</f>
        <v>30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80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</v>
      </c>
      <c r="T71" s="12">
        <f>[2]หน้าผ้า!X80</f>
        <v>45944</v>
      </c>
      <c r="U71" s="11">
        <f>[2]หน้าผ้า!AA80</f>
        <v>5000</v>
      </c>
      <c r="V71" s="10">
        <f>[2]หน้าผ้า!AJ80</f>
        <v>5048</v>
      </c>
      <c r="W71" s="10">
        <f>[2]หน้าผ้า!AL80</f>
        <v>0</v>
      </c>
      <c r="X71" s="10">
        <f>[2]หน้าผ้า!AM80</f>
        <v>5500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45944</v>
      </c>
      <c r="AK71" s="3">
        <f>[2]หน้าผ้า!DQ80</f>
        <v>45940</v>
      </c>
      <c r="AL71" s="3">
        <f>[2]หน้าผ้า!DR80</f>
        <v>45933</v>
      </c>
      <c r="AM71" s="3">
        <f>[2]หน้าผ้า!DS80</f>
        <v>45941</v>
      </c>
      <c r="AN71" s="3">
        <f>[2]หน้าผ้า!DT80</f>
        <v>45942</v>
      </c>
      <c r="AO71" s="3">
        <f>[2]หน้าผ้า!DU80</f>
        <v>45943</v>
      </c>
      <c r="AP71" s="3">
        <f>[2]หน้าผ้า!DP80</f>
        <v>45939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 t="str">
        <f>[2]หน้าผ้า!AG80</f>
        <v>รอส่ง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8.5" customHeight="1" x14ac:dyDescent="0.45">
      <c r="A72" s="3">
        <f>[2]หน้าผ้า!C81</f>
        <v>45922</v>
      </c>
      <c r="B72" s="14" t="str">
        <f>[2]หน้าผ้า!B81</f>
        <v>MK68-001153</v>
      </c>
      <c r="C72" s="9" t="str">
        <f>[2]หน้าผ้า!E81</f>
        <v>บจก.วีซีเอฟ</v>
      </c>
      <c r="D72" s="13" t="str">
        <f>[2]หน้าผ้า!F81</f>
        <v>VC 105</v>
      </c>
      <c r="E72" s="9">
        <f>[2]หน้าผ้า!G81</f>
        <v>20</v>
      </c>
      <c r="F72" s="9">
        <f>[2]หน้าผ้า!H81</f>
        <v>37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45944</v>
      </c>
      <c r="U72" s="11">
        <f>[2]หน้าผ้า!AA81</f>
        <v>5000</v>
      </c>
      <c r="V72" s="10">
        <f>[2]หน้าผ้า!AJ81</f>
        <v>4787</v>
      </c>
      <c r="W72" s="10">
        <f>[2]หน้าผ้า!AL81</f>
        <v>213</v>
      </c>
      <c r="X72" s="10">
        <f>[2]หน้าผ้า!AM81</f>
        <v>5280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45944</v>
      </c>
      <c r="AK72" s="3">
        <f>[2]หน้าผ้า!DQ81</f>
        <v>45940</v>
      </c>
      <c r="AL72" s="3">
        <f>[2]หน้าผ้า!DR81</f>
        <v>45933</v>
      </c>
      <c r="AM72" s="3">
        <f>[2]หน้าผ้า!DS81</f>
        <v>45941</v>
      </c>
      <c r="AN72" s="3">
        <f>[2]หน้าผ้า!DT81</f>
        <v>45942</v>
      </c>
      <c r="AO72" s="3">
        <f>[2]หน้าผ้า!DU81</f>
        <v>45943</v>
      </c>
      <c r="AP72" s="3">
        <f>[2]หน้าผ้า!DP81</f>
        <v>45939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 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8.5" customHeight="1" x14ac:dyDescent="0.45">
      <c r="A73" s="3">
        <f>[2]หน้าผ้า!C82</f>
        <v>45922</v>
      </c>
      <c r="B73" s="14" t="str">
        <f>[2]หน้าผ้า!B82</f>
        <v>MK68-001153</v>
      </c>
      <c r="C73" s="9" t="str">
        <f>[2]หน้าผ้า!E82</f>
        <v>บจก.วีซีเอฟ</v>
      </c>
      <c r="D73" s="13" t="str">
        <f>[2]หน้าผ้า!F82</f>
        <v>VC 120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45944</v>
      </c>
      <c r="U73" s="11">
        <f>[2]หน้าผ้า!AA82</f>
        <v>10000</v>
      </c>
      <c r="V73" s="10">
        <f>[2]หน้าผ้า!AJ82</f>
        <v>7750</v>
      </c>
      <c r="W73" s="10">
        <f>[2]หน้าผ้า!AL82</f>
        <v>2250</v>
      </c>
      <c r="X73" s="10">
        <f>[2]หน้าผ้า!AM82</f>
        <v>10300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45944</v>
      </c>
      <c r="AK73" s="3">
        <f>[2]หน้าผ้า!DQ82</f>
        <v>45940</v>
      </c>
      <c r="AL73" s="3">
        <f>[2]หน้าผ้า!DR82</f>
        <v>45933</v>
      </c>
      <c r="AM73" s="3">
        <f>[2]หน้าผ้า!DS82</f>
        <v>45941</v>
      </c>
      <c r="AN73" s="3">
        <f>[2]หน้าผ้า!DT82</f>
        <v>45942</v>
      </c>
      <c r="AO73" s="3">
        <f>[2]หน้าผ้า!DU82</f>
        <v>45943</v>
      </c>
      <c r="AP73" s="3">
        <f>[2]หน้าผ้า!DP82</f>
        <v>45939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 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8.5" customHeight="1" x14ac:dyDescent="0.45">
      <c r="A74" s="3">
        <f>[2]หน้าผ้า!C83</f>
        <v>45922</v>
      </c>
      <c r="B74" s="14" t="str">
        <f>[2]หน้าผ้า!B83</f>
        <v>MK68-001153</v>
      </c>
      <c r="C74" s="9" t="str">
        <f>[2]หน้าผ้า!E83</f>
        <v>บจก.วีซีเอฟ</v>
      </c>
      <c r="D74" s="13" t="str">
        <f>[2]หน้าผ้า!F83</f>
        <v>JET 888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45944</v>
      </c>
      <c r="U74" s="11">
        <f>[2]หน้าผ้า!AA83</f>
        <v>5000</v>
      </c>
      <c r="V74" s="10">
        <f>[2]หน้าผ้า!AJ83</f>
        <v>4774</v>
      </c>
      <c r="W74" s="10">
        <f>[2]หน้าผ้า!AL83</f>
        <v>226</v>
      </c>
      <c r="X74" s="10">
        <f>[2]หน้าผ้า!AM83</f>
        <v>5100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45944</v>
      </c>
      <c r="AK74" s="3">
        <f>[2]หน้าผ้า!DQ83</f>
        <v>45940</v>
      </c>
      <c r="AL74" s="3">
        <f>[2]หน้าผ้า!DR83</f>
        <v>45933</v>
      </c>
      <c r="AM74" s="3">
        <f>[2]หน้าผ้า!DS83</f>
        <v>45941</v>
      </c>
      <c r="AN74" s="3">
        <f>[2]หน้าผ้า!DT83</f>
        <v>45942</v>
      </c>
      <c r="AO74" s="3">
        <f>[2]หน้าผ้า!DU83</f>
        <v>45943</v>
      </c>
      <c r="AP74" s="3">
        <f>[2]หน้าผ้า!DP83</f>
        <v>45939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 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8.5" customHeight="1" x14ac:dyDescent="0.45">
      <c r="A75" s="3">
        <f>[2]หน้าผ้า!C84</f>
        <v>45931</v>
      </c>
      <c r="B75" s="14" t="str">
        <f>[2]หน้าผ้า!B84</f>
        <v>MK68-001194</v>
      </c>
      <c r="C75" s="9" t="str">
        <f>[2]หน้าผ้า!E84</f>
        <v>บจก.มารีน ลีดเดอร์</v>
      </c>
      <c r="D75" s="13" t="str">
        <f>[2]หน้าผ้า!F84</f>
        <v>High Rock</v>
      </c>
      <c r="E75" s="9">
        <f>[2]หน้าผ้า!G84</f>
        <v>20</v>
      </c>
      <c r="F75" s="9">
        <f>[2]หน้าผ้า!H84</f>
        <v>30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80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จับจีบ5"</v>
      </c>
      <c r="M75" s="10">
        <f>[2]หน้าผ้า!T84</f>
        <v>21</v>
      </c>
      <c r="N75" s="9">
        <f>[2]หน้าผ้า!U84</f>
        <v>33</v>
      </c>
      <c r="O75" s="9">
        <f>[2]หน้าผ้า!V84</f>
        <v>40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</v>
      </c>
      <c r="T75" s="12">
        <f>[2]หน้าผ้า!X84</f>
        <v>45944</v>
      </c>
      <c r="U75" s="11">
        <f>[2]หน้าผ้า!AA84</f>
        <v>5000</v>
      </c>
      <c r="V75" s="10">
        <f>[2]หน้าผ้า!AJ84</f>
        <v>5000</v>
      </c>
      <c r="W75" s="10">
        <f>[2]หน้าผ้า!AL84</f>
        <v>0</v>
      </c>
      <c r="X75" s="10">
        <f>[2]หน้าผ้า!AM84</f>
        <v>5400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P8</v>
      </c>
      <c r="AI75" s="1">
        <f>[2]หน้าผ้า!DM84</f>
        <v>4</v>
      </c>
      <c r="AJ75" s="3">
        <f>[2]หน้าผ้า!DN84</f>
        <v>45944</v>
      </c>
      <c r="AK75" s="3">
        <f>[2]หน้าผ้า!DQ84</f>
        <v>45940</v>
      </c>
      <c r="AL75" s="3">
        <f>[2]หน้าผ้า!DR84</f>
        <v>45934</v>
      </c>
      <c r="AM75" s="3">
        <f>[2]หน้าผ้า!DS84</f>
        <v>45941</v>
      </c>
      <c r="AN75" s="3">
        <f>[2]หน้าผ้า!DT84</f>
        <v>45942</v>
      </c>
      <c r="AO75" s="3">
        <f>[2]หน้าผ้า!DU84</f>
        <v>45942</v>
      </c>
      <c r="AP75" s="3">
        <f>[2]หน้าผ้า!DP84</f>
        <v>45939</v>
      </c>
      <c r="AQ75" s="3">
        <f>[2]หน้าผ้า!DW84</f>
        <v>45943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8.5" customHeight="1" x14ac:dyDescent="0.45">
      <c r="A76" s="3">
        <f>[2]หน้าผ้า!C85</f>
        <v>45931</v>
      </c>
      <c r="B76" s="14" t="str">
        <f>[2]หน้าผ้า!B85</f>
        <v>MK68-001193</v>
      </c>
      <c r="C76" s="9" t="str">
        <f>[2]หน้าผ้า!E85</f>
        <v>บจก.มารีน ลีดเดอร์</v>
      </c>
      <c r="D76" s="13" t="str">
        <f>[2]หน้าผ้า!F85</f>
        <v>Rocky Quick lime</v>
      </c>
      <c r="E76" s="9">
        <f>[2]หน้าผ้า!G85</f>
        <v>20</v>
      </c>
      <c r="F76" s="9">
        <f>[2]หน้าผ้า!H85</f>
        <v>30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80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จับจีบ5"</v>
      </c>
      <c r="M76" s="10">
        <f>[2]หน้าผ้า!T85</f>
        <v>21</v>
      </c>
      <c r="N76" s="9">
        <f>[2]หน้าผ้า!U85</f>
        <v>33</v>
      </c>
      <c r="O76" s="9">
        <f>[2]หน้าผ้า!V85</f>
        <v>40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</v>
      </c>
      <c r="T76" s="12">
        <f>[2]หน้าผ้า!X85</f>
        <v>45944</v>
      </c>
      <c r="U76" s="11">
        <f>[2]หน้าผ้า!AA85</f>
        <v>5000</v>
      </c>
      <c r="V76" s="10">
        <f>[2]หน้าผ้า!AJ85</f>
        <v>5000</v>
      </c>
      <c r="W76" s="10">
        <f>[2]หน้าผ้า!AL85</f>
        <v>0</v>
      </c>
      <c r="X76" s="10">
        <f>[2]หน้าผ้า!AM85</f>
        <v>5400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P8</v>
      </c>
      <c r="AI76" s="1">
        <f>[2]หน้าผ้า!DM85</f>
        <v>4</v>
      </c>
      <c r="AJ76" s="3">
        <f>[2]หน้าผ้า!DN85</f>
        <v>45944</v>
      </c>
      <c r="AK76" s="3">
        <f>[2]หน้าผ้า!DQ85</f>
        <v>45940</v>
      </c>
      <c r="AL76" s="3">
        <f>[2]หน้าผ้า!DR85</f>
        <v>45934</v>
      </c>
      <c r="AM76" s="3">
        <f>[2]หน้าผ้า!DS85</f>
        <v>45941</v>
      </c>
      <c r="AN76" s="3">
        <f>[2]หน้าผ้า!DT85</f>
        <v>45942</v>
      </c>
      <c r="AO76" s="3">
        <f>[2]หน้าผ้า!DU85</f>
        <v>45942</v>
      </c>
      <c r="AP76" s="3">
        <f>[2]หน้าผ้า!DP85</f>
        <v>45939</v>
      </c>
      <c r="AQ76" s="3">
        <f>[2]หน้าผ้า!DW85</f>
        <v>45943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45877</v>
      </c>
      <c r="B77" s="14" t="str">
        <f>[2]หน้าผ้า!B86</f>
        <v>MK68-000990</v>
      </c>
      <c r="C77" s="9" t="str">
        <f>[2]หน้าผ้า!E86</f>
        <v>บจก.เอสพีเอ็ม อาหารสัตว์</v>
      </c>
      <c r="D77" s="13" t="str">
        <f>[2]หน้าผ้า!F86</f>
        <v>SW 441 PLUS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45944</v>
      </c>
      <c r="U77" s="11">
        <f>[2]หน้าผ้า!AA86</f>
        <v>3500</v>
      </c>
      <c r="V77" s="10">
        <f>[2]หน้าผ้า!AJ86</f>
        <v>3500</v>
      </c>
      <c r="W77" s="10">
        <f>[2]หน้าผ้า!AL86</f>
        <v>0</v>
      </c>
      <c r="X77" s="10">
        <f>[2]หน้าผ้า!AM86</f>
        <v>3605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45944</v>
      </c>
      <c r="AK77" s="3">
        <f>[2]หน้าผ้า!DQ86</f>
        <v>45940</v>
      </c>
      <c r="AL77" s="3">
        <f>[2]หน้าผ้า!DR86</f>
        <v>45933</v>
      </c>
      <c r="AM77" s="3">
        <f>[2]หน้าผ้า!DS86</f>
        <v>45941</v>
      </c>
      <c r="AN77" s="3">
        <f>[2]หน้าผ้า!DT86</f>
        <v>45942</v>
      </c>
      <c r="AO77" s="3">
        <f>[2]หน้าผ้า!DU86</f>
        <v>45943</v>
      </c>
      <c r="AP77" s="3">
        <f>[2]หน้าผ้า!DP86</f>
        <v>45939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45916</v>
      </c>
      <c r="B78" s="14" t="str">
        <f>[2]หน้าผ้า!B87</f>
        <v>MK68-001119</v>
      </c>
      <c r="C78" s="9" t="str">
        <f>[2]หน้าผ้า!E87</f>
        <v>บจก.ซันฟีด</v>
      </c>
      <c r="D78" s="13">
        <f>[2]หน้าผ้า!F87</f>
        <v>952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45945</v>
      </c>
      <c r="U78" s="11">
        <f>[2]หน้าผ้า!AA87</f>
        <v>5000</v>
      </c>
      <c r="V78" s="10">
        <f>[2]หน้าผ้า!AJ87</f>
        <v>5100</v>
      </c>
      <c r="W78" s="10">
        <f>[2]หน้าผ้า!AL87</f>
        <v>0</v>
      </c>
      <c r="X78" s="10">
        <f>[2]หน้าผ้า!AM87</f>
        <v>5100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45945</v>
      </c>
      <c r="AK78" s="3">
        <f>[2]หน้าผ้า!DQ87</f>
        <v>45941</v>
      </c>
      <c r="AL78" s="3">
        <f>[2]หน้าผ้า!DR87</f>
        <v>45934</v>
      </c>
      <c r="AM78" s="3">
        <f>[2]หน้าผ้า!DS87</f>
        <v>45942</v>
      </c>
      <c r="AN78" s="3">
        <f>[2]หน้าผ้า!DT87</f>
        <v>45943</v>
      </c>
      <c r="AO78" s="3">
        <f>[2]หน้าผ้า!DU87</f>
        <v>45944</v>
      </c>
      <c r="AP78" s="3">
        <f>[2]หน้าผ้า!DP87</f>
        <v>45940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45930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8.5" customHeight="1" x14ac:dyDescent="0.45">
      <c r="A79" s="3">
        <f>[2]หน้าผ้า!C88</f>
        <v>45916</v>
      </c>
      <c r="B79" s="14" t="str">
        <f>[2]หน้าผ้า!B88</f>
        <v>MK68-001119</v>
      </c>
      <c r="C79" s="9" t="str">
        <f>[2]หน้าผ้า!E88</f>
        <v>บจก.ซันฟีด</v>
      </c>
      <c r="D79" s="13" t="str">
        <f>[2]หน้าผ้า!F88</f>
        <v>ขุนศึกเบอร์ 2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45945</v>
      </c>
      <c r="U79" s="11">
        <f>[2]หน้าผ้า!AA88</f>
        <v>4000</v>
      </c>
      <c r="V79" s="10">
        <f>[2]หน้าผ้า!AJ88</f>
        <v>4000</v>
      </c>
      <c r="W79" s="10">
        <f>[2]หน้าผ้า!AL88</f>
        <v>0</v>
      </c>
      <c r="X79" s="10">
        <f>[2]หน้าผ้า!AM88</f>
        <v>4900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รอตัด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45945</v>
      </c>
      <c r="AK79" s="3">
        <f>[2]หน้าผ้า!DQ88</f>
        <v>45941</v>
      </c>
      <c r="AL79" s="3">
        <f>[2]หน้าผ้า!DR88</f>
        <v>45934</v>
      </c>
      <c r="AM79" s="3">
        <f>[2]หน้าผ้า!DS88</f>
        <v>45942</v>
      </c>
      <c r="AN79" s="3">
        <f>[2]หน้าผ้า!DT88</f>
        <v>45943</v>
      </c>
      <c r="AO79" s="3">
        <f>[2]หน้าผ้า!DU88</f>
        <v>45944</v>
      </c>
      <c r="AP79" s="3">
        <f>[2]หน้าผ้า!DP88</f>
        <v>45940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45930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8.5" customHeight="1" x14ac:dyDescent="0.45">
      <c r="A80" s="3">
        <f>[2]หน้าผ้า!C89</f>
        <v>45916</v>
      </c>
      <c r="B80" s="14" t="str">
        <f>[2]หน้าผ้า!B89</f>
        <v>MK68-001119</v>
      </c>
      <c r="C80" s="9" t="str">
        <f>[2]หน้าผ้า!E89</f>
        <v>บจก.ซันฟีด</v>
      </c>
      <c r="D80" s="13" t="str">
        <f>[2]หน้าผ้า!F89</f>
        <v>ขุนศึกเบอร์ 1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+</v>
      </c>
      <c r="K80" s="9">
        <f>[2]หน้าผ้า!N89</f>
        <v>0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 xml:space="preserve">300กระสอบแบนเต็มใบ </v>
      </c>
      <c r="T80" s="12">
        <f>[2]หน้าผ้า!X89</f>
        <v>45945</v>
      </c>
      <c r="U80" s="11">
        <f>[2]หน้าผ้า!AA89</f>
        <v>5000</v>
      </c>
      <c r="V80" s="10">
        <f>[2]หน้าผ้า!AJ89</f>
        <v>5100</v>
      </c>
      <c r="W80" s="10">
        <f>[2]หน้าผ้า!AL89</f>
        <v>0</v>
      </c>
      <c r="X80" s="10">
        <f>[2]หน้าผ้า!AM89</f>
        <v>5013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เสียเยอะ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45945</v>
      </c>
      <c r="AK80" s="3">
        <f>[2]หน้าผ้า!DQ89</f>
        <v>45941</v>
      </c>
      <c r="AL80" s="3">
        <f>[2]หน้าผ้า!DR89</f>
        <v>45934</v>
      </c>
      <c r="AM80" s="3">
        <f>[2]หน้าผ้า!DS89</f>
        <v>45942</v>
      </c>
      <c r="AN80" s="3">
        <f>[2]หน้าผ้า!DT89</f>
        <v>45943</v>
      </c>
      <c r="AO80" s="3">
        <f>[2]หน้าผ้า!DU89</f>
        <v>45944</v>
      </c>
      <c r="AP80" s="3">
        <f>[2]หน้าผ้า!DP89</f>
        <v>45940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45916</v>
      </c>
      <c r="B81" s="14" t="str">
        <f>[2]หน้าผ้า!B90</f>
        <v>MK68-001119</v>
      </c>
      <c r="C81" s="9" t="str">
        <f>[2]หน้าผ้า!E90</f>
        <v>บจก.ซันฟีด</v>
      </c>
      <c r="D81" s="13" t="str">
        <f>[2]หน้าผ้า!F90</f>
        <v>ขุนศึกเบอร์ 1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+</v>
      </c>
      <c r="K81" s="9">
        <f>[2]หน้าผ้า!N90</f>
        <v>0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 xml:space="preserve">300กระสอบแบนเต็มใบ </v>
      </c>
      <c r="T81" s="12">
        <f>[2]หน้าผ้า!X90</f>
        <v>45945</v>
      </c>
      <c r="U81" s="11">
        <f>[2]หน้าผ้า!AA90</f>
        <v>5000</v>
      </c>
      <c r="V81" s="10">
        <f>[2]หน้าผ้า!AJ90</f>
        <v>5000</v>
      </c>
      <c r="W81" s="10">
        <f>[2]หน้าผ้า!AL90</f>
        <v>0</v>
      </c>
      <c r="X81" s="10">
        <f>[2]หน้าผ้า!AM90</f>
        <v>5100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45945</v>
      </c>
      <c r="AK81" s="3">
        <f>[2]หน้าผ้า!DQ90</f>
        <v>45941</v>
      </c>
      <c r="AL81" s="3">
        <f>[2]หน้าผ้า!DR90</f>
        <v>45934</v>
      </c>
      <c r="AM81" s="3">
        <f>[2]หน้าผ้า!DS90</f>
        <v>45942</v>
      </c>
      <c r="AN81" s="3">
        <f>[2]หน้าผ้า!DT90</f>
        <v>45943</v>
      </c>
      <c r="AO81" s="3">
        <f>[2]หน้าผ้า!DU90</f>
        <v>45944</v>
      </c>
      <c r="AP81" s="3">
        <f>[2]หน้าผ้า!DP90</f>
        <v>45940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8.5" customHeight="1" x14ac:dyDescent="0.45">
      <c r="A82" s="3">
        <f>[2]หน้าผ้า!C91</f>
        <v>45937</v>
      </c>
      <c r="B82" s="14" t="str">
        <f>[2]หน้าผ้า!B91</f>
        <v>MK68-001218</v>
      </c>
      <c r="C82" s="9" t="str">
        <f>[2]หน้าผ้า!E91</f>
        <v>บจก.อินเทคค์ โกลบอล</v>
      </c>
      <c r="D82" s="13" t="str">
        <f>[2]หน้าผ้า!F91</f>
        <v>สุบรรณ 111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จับจีบ3.5"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>
        <f>[2]หน้าผ้า!X91</f>
        <v>45945</v>
      </c>
      <c r="U82" s="11">
        <f>[2]หน้าผ้า!AA91</f>
        <v>5040</v>
      </c>
      <c r="V82" s="10">
        <f>[2]หน้าผ้า!AJ91</f>
        <v>0</v>
      </c>
      <c r="W82" s="10">
        <f>[2]หน้าผ้า!AL91</f>
        <v>5040</v>
      </c>
      <c r="X82" s="10">
        <f>[2]หน้าผ้า!AM91</f>
        <v>6170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45945</v>
      </c>
      <c r="AK82" s="3">
        <f>[2]หน้าผ้า!DQ91</f>
        <v>45941</v>
      </c>
      <c r="AL82" s="3">
        <f>[2]หน้าผ้า!DR91</f>
        <v>45934</v>
      </c>
      <c r="AM82" s="3">
        <f>[2]หน้าผ้า!DS91</f>
        <v>45942</v>
      </c>
      <c r="AN82" s="3">
        <f>[2]หน้าผ้า!DT91</f>
        <v>45943</v>
      </c>
      <c r="AO82" s="3">
        <f>[2]หน้าผ้า!DU91</f>
        <v>45944</v>
      </c>
      <c r="AP82" s="3">
        <f>[2]หน้าผ้า!DP91</f>
        <v>45940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>
        <f>[2]หน้าผ้า!ED91</f>
        <v>0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45825</v>
      </c>
      <c r="B83" s="14" t="str">
        <f>[2]หน้าผ้า!B92</f>
        <v>MK68-000801</v>
      </c>
      <c r="C83" s="9" t="str">
        <f>[2]หน้าผ้า!E92</f>
        <v>บจก.อินเทคค์ โกลบอล</v>
      </c>
      <c r="D83" s="13" t="str">
        <f>[2]หน้าผ้า!F92</f>
        <v>สุบรรณ 111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จับจีบ3.5"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>
        <f>[2]หน้าผ้า!X92</f>
        <v>45945</v>
      </c>
      <c r="U83" s="11">
        <f>[2]หน้าผ้า!AA92</f>
        <v>894</v>
      </c>
      <c r="V83" s="10">
        <f>[2]หน้าผ้า!AJ92</f>
        <v>525</v>
      </c>
      <c r="W83" s="10">
        <f>[2]หน้าผ้า!AL92</f>
        <v>369</v>
      </c>
      <c r="X83" s="10">
        <f>[2]หน้าผ้า!AM92</f>
        <v>925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45945</v>
      </c>
      <c r="AK83" s="3">
        <f>[2]หน้าผ้า!DQ92</f>
        <v>45941</v>
      </c>
      <c r="AL83" s="3">
        <f>[2]หน้าผ้า!DR92</f>
        <v>45934</v>
      </c>
      <c r="AM83" s="3">
        <f>[2]หน้าผ้า!DS92</f>
        <v>45942</v>
      </c>
      <c r="AN83" s="3">
        <f>[2]หน้าผ้า!DT92</f>
        <v>45943</v>
      </c>
      <c r="AO83" s="3">
        <f>[2]หน้าผ้า!DU92</f>
        <v>45944</v>
      </c>
      <c r="AP83" s="3">
        <f>[2]หน้าผ้า!DP92</f>
        <v>45940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 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8.5" customHeight="1" x14ac:dyDescent="0.45">
      <c r="A84" s="3">
        <f>[2]หน้าผ้า!C93</f>
        <v>45936</v>
      </c>
      <c r="B84" s="14" t="str">
        <f>[2]หน้าผ้า!B93</f>
        <v>MK68-001216</v>
      </c>
      <c r="C84" s="9" t="str">
        <f>[2]หน้าผ้า!E93</f>
        <v>บจก.อินเทคค์ โกลบอล</v>
      </c>
      <c r="D84" s="13" t="str">
        <f>[2]หน้าผ้า!F93</f>
        <v>สุบรรณ 666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จับจีบ3.5"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>
        <f>[2]หน้าผ้า!X93</f>
        <v>45945</v>
      </c>
      <c r="U84" s="11">
        <f>[2]หน้าผ้า!AA93</f>
        <v>5040</v>
      </c>
      <c r="V84" s="10">
        <f>[2]หน้าผ้า!AJ93</f>
        <v>0</v>
      </c>
      <c r="W84" s="10">
        <f>[2]หน้าผ้า!AL93</f>
        <v>5040</v>
      </c>
      <c r="X84" s="10">
        <f>[2]หน้าผ้า!AM93</f>
        <v>6000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45945</v>
      </c>
      <c r="AK84" s="3">
        <f>[2]หน้าผ้า!DQ93</f>
        <v>45941</v>
      </c>
      <c r="AL84" s="3">
        <f>[2]หน้าผ้า!DR93</f>
        <v>45934</v>
      </c>
      <c r="AM84" s="3">
        <f>[2]หน้าผ้า!DS93</f>
        <v>45942</v>
      </c>
      <c r="AN84" s="3">
        <f>[2]หน้าผ้า!DT93</f>
        <v>45943</v>
      </c>
      <c r="AO84" s="3">
        <f>[2]หน้าผ้า!DU93</f>
        <v>45944</v>
      </c>
      <c r="AP84" s="3">
        <f>[2]หน้าผ้า!DP93</f>
        <v>45940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8.5" customHeight="1" x14ac:dyDescent="0.45">
      <c r="A85" s="3">
        <f>[2]หน้าผ้า!C94</f>
        <v>45523</v>
      </c>
      <c r="B85" s="14" t="str">
        <f>[2]หน้าผ้า!B94</f>
        <v>MK67-001153</v>
      </c>
      <c r="C85" s="9" t="str">
        <f>[2]หน้าผ้า!E94</f>
        <v>บจก.อินเทคค์ โกลบอล</v>
      </c>
      <c r="D85" s="13" t="str">
        <f>[2]หน้าผ้า!F94</f>
        <v>สุบรรณ 666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จับจีบ3.5"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45945</v>
      </c>
      <c r="U85" s="11">
        <f>[2]หน้าผ้า!AA94</f>
        <v>89</v>
      </c>
      <c r="V85" s="10">
        <f>[2]หน้าผ้า!AJ94</f>
        <v>0</v>
      </c>
      <c r="W85" s="10">
        <f>[2]หน้าผ้า!AL94</f>
        <v>89</v>
      </c>
      <c r="X85" s="10">
        <f>[2]หน้าผ้า!AM94</f>
        <v>100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45945</v>
      </c>
      <c r="AK85" s="3">
        <f>[2]หน้าผ้า!DQ94</f>
        <v>45941</v>
      </c>
      <c r="AL85" s="3">
        <f>[2]หน้าผ้า!DR94</f>
        <v>45934</v>
      </c>
      <c r="AM85" s="3">
        <f>[2]หน้าผ้า!DS94</f>
        <v>45942</v>
      </c>
      <c r="AN85" s="3">
        <f>[2]หน้าผ้า!DT94</f>
        <v>45943</v>
      </c>
      <c r="AO85" s="3">
        <f>[2]หน้าผ้า!DU94</f>
        <v>45944</v>
      </c>
      <c r="AP85" s="3">
        <f>[2]หน้าผ้า!DP94</f>
        <v>45940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45916</v>
      </c>
      <c r="B86" s="14" t="str">
        <f>[2]หน้าผ้า!B95</f>
        <v>MK68-001119</v>
      </c>
      <c r="C86" s="9" t="str">
        <f>[2]หน้าผ้า!E95</f>
        <v>บจก.ซันฟีด</v>
      </c>
      <c r="D86" s="13">
        <f>[2]หน้าผ้า!F95</f>
        <v>953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+</v>
      </c>
      <c r="K86" s="9">
        <f>[2]หน้าผ้า!N95</f>
        <v>0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 xml:space="preserve">300กระสอบแบนเต็มใบ </v>
      </c>
      <c r="T86" s="12">
        <f>[2]หน้าผ้า!X95</f>
        <v>45945</v>
      </c>
      <c r="U86" s="11">
        <f>[2]หน้าผ้า!AA95</f>
        <v>2500</v>
      </c>
      <c r="V86" s="10">
        <f>[2]หน้าผ้า!AJ95</f>
        <v>2700</v>
      </c>
      <c r="W86" s="10">
        <f>[2]หน้าผ้า!AL95</f>
        <v>0</v>
      </c>
      <c r="X86" s="10">
        <f>[2]หน้าผ้า!AM95</f>
        <v>5250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รอตัด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45945</v>
      </c>
      <c r="AK86" s="3">
        <f>[2]หน้าผ้า!DQ95</f>
        <v>45941</v>
      </c>
      <c r="AL86" s="3">
        <f>[2]หน้าผ้า!DR95</f>
        <v>45934</v>
      </c>
      <c r="AM86" s="3">
        <f>[2]หน้าผ้า!DS95</f>
        <v>45942</v>
      </c>
      <c r="AN86" s="3">
        <f>[2]หน้าผ้า!DT95</f>
        <v>45943</v>
      </c>
      <c r="AO86" s="3">
        <f>[2]หน้าผ้า!DU95</f>
        <v>45944</v>
      </c>
      <c r="AP86" s="3">
        <f>[2]หน้าผ้า!DP95</f>
        <v>45940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45930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8.5" customHeight="1" x14ac:dyDescent="0.45">
      <c r="A87" s="3">
        <f>[2]หน้าผ้า!C96</f>
        <v>45923</v>
      </c>
      <c r="B87" s="14" t="str">
        <f>[2]หน้าผ้า!B96</f>
        <v>MK68-001157</v>
      </c>
      <c r="C87" s="9" t="str">
        <f>[2]หน้าผ้า!E96</f>
        <v>บจก.เอสพีเอ็ม อาหารสัตว์</v>
      </c>
      <c r="D87" s="13" t="str">
        <f>[2]หน้าผ้า!F96</f>
        <v>HERO 111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45946</v>
      </c>
      <c r="U87" s="11">
        <f>[2]หน้าผ้า!AA96</f>
        <v>3000</v>
      </c>
      <c r="V87" s="10">
        <f>[2]หน้าผ้า!AJ96</f>
        <v>0</v>
      </c>
      <c r="W87" s="10">
        <f>[2]หน้าผ้า!AL96</f>
        <v>3000</v>
      </c>
      <c r="X87" s="10">
        <f>[2]หน้าผ้า!AM96</f>
        <v>0</v>
      </c>
      <c r="Y87" s="10">
        <f>[2]หน้าผ้า!AN96</f>
        <v>3150</v>
      </c>
      <c r="Z87" s="9" t="str">
        <f>[2]หน้าผ้า!AO96</f>
        <v>WSWT2025800SM</v>
      </c>
      <c r="AA87" s="8">
        <f>[2]หน้าผ้า!AQ96</f>
        <v>3310.89</v>
      </c>
      <c r="AB87" s="8">
        <f>[2]หน้าผ้า!AR96</f>
        <v>3310.89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3310.89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45946</v>
      </c>
      <c r="AK87" s="3">
        <f>[2]หน้าผ้า!DQ96</f>
        <v>45942</v>
      </c>
      <c r="AL87" s="3">
        <f>[2]หน้าผ้า!DR96</f>
        <v>45935</v>
      </c>
      <c r="AM87" s="3">
        <f>[2]หน้าผ้า!DS96</f>
        <v>45943</v>
      </c>
      <c r="AN87" s="3">
        <f>[2]หน้าผ้า!DT96</f>
        <v>45944</v>
      </c>
      <c r="AO87" s="3">
        <f>[2]หน้าผ้า!DU96</f>
        <v>45945</v>
      </c>
      <c r="AP87" s="3">
        <f>[2]หน้าผ้า!DP96</f>
        <v>45941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 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8.5" customHeight="1" x14ac:dyDescent="0.45">
      <c r="A88" s="3">
        <f>[2]หน้าผ้า!C97</f>
        <v>45916</v>
      </c>
      <c r="B88" s="14" t="str">
        <f>[2]หน้าผ้า!B97</f>
        <v>MK68-001119</v>
      </c>
      <c r="C88" s="9" t="str">
        <f>[2]หน้าผ้า!E97</f>
        <v>บจก.ซันฟีด</v>
      </c>
      <c r="D88" s="13" t="str">
        <f>[2]หน้าผ้า!F97</f>
        <v>007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45947</v>
      </c>
      <c r="U88" s="11">
        <f>[2]หน้าผ้า!AA97</f>
        <v>2500</v>
      </c>
      <c r="V88" s="10">
        <f>[2]หน้าผ้า!AJ97</f>
        <v>2500</v>
      </c>
      <c r="W88" s="10">
        <f>[2]หน้าผ้า!AL97</f>
        <v>0</v>
      </c>
      <c r="X88" s="10">
        <f>[2]หน้าผ้า!AM97</f>
        <v>2550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รอตัด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45947</v>
      </c>
      <c r="AK88" s="3">
        <f>[2]หน้าผ้า!DQ97</f>
        <v>45943</v>
      </c>
      <c r="AL88" s="3">
        <f>[2]หน้าผ้า!DR97</f>
        <v>45936</v>
      </c>
      <c r="AM88" s="3">
        <f>[2]หน้าผ้า!DS97</f>
        <v>45944</v>
      </c>
      <c r="AN88" s="3">
        <f>[2]หน้าผ้า!DT97</f>
        <v>45945</v>
      </c>
      <c r="AO88" s="3">
        <f>[2]หน้าผ้า!DU97</f>
        <v>45946</v>
      </c>
      <c r="AP88" s="3">
        <f>[2]หน้าผ้า!DP97</f>
        <v>45942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8.5" customHeight="1" x14ac:dyDescent="0.45">
      <c r="A89" s="3">
        <f>[2]หน้าผ้า!C98</f>
        <v>45911</v>
      </c>
      <c r="B89" s="14" t="str">
        <f>[2]หน้าผ้า!B98</f>
        <v>MK68-001105</v>
      </c>
      <c r="C89" s="9" t="str">
        <f>[2]หน้าผ้า!E98</f>
        <v>บจก.เอพีเอ็ม อะโกร</v>
      </c>
      <c r="D89" s="13" t="str">
        <f>[2]หน้าผ้า!F98</f>
        <v>ฟีล-กู๊ด พี6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45947</v>
      </c>
      <c r="U89" s="11">
        <f>[2]หน้าผ้า!AA98</f>
        <v>8000</v>
      </c>
      <c r="V89" s="10">
        <f>[2]หน้าผ้า!AJ98</f>
        <v>4000</v>
      </c>
      <c r="W89" s="10">
        <f>[2]หน้าผ้า!AL98</f>
        <v>4000</v>
      </c>
      <c r="X89" s="10">
        <f>[2]หน้าผ้า!AM98</f>
        <v>8465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45947</v>
      </c>
      <c r="AK89" s="3">
        <f>[2]หน้าผ้า!DQ98</f>
        <v>45943</v>
      </c>
      <c r="AL89" s="3">
        <f>[2]หน้าผ้า!DR98</f>
        <v>45936</v>
      </c>
      <c r="AM89" s="3">
        <f>[2]หน้าผ้า!DS98</f>
        <v>45944</v>
      </c>
      <c r="AN89" s="3">
        <f>[2]หน้าผ้า!DT98</f>
        <v>45945</v>
      </c>
      <c r="AO89" s="3">
        <f>[2]หน้าผ้า!DU98</f>
        <v>45946</v>
      </c>
      <c r="AP89" s="3">
        <f>[2]หน้าผ้า!DP98</f>
        <v>45942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45909</v>
      </c>
      <c r="B90" s="14" t="str">
        <f>[2]หน้าผ้า!B99</f>
        <v>MK68-001092</v>
      </c>
      <c r="C90" s="9" t="str">
        <f>[2]หน้าผ้า!E99</f>
        <v>บจก.เอพีเอ็ม อะโกร</v>
      </c>
      <c r="D90" s="13" t="str">
        <f>[2]หน้าผ้า!F99</f>
        <v>APM915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45947</v>
      </c>
      <c r="U90" s="11">
        <f>[2]หน้าผ้า!AA99</f>
        <v>3000</v>
      </c>
      <c r="V90" s="10">
        <f>[2]หน้าผ้า!AJ99</f>
        <v>0</v>
      </c>
      <c r="W90" s="10">
        <f>[2]หน้าผ้า!AL99</f>
        <v>3000</v>
      </c>
      <c r="X90" s="10">
        <f>[2]หน้าผ้า!AM99</f>
        <v>0</v>
      </c>
      <c r="Y90" s="10">
        <f>[2]หน้าผ้า!AN99</f>
        <v>3150</v>
      </c>
      <c r="Z90" s="9" t="str">
        <f>[2]หน้าผ้า!AO99</f>
        <v>WSWT2025800SM</v>
      </c>
      <c r="AA90" s="8">
        <f>[2]หน้าผ้า!AQ99</f>
        <v>3310.89</v>
      </c>
      <c r="AB90" s="8">
        <f>[2]หน้าผ้า!AR99</f>
        <v>3310.89</v>
      </c>
      <c r="AC90" s="8">
        <f>[2]หน้าผ้า!AS99</f>
        <v>0</v>
      </c>
      <c r="AD90" s="8">
        <f>[2]หน้าผ้า!AT99</f>
        <v>3310.89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รอตัด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45947</v>
      </c>
      <c r="AK90" s="3">
        <f>[2]หน้าผ้า!DQ99</f>
        <v>45943</v>
      </c>
      <c r="AL90" s="3">
        <f>[2]หน้าผ้า!DR99</f>
        <v>45936</v>
      </c>
      <c r="AM90" s="3">
        <f>[2]หน้าผ้า!DS99</f>
        <v>45944</v>
      </c>
      <c r="AN90" s="3">
        <f>[2]หน้าผ้า!DT99</f>
        <v>45945</v>
      </c>
      <c r="AO90" s="3">
        <f>[2]หน้าผ้า!DU99</f>
        <v>45946</v>
      </c>
      <c r="AP90" s="3">
        <f>[2]หน้าผ้า!DP99</f>
        <v>45942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 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45916</v>
      </c>
      <c r="B91" s="14" t="str">
        <f>[2]หน้าผ้า!B100</f>
        <v>MK68-001119</v>
      </c>
      <c r="C91" s="9" t="str">
        <f>[2]หน้าผ้า!E100</f>
        <v>บจก.ซันฟีด</v>
      </c>
      <c r="D91" s="13">
        <f>[2]หน้าผ้า!F100</f>
        <v>952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+</v>
      </c>
      <c r="K91" s="9">
        <f>[2]หน้าผ้า!N100</f>
        <v>0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 xml:space="preserve">300กระสอบแบนเต็มใบ </v>
      </c>
      <c r="T91" s="12">
        <f>[2]หน้าผ้า!X100</f>
        <v>45947</v>
      </c>
      <c r="U91" s="11">
        <f>[2]หน้าผ้า!AA100</f>
        <v>7500</v>
      </c>
      <c r="V91" s="10">
        <f>[2]หน้าผ้า!AJ100</f>
        <v>5245</v>
      </c>
      <c r="W91" s="10">
        <f>[2]หน้าผ้า!AL100</f>
        <v>2255</v>
      </c>
      <c r="X91" s="10">
        <f>[2]หน้าผ้า!AM100</f>
        <v>7625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45947</v>
      </c>
      <c r="AK91" s="3">
        <f>[2]หน้าผ้า!DQ100</f>
        <v>45943</v>
      </c>
      <c r="AL91" s="3">
        <f>[2]หน้าผ้า!DR100</f>
        <v>45936</v>
      </c>
      <c r="AM91" s="3">
        <f>[2]หน้าผ้า!DS100</f>
        <v>45944</v>
      </c>
      <c r="AN91" s="3">
        <f>[2]หน้าผ้า!DT100</f>
        <v>45945</v>
      </c>
      <c r="AO91" s="3">
        <f>[2]หน้าผ้า!DU100</f>
        <v>45946</v>
      </c>
      <c r="AP91" s="3">
        <f>[2]หน้าผ้า!DP100</f>
        <v>45942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45916</v>
      </c>
      <c r="B92" s="14" t="str">
        <f>[2]หน้าผ้า!B101</f>
        <v>MK68-001119</v>
      </c>
      <c r="C92" s="9" t="str">
        <f>[2]หน้าผ้า!E101</f>
        <v>บจก.ซันฟีด</v>
      </c>
      <c r="D92" s="13" t="str">
        <f>[2]หน้าผ้า!F101</f>
        <v>ขุนศึกเบอร์ 2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+</v>
      </c>
      <c r="K92" s="9">
        <f>[2]หน้าผ้า!N101</f>
        <v>0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 xml:space="preserve">300กระสอบแบนเต็มใบ </v>
      </c>
      <c r="T92" s="12">
        <f>[2]หน้าผ้า!X101</f>
        <v>45951</v>
      </c>
      <c r="U92" s="11">
        <f>[2]หน้าผ้า!AA101</f>
        <v>5000</v>
      </c>
      <c r="V92" s="10">
        <f>[2]หน้าผ้า!AJ101</f>
        <v>4617</v>
      </c>
      <c r="W92" s="10">
        <f>[2]หน้าผ้า!AL101</f>
        <v>383</v>
      </c>
      <c r="X92" s="10">
        <f>[2]หน้าผ้า!AM101</f>
        <v>5100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45951</v>
      </c>
      <c r="AK92" s="3">
        <f>[2]หน้าผ้า!DQ101</f>
        <v>45947</v>
      </c>
      <c r="AL92" s="3">
        <f>[2]หน้าผ้า!DR101</f>
        <v>45940</v>
      </c>
      <c r="AM92" s="3">
        <f>[2]หน้าผ้า!DS101</f>
        <v>45948</v>
      </c>
      <c r="AN92" s="3">
        <f>[2]หน้าผ้า!DT101</f>
        <v>45949</v>
      </c>
      <c r="AO92" s="3">
        <f>[2]หน้าผ้า!DU101</f>
        <v>45950</v>
      </c>
      <c r="AP92" s="3">
        <f>[2]หน้าผ้า!DP101</f>
        <v>45946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45916</v>
      </c>
      <c r="B93" s="14" t="str">
        <f>[2]หน้าผ้า!B102</f>
        <v>MK68-001119</v>
      </c>
      <c r="C93" s="9" t="str">
        <f>[2]หน้าผ้า!E102</f>
        <v>บจก.ซันฟีด</v>
      </c>
      <c r="D93" s="13">
        <f>[2]หน้าผ้า!F102</f>
        <v>956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+</v>
      </c>
      <c r="K93" s="9">
        <f>[2]หน้าผ้า!N102</f>
        <v>0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 xml:space="preserve">300กระสอบแบนเต็มใบ </v>
      </c>
      <c r="T93" s="12">
        <f>[2]หน้าผ้า!X102</f>
        <v>45951</v>
      </c>
      <c r="U93" s="11">
        <f>[2]หน้าผ้า!AA102</f>
        <v>2500</v>
      </c>
      <c r="V93" s="10">
        <f>[2]หน้าผ้า!AJ102</f>
        <v>1371</v>
      </c>
      <c r="W93" s="10">
        <f>[2]หน้าผ้า!AL102</f>
        <v>1129</v>
      </c>
      <c r="X93" s="10">
        <f>[2]หน้าผ้า!AM102</f>
        <v>2550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45951</v>
      </c>
      <c r="AK93" s="3">
        <f>[2]หน้าผ้า!DQ102</f>
        <v>45947</v>
      </c>
      <c r="AL93" s="3">
        <f>[2]หน้าผ้า!DR102</f>
        <v>45940</v>
      </c>
      <c r="AM93" s="3">
        <f>[2]หน้าผ้า!DS102</f>
        <v>45948</v>
      </c>
      <c r="AN93" s="3">
        <f>[2]หน้าผ้า!DT102</f>
        <v>45949</v>
      </c>
      <c r="AO93" s="3">
        <f>[2]หน้าผ้า!DU102</f>
        <v>45950</v>
      </c>
      <c r="AP93" s="3">
        <f>[2]หน้าผ้า!DP102</f>
        <v>45946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45892</v>
      </c>
      <c r="B94" s="14" t="str">
        <f>[2]หน้าผ้า!B103</f>
        <v>MK68-001027</v>
      </c>
      <c r="C94" s="9" t="str">
        <f>[2]หน้าผ้า!E103</f>
        <v>บจก.เอสพีเอ็ม อาหารสัตว์</v>
      </c>
      <c r="D94" s="13" t="str">
        <f>[2]หน้าผ้า!F103</f>
        <v>นีโอ 05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45951</v>
      </c>
      <c r="U94" s="11">
        <f>[2]หน้าผ้า!AA103</f>
        <v>6000</v>
      </c>
      <c r="V94" s="10">
        <f>[2]หน้าผ้า!AJ103</f>
        <v>0</v>
      </c>
      <c r="W94" s="10">
        <f>[2]หน้าผ้า!AL103</f>
        <v>6000</v>
      </c>
      <c r="X94" s="10">
        <f>[2]หน้าผ้า!AM103</f>
        <v>0</v>
      </c>
      <c r="Y94" s="10">
        <f>[2]หน้าผ้า!AN103</f>
        <v>6300</v>
      </c>
      <c r="Z94" s="9" t="str">
        <f>[2]หน้าผ้า!AO103</f>
        <v>WSWT2025800SM</v>
      </c>
      <c r="AA94" s="8">
        <f>[2]หน้าผ้า!AQ103</f>
        <v>6621.78</v>
      </c>
      <c r="AB94" s="8">
        <f>[2]หน้าผ้า!AR103</f>
        <v>6621.78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6621.78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45951</v>
      </c>
      <c r="AK94" s="3">
        <f>[2]หน้าผ้า!DQ103</f>
        <v>45947</v>
      </c>
      <c r="AL94" s="3">
        <f>[2]หน้าผ้า!DR103</f>
        <v>45940</v>
      </c>
      <c r="AM94" s="3">
        <f>[2]หน้าผ้า!DS103</f>
        <v>45948</v>
      </c>
      <c r="AN94" s="3">
        <f>[2]หน้าผ้า!DT103</f>
        <v>45949</v>
      </c>
      <c r="AO94" s="3">
        <f>[2]หน้าผ้า!DU103</f>
        <v>45950</v>
      </c>
      <c r="AP94" s="3">
        <f>[2]หน้าผ้า!DP103</f>
        <v>45946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45916</v>
      </c>
      <c r="B95" s="14" t="str">
        <f>[2]หน้าผ้า!B104</f>
        <v>MK68-001119</v>
      </c>
      <c r="C95" s="9" t="str">
        <f>[2]หน้าผ้า!E104</f>
        <v>บจก.ซันฟีด</v>
      </c>
      <c r="D95" s="13">
        <f>[2]หน้าผ้า!F104</f>
        <v>953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+</v>
      </c>
      <c r="K95" s="9">
        <f>[2]หน้าผ้า!N104</f>
        <v>0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 xml:space="preserve">300กระสอบแบนเต็มใบ </v>
      </c>
      <c r="T95" s="12">
        <f>[2]หน้าผ้า!X104</f>
        <v>45951</v>
      </c>
      <c r="U95" s="11">
        <f>[2]หน้าผ้า!AA104</f>
        <v>5000</v>
      </c>
      <c r="V95" s="10">
        <f>[2]หน้าผ้า!AJ104</f>
        <v>4825</v>
      </c>
      <c r="W95" s="10">
        <f>[2]หน้าผ้า!AL104</f>
        <v>175</v>
      </c>
      <c r="X95" s="10">
        <f>[2]หน้าผ้า!AM104</f>
        <v>5200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45951</v>
      </c>
      <c r="AK95" s="3">
        <f>[2]หน้าผ้า!DQ104</f>
        <v>45947</v>
      </c>
      <c r="AL95" s="3">
        <f>[2]หน้าผ้า!DR104</f>
        <v>45940</v>
      </c>
      <c r="AM95" s="3">
        <f>[2]หน้าผ้า!DS104</f>
        <v>45948</v>
      </c>
      <c r="AN95" s="3">
        <f>[2]หน้าผ้า!DT104</f>
        <v>45949</v>
      </c>
      <c r="AO95" s="3">
        <f>[2]หน้าผ้า!DU104</f>
        <v>45950</v>
      </c>
      <c r="AP95" s="3">
        <f>[2]หน้าผ้า!DP104</f>
        <v>45946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45933</v>
      </c>
      <c r="B96" s="14" t="str">
        <f>[2]หน้าผ้า!B105</f>
        <v>MK68-001207</v>
      </c>
      <c r="C96" s="9" t="str">
        <f>[2]หน้าผ้า!E105</f>
        <v>บจก.เอสพีเอ็ม อาหารสัตว์</v>
      </c>
      <c r="D96" s="13" t="str">
        <f>[2]หน้าผ้า!F105</f>
        <v>นาโน 04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>
        <f>[2]หน้าผ้า!X105</f>
        <v>45951</v>
      </c>
      <c r="U96" s="11">
        <f>[2]หน้าผ้า!AA105</f>
        <v>3000</v>
      </c>
      <c r="V96" s="10">
        <f>[2]หน้าผ้า!AJ105</f>
        <v>0</v>
      </c>
      <c r="W96" s="10">
        <f>[2]หน้าผ้า!AL105</f>
        <v>3000</v>
      </c>
      <c r="X96" s="10">
        <f>[2]หน้าผ้า!AM105</f>
        <v>0</v>
      </c>
      <c r="Y96" s="10">
        <f>[2]หน้าผ้า!AN105</f>
        <v>3150</v>
      </c>
      <c r="Z96" s="9" t="str">
        <f>[2]หน้าผ้า!AO105</f>
        <v>WSWT2025800SM</v>
      </c>
      <c r="AA96" s="8">
        <f>[2]หน้าผ้า!AQ105</f>
        <v>3310.89</v>
      </c>
      <c r="AB96" s="8">
        <f>[2]หน้าผ้า!AR105</f>
        <v>3310.89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3310.89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45951</v>
      </c>
      <c r="AK96" s="3">
        <f>[2]หน้าผ้า!DQ105</f>
        <v>45947</v>
      </c>
      <c r="AL96" s="3">
        <f>[2]หน้าผ้า!DR105</f>
        <v>45940</v>
      </c>
      <c r="AM96" s="3">
        <f>[2]หน้าผ้า!DS105</f>
        <v>45948</v>
      </c>
      <c r="AN96" s="3">
        <f>[2]หน้าผ้า!DT105</f>
        <v>45949</v>
      </c>
      <c r="AO96" s="3">
        <f>[2]หน้าผ้า!DU105</f>
        <v>45950</v>
      </c>
      <c r="AP96" s="3">
        <f>[2]หน้าผ้า!DP105</f>
        <v>45946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45916</v>
      </c>
      <c r="B97" s="14" t="str">
        <f>[2]หน้าผ้า!B106</f>
        <v>MK68-001119</v>
      </c>
      <c r="C97" s="9" t="str">
        <f>[2]หน้าผ้า!E106</f>
        <v>บจก.ซันฟีด</v>
      </c>
      <c r="D97" s="13">
        <f>[2]หน้าผ้า!F106</f>
        <v>917</v>
      </c>
      <c r="E97" s="9">
        <f>[2]หน้าผ้า!G106</f>
        <v>20</v>
      </c>
      <c r="F97" s="9">
        <f>[2]หน้าผ้า!H106</f>
        <v>37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98</v>
      </c>
      <c r="J97" s="9" t="str">
        <f>[2]หน้าผ้า!M106</f>
        <v>+</v>
      </c>
      <c r="K97" s="9">
        <f>[2]หน้าผ้า!N106</f>
        <v>0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 xml:space="preserve">300กระสอบแบนเต็มใบ </v>
      </c>
      <c r="T97" s="12">
        <f>[2]หน้าผ้า!X106</f>
        <v>45952</v>
      </c>
      <c r="U97" s="11">
        <f>[2]หน้าผ้า!AA106</f>
        <v>2500</v>
      </c>
      <c r="V97" s="10">
        <f>[2]หน้าผ้า!AJ106</f>
        <v>0</v>
      </c>
      <c r="W97" s="10">
        <f>[2]หน้าผ้า!AL106</f>
        <v>2500</v>
      </c>
      <c r="X97" s="10">
        <f>[2]หน้าผ้า!AM106</f>
        <v>0</v>
      </c>
      <c r="Y97" s="10">
        <f>[2]หน้าผ้า!AN106</f>
        <v>2625</v>
      </c>
      <c r="Z97" s="9" t="str">
        <f>[2]หน้าผ้า!AO106</f>
        <v>WSWT2025800SM</v>
      </c>
      <c r="AA97" s="8">
        <f>[2]หน้าผ้า!AQ106</f>
        <v>2689.2250000000004</v>
      </c>
      <c r="AB97" s="8">
        <f>[2]หน้าผ้า!AR106</f>
        <v>2689.2250000000004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2689.2250000000004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45952</v>
      </c>
      <c r="AK97" s="3">
        <f>[2]หน้าผ้า!DQ106</f>
        <v>45948</v>
      </c>
      <c r="AL97" s="3">
        <f>[2]หน้าผ้า!DR106</f>
        <v>45941</v>
      </c>
      <c r="AM97" s="3">
        <f>[2]หน้าผ้า!DS106</f>
        <v>45949</v>
      </c>
      <c r="AN97" s="3">
        <f>[2]หน้าผ้า!DT106</f>
        <v>45950</v>
      </c>
      <c r="AO97" s="3">
        <f>[2]หน้าผ้า!DU106</f>
        <v>45951</v>
      </c>
      <c r="AP97" s="3">
        <f>[2]หน้าผ้า!DP106</f>
        <v>45947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45891</v>
      </c>
      <c r="B98" s="14" t="str">
        <f>[2]หน้าผ้า!B107</f>
        <v>MK68-001033</v>
      </c>
      <c r="C98" s="9" t="str">
        <f>[2]หน้าผ้า!E107</f>
        <v>บจก.เอสพีเอ็ม อาหารสัตว์</v>
      </c>
      <c r="D98" s="13" t="str">
        <f>[2]หน้าผ้า!F107</f>
        <v>นาโน 03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>
        <f>[2]หน้าผ้า!X107</f>
        <v>45951</v>
      </c>
      <c r="U98" s="11">
        <f>[2]หน้าผ้า!AA107</f>
        <v>9000</v>
      </c>
      <c r="V98" s="10">
        <f>[2]หน้าผ้า!AJ107</f>
        <v>8447</v>
      </c>
      <c r="W98" s="10">
        <f>[2]หน้าผ้า!AL107</f>
        <v>553</v>
      </c>
      <c r="X98" s="10">
        <f>[2]หน้าผ้า!AM107</f>
        <v>9150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5</v>
      </c>
      <c r="AJ98" s="3">
        <f>[2]หน้าผ้า!DN107</f>
        <v>45951</v>
      </c>
      <c r="AK98" s="3">
        <f>[2]หน้าผ้า!DQ107</f>
        <v>45946</v>
      </c>
      <c r="AL98" s="3">
        <f>[2]หน้าผ้า!DR107</f>
        <v>45939</v>
      </c>
      <c r="AM98" s="3">
        <f>[2]หน้าผ้า!DS107</f>
        <v>45947</v>
      </c>
      <c r="AN98" s="3">
        <f>[2]หน้าผ้า!DT107</f>
        <v>45948</v>
      </c>
      <c r="AO98" s="3">
        <f>[2]หน้าผ้า!DU107</f>
        <v>45949</v>
      </c>
      <c r="AP98" s="3">
        <f>[2]หน้าผ้า!DP107</f>
        <v>45946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8447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45933</v>
      </c>
      <c r="B99" s="14" t="str">
        <f>[2]หน้าผ้า!B108</f>
        <v>MK68-001213</v>
      </c>
      <c r="C99" s="9" t="str">
        <f>[2]หน้าผ้า!E108</f>
        <v>บจก.เอสพีเอ็ม อาหารสัตว์</v>
      </c>
      <c r="D99" s="13" t="str">
        <f>[2]หน้าผ้า!F108</f>
        <v>SPM914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>
        <f>[2]หน้าผ้า!X108</f>
        <v>45953</v>
      </c>
      <c r="U99" s="11">
        <f>[2]หน้าผ้า!AA108</f>
        <v>3000</v>
      </c>
      <c r="V99" s="10">
        <f>[2]หน้าผ้า!AJ108</f>
        <v>0</v>
      </c>
      <c r="W99" s="10">
        <f>[2]หน้าผ้า!AL108</f>
        <v>3000</v>
      </c>
      <c r="X99" s="10">
        <f>[2]หน้าผ้า!AM108</f>
        <v>0</v>
      </c>
      <c r="Y99" s="10">
        <f>[2]หน้าผ้า!AN108</f>
        <v>3150</v>
      </c>
      <c r="Z99" s="9" t="str">
        <f>[2]หน้าผ้า!AO108</f>
        <v>WSWT2025800SM</v>
      </c>
      <c r="AA99" s="8">
        <f>[2]หน้าผ้า!AQ108</f>
        <v>3310.89</v>
      </c>
      <c r="AB99" s="8">
        <f>[2]หน้าผ้า!AR108</f>
        <v>3310.89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3310.89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45953</v>
      </c>
      <c r="AK99" s="3">
        <f>[2]หน้าผ้า!DQ108</f>
        <v>45949</v>
      </c>
      <c r="AL99" s="3">
        <f>[2]หน้าผ้า!DR108</f>
        <v>45942</v>
      </c>
      <c r="AM99" s="3">
        <f>[2]หน้าผ้า!DS108</f>
        <v>45950</v>
      </c>
      <c r="AN99" s="3">
        <f>[2]หน้าผ้า!DT108</f>
        <v>45951</v>
      </c>
      <c r="AO99" s="3">
        <f>[2]หน้าผ้า!DU108</f>
        <v>45952</v>
      </c>
      <c r="AP99" s="3">
        <f>[2]หน้าผ้า!DP108</f>
        <v>45948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45923</v>
      </c>
      <c r="B100" s="14" t="str">
        <f>[2]หน้าผ้า!B109</f>
        <v>MK68-001159</v>
      </c>
      <c r="C100" s="9" t="str">
        <f>[2]หน้าผ้า!E109</f>
        <v>บจก.เอสพีเอ็ม อาหารสัตว์</v>
      </c>
      <c r="D100" s="13" t="str">
        <f>[2]หน้าผ้า!F109</f>
        <v>SPM 915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45953</v>
      </c>
      <c r="U100" s="11">
        <f>[2]หน้าผ้า!AA109</f>
        <v>3000</v>
      </c>
      <c r="V100" s="10">
        <f>[2]หน้าผ้า!AJ109</f>
        <v>0</v>
      </c>
      <c r="W100" s="10">
        <f>[2]หน้าผ้า!AL109</f>
        <v>3000</v>
      </c>
      <c r="X100" s="10">
        <f>[2]หน้าผ้า!AM109</f>
        <v>0</v>
      </c>
      <c r="Y100" s="10">
        <f>[2]หน้าผ้า!AN109</f>
        <v>3150</v>
      </c>
      <c r="Z100" s="9" t="str">
        <f>[2]หน้าผ้า!AO109</f>
        <v>WSWT2025800SM</v>
      </c>
      <c r="AA100" s="8">
        <f>[2]หน้าผ้า!AQ109</f>
        <v>3310.89</v>
      </c>
      <c r="AB100" s="8">
        <f>[2]หน้าผ้า!AR109</f>
        <v>3310.89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3310.89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45953</v>
      </c>
      <c r="AK100" s="3">
        <f>[2]หน้าผ้า!DQ109</f>
        <v>45949</v>
      </c>
      <c r="AL100" s="3">
        <f>[2]หน้าผ้า!DR109</f>
        <v>45942</v>
      </c>
      <c r="AM100" s="3">
        <f>[2]หน้าผ้า!DS109</f>
        <v>45950</v>
      </c>
      <c r="AN100" s="3">
        <f>[2]หน้าผ้า!DT109</f>
        <v>45951</v>
      </c>
      <c r="AO100" s="3">
        <f>[2]หน้าผ้า!DU109</f>
        <v>45952</v>
      </c>
      <c r="AP100" s="3">
        <f>[2]หน้าผ้า!DP109</f>
        <v>45948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 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45916</v>
      </c>
      <c r="B101" s="14" t="str">
        <f>[2]หน้าผ้า!B110</f>
        <v>MK68-001119</v>
      </c>
      <c r="C101" s="9" t="str">
        <f>[2]หน้าผ้า!E110</f>
        <v>บจก.ซันฟีด</v>
      </c>
      <c r="D101" s="13" t="str">
        <f>[2]หน้าผ้า!F110</f>
        <v>ขุนศึกเบอร์ 1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+</v>
      </c>
      <c r="K101" s="9">
        <f>[2]หน้าผ้า!N110</f>
        <v>0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 xml:space="preserve">300กระสอบแบนเต็มใบ </v>
      </c>
      <c r="T101" s="12">
        <f>[2]หน้าผ้า!X110</f>
        <v>45954</v>
      </c>
      <c r="U101" s="11">
        <f>[2]หน้าผ้า!AA110</f>
        <v>5000</v>
      </c>
      <c r="V101" s="10">
        <f>[2]หน้าผ้า!AJ110</f>
        <v>5000</v>
      </c>
      <c r="W101" s="10">
        <f>[2]หน้าผ้า!AL110</f>
        <v>0</v>
      </c>
      <c r="X101" s="10">
        <f>[2]หน้าผ้า!AM110</f>
        <v>5150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45954</v>
      </c>
      <c r="AK101" s="3">
        <f>[2]หน้าผ้า!DQ110</f>
        <v>45950</v>
      </c>
      <c r="AL101" s="3">
        <f>[2]หน้าผ้า!DR110</f>
        <v>45943</v>
      </c>
      <c r="AM101" s="3">
        <f>[2]หน้าผ้า!DS110</f>
        <v>45951</v>
      </c>
      <c r="AN101" s="3">
        <f>[2]หน้าผ้า!DT110</f>
        <v>45952</v>
      </c>
      <c r="AO101" s="3">
        <f>[2]หน้าผ้า!DU110</f>
        <v>45953</v>
      </c>
      <c r="AP101" s="3">
        <f>[2]หน้าผ้า!DP110</f>
        <v>45949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45916</v>
      </c>
      <c r="B102" s="14" t="str">
        <f>[2]หน้าผ้า!B111</f>
        <v>MK68-001119</v>
      </c>
      <c r="C102" s="9" t="str">
        <f>[2]หน้าผ้า!E111</f>
        <v>บจก.ซันฟีด</v>
      </c>
      <c r="D102" s="13" t="str">
        <f>[2]หน้าผ้า!F111</f>
        <v>007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+</v>
      </c>
      <c r="K102" s="9">
        <f>[2]หน้าผ้า!N111</f>
        <v>0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>
        <f>[2]หน้าผ้า!X111</f>
        <v>45954</v>
      </c>
      <c r="U102" s="11">
        <f>[2]หน้าผ้า!AA111</f>
        <v>2500</v>
      </c>
      <c r="V102" s="10">
        <f>[2]หน้าผ้า!AJ111</f>
        <v>2500</v>
      </c>
      <c r="W102" s="10">
        <f>[2]หน้าผ้า!AL111</f>
        <v>0</v>
      </c>
      <c r="X102" s="10">
        <f>[2]หน้าผ้า!AM111</f>
        <v>2550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45954</v>
      </c>
      <c r="AK102" s="3">
        <f>[2]หน้าผ้า!DQ111</f>
        <v>45950</v>
      </c>
      <c r="AL102" s="3">
        <f>[2]หน้าผ้า!DR111</f>
        <v>45943</v>
      </c>
      <c r="AM102" s="3">
        <f>[2]หน้าผ้า!DS111</f>
        <v>45951</v>
      </c>
      <c r="AN102" s="3">
        <f>[2]หน้าผ้า!DT111</f>
        <v>45952</v>
      </c>
      <c r="AO102" s="3">
        <f>[2]หน้าผ้า!DU111</f>
        <v>45953</v>
      </c>
      <c r="AP102" s="3">
        <f>[2]หน้าผ้า!DP111</f>
        <v>45949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45916</v>
      </c>
      <c r="B103" s="14" t="str">
        <f>[2]หน้าผ้า!B112</f>
        <v>MK68-001119</v>
      </c>
      <c r="C103" s="9" t="str">
        <f>[2]หน้าผ้า!E112</f>
        <v>บจก.ซันฟีด</v>
      </c>
      <c r="D103" s="13">
        <f>[2]หน้าผ้า!F112</f>
        <v>952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+</v>
      </c>
      <c r="K103" s="9">
        <f>[2]หน้าผ้า!N112</f>
        <v>0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 xml:space="preserve">300กระสอบแบนเต็มใบ </v>
      </c>
      <c r="T103" s="12">
        <f>[2]หน้าผ้า!X112</f>
        <v>45954</v>
      </c>
      <c r="U103" s="11">
        <f>[2]หน้าผ้า!AA112</f>
        <v>5000</v>
      </c>
      <c r="V103" s="10">
        <f>[2]หน้าผ้า!AJ112</f>
        <v>0</v>
      </c>
      <c r="W103" s="10">
        <f>[2]หน้าผ้า!AL112</f>
        <v>5000</v>
      </c>
      <c r="X103" s="10">
        <f>[2]หน้าผ้า!AM112</f>
        <v>0</v>
      </c>
      <c r="Y103" s="10">
        <f>[2]หน้าผ้า!AN112</f>
        <v>5250</v>
      </c>
      <c r="Z103" s="9" t="str">
        <f>[2]หน้าผ้า!AO112</f>
        <v>WSWT2025800SM</v>
      </c>
      <c r="AA103" s="8">
        <f>[2]หน้าผ้า!AQ112</f>
        <v>5518.15</v>
      </c>
      <c r="AB103" s="8">
        <f>[2]หน้าผ้า!AR112</f>
        <v>1413</v>
      </c>
      <c r="AC103" s="8">
        <f>[2]หน้าผ้า!AS112</f>
        <v>4105.1499999999996</v>
      </c>
      <c r="AD103" s="8">
        <f>[2]หน้าผ้า!AT112</f>
        <v>0</v>
      </c>
      <c r="AE103" s="8">
        <f>[2]หน้าผ้า!AU112</f>
        <v>5518.15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45954</v>
      </c>
      <c r="AK103" s="3">
        <f>[2]หน้าผ้า!DQ112</f>
        <v>45950</v>
      </c>
      <c r="AL103" s="3">
        <f>[2]หน้าผ้า!DR112</f>
        <v>45943</v>
      </c>
      <c r="AM103" s="3">
        <f>[2]หน้าผ้า!DS112</f>
        <v>45951</v>
      </c>
      <c r="AN103" s="3">
        <f>[2]หน้าผ้า!DT112</f>
        <v>45952</v>
      </c>
      <c r="AO103" s="3">
        <f>[2]หน้าผ้า!DU112</f>
        <v>45953</v>
      </c>
      <c r="AP103" s="3">
        <f>[2]หน้าผ้า!DP112</f>
        <v>45949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310.16688888888888</v>
      </c>
    </row>
    <row r="104" spans="1:56" ht="28.5" customHeight="1" x14ac:dyDescent="0.45">
      <c r="A104" s="3">
        <f>[2]หน้าผ้า!C113</f>
        <v>45798</v>
      </c>
      <c r="B104" s="14" t="str">
        <f>[2]หน้าผ้า!B113</f>
        <v>MK68-000693</v>
      </c>
      <c r="C104" s="9" t="str">
        <f>[2]หน้าผ้า!E113</f>
        <v>บจก.เอพีเอ็ม อะโกร</v>
      </c>
      <c r="D104" s="13" t="str">
        <f>[2]หน้าผ้า!F113</f>
        <v>ฟีล กู๊ด พี7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>
        <f>[2]หน้าผ้า!X113</f>
        <v>45957</v>
      </c>
      <c r="U104" s="11">
        <f>[2]หน้าผ้า!AA113</f>
        <v>3000</v>
      </c>
      <c r="V104" s="10">
        <f>[2]หน้าผ้า!AJ113</f>
        <v>0</v>
      </c>
      <c r="W104" s="10">
        <f>[2]หน้าผ้า!AL113</f>
        <v>3000</v>
      </c>
      <c r="X104" s="10">
        <f>[2]หน้าผ้า!AM113</f>
        <v>0</v>
      </c>
      <c r="Y104" s="10">
        <f>[2]หน้าผ้า!AN113</f>
        <v>3150</v>
      </c>
      <c r="Z104" s="9" t="str">
        <f>[2]หน้าผ้า!AO113</f>
        <v>WSWT2025800SM</v>
      </c>
      <c r="AA104" s="8">
        <f>[2]หน้าผ้า!AQ113</f>
        <v>3310.89</v>
      </c>
      <c r="AB104" s="8">
        <f>[2]หน้าผ้า!AR113</f>
        <v>3310.89</v>
      </c>
      <c r="AC104" s="8">
        <f>[2]หน้าผ้า!AS113</f>
        <v>0</v>
      </c>
      <c r="AD104" s="8">
        <f>[2]หน้าผ้า!AT113</f>
        <v>3310.89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45957</v>
      </c>
      <c r="AK104" s="3">
        <f>[2]หน้าผ้า!DQ113</f>
        <v>45953</v>
      </c>
      <c r="AL104" s="3">
        <f>[2]หน้าผ้า!DR113</f>
        <v>45946</v>
      </c>
      <c r="AM104" s="3">
        <f>[2]หน้าผ้า!DS113</f>
        <v>45954</v>
      </c>
      <c r="AN104" s="3">
        <f>[2]หน้าผ้า!DT113</f>
        <v>45955</v>
      </c>
      <c r="AO104" s="3">
        <f>[2]หน้าผ้า!DU113</f>
        <v>45956</v>
      </c>
      <c r="AP104" s="3">
        <f>[2]หน้าผ้า!DP113</f>
        <v>45952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 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45916</v>
      </c>
      <c r="B105" s="14" t="str">
        <f>[2]หน้าผ้า!B114</f>
        <v>MK68-001119</v>
      </c>
      <c r="C105" s="9" t="str">
        <f>[2]หน้าผ้า!E114</f>
        <v>บจก.ซันฟีด</v>
      </c>
      <c r="D105" s="13" t="str">
        <f>[2]หน้าผ้า!F114</f>
        <v>ขุนศึกเบอร์ 2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+</v>
      </c>
      <c r="K105" s="9">
        <f>[2]หน้าผ้า!N114</f>
        <v>0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 xml:space="preserve">300กระสอบแบนเต็มใบ </v>
      </c>
      <c r="T105" s="12">
        <f>[2]หน้าผ้า!X114</f>
        <v>45958</v>
      </c>
      <c r="U105" s="11">
        <f>[2]หน้าผ้า!AA114</f>
        <v>5000</v>
      </c>
      <c r="V105" s="10">
        <f>[2]หน้าผ้า!AJ114</f>
        <v>5000</v>
      </c>
      <c r="W105" s="10">
        <f>[2]หน้าผ้า!AL114</f>
        <v>0</v>
      </c>
      <c r="X105" s="10">
        <f>[2]หน้าผ้า!AM114</f>
        <v>5100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45958</v>
      </c>
      <c r="AK105" s="3">
        <f>[2]หน้าผ้า!DQ114</f>
        <v>45954</v>
      </c>
      <c r="AL105" s="3">
        <f>[2]หน้าผ้า!DR114</f>
        <v>45947</v>
      </c>
      <c r="AM105" s="3">
        <f>[2]หน้าผ้า!DS114</f>
        <v>45955</v>
      </c>
      <c r="AN105" s="3">
        <f>[2]หน้าผ้า!DT114</f>
        <v>45956</v>
      </c>
      <c r="AO105" s="3">
        <f>[2]หน้าผ้า!DU114</f>
        <v>45957</v>
      </c>
      <c r="AP105" s="3">
        <f>[2]หน้าผ้า!DP114</f>
        <v>45953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45909</v>
      </c>
      <c r="B106" s="14" t="str">
        <f>[2]หน้าผ้า!B115</f>
        <v>MK68-001093</v>
      </c>
      <c r="C106" s="9" t="str">
        <f>[2]หน้าผ้า!E115</f>
        <v>บจก.เอสพีเอ็ม อาหารสัตว์</v>
      </c>
      <c r="D106" s="13" t="str">
        <f>[2]หน้าผ้า!F115</f>
        <v>เอส ฟาร์ม115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45958</v>
      </c>
      <c r="U106" s="11">
        <f>[2]หน้าผ้า!AA115</f>
        <v>6000</v>
      </c>
      <c r="V106" s="10">
        <f>[2]หน้าผ้า!AJ115</f>
        <v>5531</v>
      </c>
      <c r="W106" s="10">
        <f>[2]หน้าผ้า!AL115</f>
        <v>469</v>
      </c>
      <c r="X106" s="10">
        <f>[2]หน้าผ้า!AM115</f>
        <v>6100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รอแบบ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45958</v>
      </c>
      <c r="AK106" s="3">
        <f>[2]หน้าผ้า!DQ115</f>
        <v>45954</v>
      </c>
      <c r="AL106" s="3">
        <f>[2]หน้าผ้า!DR115</f>
        <v>45947</v>
      </c>
      <c r="AM106" s="3">
        <f>[2]หน้าผ้า!DS115</f>
        <v>45955</v>
      </c>
      <c r="AN106" s="3">
        <f>[2]หน้าผ้า!DT115</f>
        <v>45956</v>
      </c>
      <c r="AO106" s="3">
        <f>[2]หน้าผ้า!DU115</f>
        <v>45957</v>
      </c>
      <c r="AP106" s="3">
        <f>[2]หน้าผ้า!DP115</f>
        <v>45953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 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45916</v>
      </c>
      <c r="B107" s="14" t="str">
        <f>[2]หน้าผ้า!B116</f>
        <v>MK68-001119</v>
      </c>
      <c r="C107" s="9" t="str">
        <f>[2]หน้าผ้า!E116</f>
        <v>บจก.ซันฟีด</v>
      </c>
      <c r="D107" s="13" t="str">
        <f>[2]หน้าผ้า!F116</f>
        <v>ขุนศึกเบอร์ 1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+</v>
      </c>
      <c r="K107" s="9">
        <f>[2]หน้าผ้า!N116</f>
        <v>0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 xml:space="preserve">300กระสอบแบนเต็มใบ </v>
      </c>
      <c r="T107" s="12">
        <f>[2]หน้าผ้า!X116</f>
        <v>45960</v>
      </c>
      <c r="U107" s="11">
        <f>[2]หน้าผ้า!AA116</f>
        <v>5000</v>
      </c>
      <c r="V107" s="10">
        <f>[2]หน้าผ้า!AJ116</f>
        <v>0</v>
      </c>
      <c r="W107" s="10">
        <f>[2]หน้าผ้า!AL116</f>
        <v>5000</v>
      </c>
      <c r="X107" s="10">
        <f>[2]หน้าผ้า!AM116</f>
        <v>0</v>
      </c>
      <c r="Y107" s="10">
        <f>[2]หน้าผ้า!AN116</f>
        <v>5250</v>
      </c>
      <c r="Z107" s="9" t="str">
        <f>[2]หน้าผ้า!AO116</f>
        <v>WSWT2025800SM</v>
      </c>
      <c r="AA107" s="8">
        <f>[2]หน้าผ้า!AQ116</f>
        <v>5518.15</v>
      </c>
      <c r="AB107" s="8">
        <f>[2]หน้าผ้า!AR116</f>
        <v>5518.15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5518.15</v>
      </c>
      <c r="AF107" s="8">
        <f>[2]หน้าผ้า!AI116</f>
        <v>0</v>
      </c>
      <c r="AG107" s="1" t="str">
        <f>[3]หน้าผ้า!DC119</f>
        <v>รอแบบ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45960</v>
      </c>
      <c r="AK107" s="3">
        <f>[2]หน้าผ้า!DQ116</f>
        <v>45956</v>
      </c>
      <c r="AL107" s="3">
        <f>[2]หน้าผ้า!DR116</f>
        <v>45949</v>
      </c>
      <c r="AM107" s="3">
        <f>[2]หน้าผ้า!DS116</f>
        <v>45957</v>
      </c>
      <c r="AN107" s="3">
        <f>[2]หน้าผ้า!DT116</f>
        <v>45958</v>
      </c>
      <c r="AO107" s="3">
        <f>[2]หน้าผ้า!DU116</f>
        <v>45959</v>
      </c>
      <c r="AP107" s="3">
        <f>[2]หน้าผ้า!DP116</f>
        <v>45955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45916</v>
      </c>
      <c r="B108" s="14" t="str">
        <f>[2]หน้าผ้า!B117</f>
        <v>MK68-001119</v>
      </c>
      <c r="C108" s="9" t="str">
        <f>[2]หน้าผ้า!E117</f>
        <v>บจก.ซันฟีด</v>
      </c>
      <c r="D108" s="13" t="str">
        <f>[2]หน้าผ้า!F117</f>
        <v>ขุนศึกเบอร์ 2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+</v>
      </c>
      <c r="K108" s="9">
        <f>[2]หน้าผ้า!N117</f>
        <v>0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45960</v>
      </c>
      <c r="U108" s="11">
        <f>[2]หน้าผ้า!AA117</f>
        <v>5000</v>
      </c>
      <c r="V108" s="10">
        <f>[2]หน้าผ้า!AJ117</f>
        <v>5000</v>
      </c>
      <c r="W108" s="10">
        <f>[2]หน้าผ้า!AL117</f>
        <v>0</v>
      </c>
      <c r="X108" s="10">
        <f>[2]หน้าผ้า!AM117</f>
        <v>5385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45960</v>
      </c>
      <c r="AK108" s="3">
        <f>[2]หน้าผ้า!DQ117</f>
        <v>45956</v>
      </c>
      <c r="AL108" s="3">
        <f>[2]หน้าผ้า!DR117</f>
        <v>45949</v>
      </c>
      <c r="AM108" s="3">
        <f>[2]หน้าผ้า!DS117</f>
        <v>45957</v>
      </c>
      <c r="AN108" s="3">
        <f>[2]หน้าผ้า!DT117</f>
        <v>45958</v>
      </c>
      <c r="AO108" s="3">
        <f>[2]หน้าผ้า!DU117</f>
        <v>45959</v>
      </c>
      <c r="AP108" s="3">
        <f>[2]หน้าผ้า!DP117</f>
        <v>45955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 t="str">
        <f>[2]หน้าผ้า!C118</f>
        <v>ประมาณการ</v>
      </c>
      <c r="B109" s="14" t="str">
        <f>[2]หน้าผ้า!B118</f>
        <v>ประมาณการ</v>
      </c>
      <c r="C109" s="9" t="str">
        <f>[2]หน้าผ้า!E118</f>
        <v>บจก.เอสพีเอ็ม อาหารสัตว์</v>
      </c>
      <c r="D109" s="13" t="str">
        <f>[2]หน้าผ้า!F118</f>
        <v>รอแบบ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>
        <f>[2]หน้าผ้า!X118</f>
        <v>45960</v>
      </c>
      <c r="U109" s="11">
        <f>[2]หน้าผ้า!AA118</f>
        <v>20000</v>
      </c>
      <c r="V109" s="10">
        <f>[2]หน้าผ้า!AJ118</f>
        <v>0</v>
      </c>
      <c r="W109" s="10">
        <f>[2]หน้าผ้า!AL118</f>
        <v>20000</v>
      </c>
      <c r="X109" s="10">
        <f>[2]หน้าผ้า!AM118</f>
        <v>0</v>
      </c>
      <c r="Y109" s="10">
        <f>[2]หน้าผ้า!AN118</f>
        <v>21000</v>
      </c>
      <c r="Z109" s="9" t="str">
        <f>[2]หน้าผ้า!AO118</f>
        <v>WSWT2025800SM</v>
      </c>
      <c r="AA109" s="8">
        <f>[2]หน้าผ้า!AQ118</f>
        <v>22072.6</v>
      </c>
      <c r="AB109" s="8">
        <f>[2]หน้าผ้า!AR118</f>
        <v>0</v>
      </c>
      <c r="AC109" s="8">
        <f>[2]หน้าผ้า!AS118</f>
        <v>22072.6</v>
      </c>
      <c r="AD109" s="8">
        <f>[2]หน้าผ้า!AT118</f>
        <v>0</v>
      </c>
      <c r="AE109" s="8">
        <f>[2]หน้าผ้า!AU118</f>
        <v>22072.6</v>
      </c>
      <c r="AF109" s="8">
        <f>[2]หน้าผ้า!AI118</f>
        <v>0</v>
      </c>
      <c r="AG109" s="1" t="str">
        <f>[3]หน้าผ้า!DC121</f>
        <v>รอตัด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45960</v>
      </c>
      <c r="AK109" s="3">
        <f>[2]หน้าผ้า!DQ118</f>
        <v>45956</v>
      </c>
      <c r="AL109" s="3">
        <f>[2]หน้าผ้า!DR118</f>
        <v>45949</v>
      </c>
      <c r="AM109" s="3">
        <f>[2]หน้าผ้า!DS118</f>
        <v>45957</v>
      </c>
      <c r="AN109" s="3">
        <f>[2]หน้าผ้า!DT118</f>
        <v>45958</v>
      </c>
      <c r="AO109" s="3">
        <f>[2]หน้าผ้า!DU118</f>
        <v>45959</v>
      </c>
      <c r="AP109" s="3">
        <f>[2]หน้าผ้า!DP118</f>
        <v>45955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1667.7075555555555</v>
      </c>
    </row>
    <row r="110" spans="1:56" ht="28.5" customHeight="1" x14ac:dyDescent="0.45">
      <c r="A110" s="3" t="str">
        <f>[2]หน้าผ้า!C119</f>
        <v>ประมาณการ</v>
      </c>
      <c r="B110" s="14" t="str">
        <f>[2]หน้าผ้า!B119</f>
        <v>ประมาณการ</v>
      </c>
      <c r="C110" s="9" t="str">
        <f>[2]หน้าผ้า!E119</f>
        <v>บจก.ไทยธรรมดี</v>
      </c>
      <c r="D110" s="13" t="str">
        <f>[2]หน้าผ้า!F119</f>
        <v>รอแบบ</v>
      </c>
      <c r="E110" s="9">
        <f>[2]หน้าผ้า!G119</f>
        <v>20</v>
      </c>
      <c r="F110" s="9">
        <f>[2]หน้าผ้า!H119</f>
        <v>37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97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</v>
      </c>
      <c r="T110" s="12">
        <f>[2]หน้าผ้า!X119</f>
        <v>45960</v>
      </c>
      <c r="U110" s="11">
        <f>[2]หน้าผ้า!AA119</f>
        <v>20000</v>
      </c>
      <c r="V110" s="10">
        <f>[2]หน้าผ้า!AJ119</f>
        <v>0</v>
      </c>
      <c r="W110" s="10">
        <f>[2]หน้าผ้า!AL119</f>
        <v>20000</v>
      </c>
      <c r="X110" s="10">
        <f>[2]หน้าผ้า!AM119</f>
        <v>0</v>
      </c>
      <c r="Y110" s="10">
        <f>[2]หน้าผ้า!AN119</f>
        <v>21000</v>
      </c>
      <c r="Z110" s="9" t="str">
        <f>[2]หน้าผ้า!AO119</f>
        <v>WSWT2025800SM</v>
      </c>
      <c r="AA110" s="8">
        <f>[2]หน้าผ้า!AQ119</f>
        <v>21513.800000000003</v>
      </c>
      <c r="AB110" s="8">
        <f>[2]หน้าผ้า!AR119</f>
        <v>0</v>
      </c>
      <c r="AC110" s="8">
        <f>[2]หน้าผ้า!AS119</f>
        <v>21513.800000000003</v>
      </c>
      <c r="AD110" s="8">
        <f>[2]หน้าผ้า!AT119</f>
        <v>0</v>
      </c>
      <c r="AE110" s="8">
        <f>[2]หน้าผ้า!AU119</f>
        <v>21513.800000000003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45960</v>
      </c>
      <c r="AK110" s="3">
        <f>[2]หน้าผ้า!DQ119</f>
        <v>45956</v>
      </c>
      <c r="AL110" s="3">
        <f>[2]หน้าผ้า!DR119</f>
        <v>45949</v>
      </c>
      <c r="AM110" s="3">
        <f>[2]หน้าผ้า!DS119</f>
        <v>45957</v>
      </c>
      <c r="AN110" s="3">
        <f>[2]หน้าผ้า!DT119</f>
        <v>45958</v>
      </c>
      <c r="AO110" s="3">
        <f>[2]หน้าผ้า!DU119</f>
        <v>45959</v>
      </c>
      <c r="AP110" s="3">
        <f>[2]หน้าผ้า!DP119</f>
        <v>45955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1625.4871111111113</v>
      </c>
    </row>
    <row r="111" spans="1:56" ht="28.5" customHeight="1" x14ac:dyDescent="0.45">
      <c r="A111" s="3">
        <f>[2]หน้าผ้า!C120</f>
        <v>45916</v>
      </c>
      <c r="B111" s="14" t="str">
        <f>[2]หน้าผ้า!B120</f>
        <v>MK68-001119</v>
      </c>
      <c r="C111" s="9" t="str">
        <f>[2]หน้าผ้า!E120</f>
        <v>บจก.ซันฟีด</v>
      </c>
      <c r="D111" s="13" t="str">
        <f>[2]หน้าผ้า!F120</f>
        <v>ขุนศึกเบอร์ 1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+</v>
      </c>
      <c r="K111" s="9">
        <f>[2]หน้าผ้า!N120</f>
        <v>0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>
        <f>[2]หน้าผ้า!X120</f>
        <v>45960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0</v>
      </c>
      <c r="AC111" s="8">
        <f>[2]หน้าผ้า!AS120</f>
        <v>5518.15</v>
      </c>
      <c r="AD111" s="8">
        <f>[2]หน้าผ้า!AT120</f>
        <v>0</v>
      </c>
      <c r="AE111" s="8">
        <f>[2]หน้าผ้า!AU120</f>
        <v>5518.15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45960</v>
      </c>
      <c r="AK111" s="3">
        <f>[2]หน้าผ้า!DQ120</f>
        <v>45956</v>
      </c>
      <c r="AL111" s="3">
        <f>[2]หน้าผ้า!DR120</f>
        <v>45949</v>
      </c>
      <c r="AM111" s="3">
        <f>[2]หน้าผ้า!DS120</f>
        <v>45957</v>
      </c>
      <c r="AN111" s="3">
        <f>[2]หน้าผ้า!DT120</f>
        <v>45958</v>
      </c>
      <c r="AO111" s="3">
        <f>[2]หน้าผ้า!DU120</f>
        <v>45959</v>
      </c>
      <c r="AP111" s="3">
        <f>[2]หน้าผ้า!DP120</f>
        <v>45955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416.92688888888887</v>
      </c>
    </row>
    <row r="112" spans="1:56" ht="28.5" customHeight="1" x14ac:dyDescent="0.45">
      <c r="A112" s="3">
        <f>[2]หน้าผ้า!C121</f>
        <v>45916</v>
      </c>
      <c r="B112" s="14" t="str">
        <f>[2]หน้าผ้า!B121</f>
        <v>MK68-001119</v>
      </c>
      <c r="C112" s="9" t="str">
        <f>[2]หน้าผ้า!E121</f>
        <v>บจก.ซันฟีด</v>
      </c>
      <c r="D112" s="13" t="str">
        <f>[2]หน้าผ้า!F121</f>
        <v>007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+</v>
      </c>
      <c r="K112" s="9">
        <f>[2]หน้าผ้า!N121</f>
        <v>0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>
        <f>[2]หน้าผ้า!X121</f>
        <v>45961</v>
      </c>
      <c r="U112" s="11">
        <f>[2]หน้าผ้า!AA121</f>
        <v>2500</v>
      </c>
      <c r="V112" s="10">
        <f>[2]หน้าผ้า!AJ121</f>
        <v>1129</v>
      </c>
      <c r="W112" s="10">
        <f>[2]หน้าผ้า!AL121</f>
        <v>1371</v>
      </c>
      <c r="X112" s="10">
        <f>[2]หน้าผ้า!AM121</f>
        <v>2550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45961</v>
      </c>
      <c r="AK112" s="3">
        <f>[2]หน้าผ้า!DQ121</f>
        <v>45957</v>
      </c>
      <c r="AL112" s="3">
        <f>[2]หน้าผ้า!DR121</f>
        <v>45950</v>
      </c>
      <c r="AM112" s="3">
        <f>[2]หน้าผ้า!DS121</f>
        <v>45958</v>
      </c>
      <c r="AN112" s="3">
        <f>[2]หน้าผ้า!DT121</f>
        <v>45959</v>
      </c>
      <c r="AO112" s="3">
        <f>[2]หน้าผ้า!DU121</f>
        <v>45960</v>
      </c>
      <c r="AP112" s="3">
        <f>[2]หน้าผ้า!DP121</f>
        <v>45956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45916</v>
      </c>
      <c r="B113" s="14" t="str">
        <f>[2]หน้าผ้า!B122</f>
        <v>MK68-001119</v>
      </c>
      <c r="C113" s="9" t="str">
        <f>[2]หน้าผ้า!E122</f>
        <v>บจก.ซันฟีด</v>
      </c>
      <c r="D113" s="13">
        <f>[2]หน้าผ้า!F122</f>
        <v>917</v>
      </c>
      <c r="E113" s="9">
        <f>[2]หน้าผ้า!G122</f>
        <v>20</v>
      </c>
      <c r="F113" s="9">
        <f>[2]หน้าผ้า!H122</f>
        <v>37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98</v>
      </c>
      <c r="J113" s="9" t="str">
        <f>[2]หน้าผ้า!M122</f>
        <v>+</v>
      </c>
      <c r="K113" s="9">
        <f>[2]หน้าผ้า!N122</f>
        <v>0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>
        <f>[2]หน้าผ้า!X122</f>
        <v>45961</v>
      </c>
      <c r="U113" s="11">
        <f>[2]หน้าผ้า!AA122</f>
        <v>2500</v>
      </c>
      <c r="V113" s="10">
        <f>[2]หน้าผ้า!AJ122</f>
        <v>0</v>
      </c>
      <c r="W113" s="10">
        <f>[2]หน้าผ้า!AL122</f>
        <v>2500</v>
      </c>
      <c r="X113" s="10">
        <f>[2]หน้าผ้า!AM122</f>
        <v>0</v>
      </c>
      <c r="Y113" s="10">
        <f>[2]หน้าผ้า!AN122</f>
        <v>2625</v>
      </c>
      <c r="Z113" s="9" t="str">
        <f>[2]หน้าผ้า!AO122</f>
        <v>WSWT2025800SM</v>
      </c>
      <c r="AA113" s="8">
        <f>[2]หน้าผ้า!AQ122</f>
        <v>2689.2250000000004</v>
      </c>
      <c r="AB113" s="8">
        <f>[2]หน้าผ้า!AR122</f>
        <v>0</v>
      </c>
      <c r="AC113" s="8">
        <f>[2]หน้าผ้า!AS122</f>
        <v>2689.2250000000004</v>
      </c>
      <c r="AD113" s="8">
        <f>[2]หน้าผ้า!AT122</f>
        <v>0</v>
      </c>
      <c r="AE113" s="8">
        <f>[2]หน้าผ้า!AU122</f>
        <v>2689.2250000000004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45961</v>
      </c>
      <c r="AK113" s="3">
        <f>[2]หน้าผ้า!DQ122</f>
        <v>45957</v>
      </c>
      <c r="AL113" s="3">
        <f>[2]หน้าผ้า!DR122</f>
        <v>45950</v>
      </c>
      <c r="AM113" s="3">
        <f>[2]หน้าผ้า!DS122</f>
        <v>45958</v>
      </c>
      <c r="AN113" s="3">
        <f>[2]หน้าผ้า!DT122</f>
        <v>45959</v>
      </c>
      <c r="AO113" s="3">
        <f>[2]หน้าผ้า!DU122</f>
        <v>45960</v>
      </c>
      <c r="AP113" s="3">
        <f>[2]หน้าผ้า!DP122</f>
        <v>45956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203.18588888888891</v>
      </c>
    </row>
    <row r="114" spans="1:56" ht="28.5" customHeight="1" x14ac:dyDescent="0.45">
      <c r="A114" s="3">
        <f>[2]หน้าผ้า!C123</f>
        <v>45916</v>
      </c>
      <c r="B114" s="14" t="str">
        <f>[2]หน้าผ้า!B123</f>
        <v>MK68-001119</v>
      </c>
      <c r="C114" s="9" t="str">
        <f>[2]หน้าผ้า!E123</f>
        <v>บจก.ซันฟีด</v>
      </c>
      <c r="D114" s="13">
        <f>[2]หน้าผ้า!F123</f>
        <v>952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+</v>
      </c>
      <c r="K114" s="9">
        <f>[2]หน้าผ้า!N123</f>
        <v>0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>
        <f>[2]หน้าผ้า!X123</f>
        <v>45961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0</v>
      </c>
      <c r="Y114" s="10">
        <f>[2]หน้าผ้า!AN123</f>
        <v>5250</v>
      </c>
      <c r="Z114" s="9" t="str">
        <f>[2]หน้าผ้า!AO123</f>
        <v>WSWT2025800SM</v>
      </c>
      <c r="AA114" s="8">
        <f>[2]หน้าผ้า!AQ123</f>
        <v>5518.15</v>
      </c>
      <c r="AB114" s="8">
        <f>[2]หน้าผ้า!AR123</f>
        <v>0</v>
      </c>
      <c r="AC114" s="8">
        <f>[2]หน้าผ้า!AS123</f>
        <v>5518.15</v>
      </c>
      <c r="AD114" s="8">
        <f>[2]หน้าผ้า!AT123</f>
        <v>0</v>
      </c>
      <c r="AE114" s="8">
        <f>[2]หน้าผ้า!AU123</f>
        <v>5518.15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45961</v>
      </c>
      <c r="AK114" s="3">
        <f>[2]หน้าผ้า!DQ123</f>
        <v>45957</v>
      </c>
      <c r="AL114" s="3">
        <f>[2]หน้าผ้า!DR123</f>
        <v>45950</v>
      </c>
      <c r="AM114" s="3">
        <f>[2]หน้าผ้า!DS123</f>
        <v>45958</v>
      </c>
      <c r="AN114" s="3">
        <f>[2]หน้าผ้า!DT123</f>
        <v>45959</v>
      </c>
      <c r="AO114" s="3">
        <f>[2]หน้าผ้า!DU123</f>
        <v>45960</v>
      </c>
      <c r="AP114" s="3">
        <f>[2]หน้าผ้า!DP123</f>
        <v>45956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416.92688888888887</v>
      </c>
    </row>
    <row r="115" spans="1:56" ht="28.5" customHeight="1" x14ac:dyDescent="0.45">
      <c r="A115" s="3">
        <f>[2]หน้าผ้า!C124</f>
        <v>45911</v>
      </c>
      <c r="B115" s="14" t="str">
        <f>[2]หน้าผ้า!B124</f>
        <v>MK68-001106</v>
      </c>
      <c r="C115" s="9" t="str">
        <f>[2]หน้าผ้า!E124</f>
        <v>บจก.เอพีเอ็ม อะโกร</v>
      </c>
      <c r="D115" s="13" t="str">
        <f>[2]หน้าผ้า!F124</f>
        <v>วี-ฟีด วี 06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>
        <f>[2]หน้าผ้า!X124</f>
        <v>45961</v>
      </c>
      <c r="U115" s="11">
        <f>[2]หน้าผ้า!AA124</f>
        <v>3000</v>
      </c>
      <c r="V115" s="10">
        <f>[2]หน้าผ้า!AJ124</f>
        <v>0</v>
      </c>
      <c r="W115" s="10">
        <f>[2]หน้าผ้า!AL124</f>
        <v>3000</v>
      </c>
      <c r="X115" s="10">
        <f>[2]หน้าผ้า!AM124</f>
        <v>0</v>
      </c>
      <c r="Y115" s="10">
        <f>[2]หน้าผ้า!AN124</f>
        <v>3150</v>
      </c>
      <c r="Z115" s="9" t="str">
        <f>[2]หน้าผ้า!AO124</f>
        <v>WSWT2025800SM</v>
      </c>
      <c r="AA115" s="8">
        <f>[2]หน้าผ้า!AQ124</f>
        <v>3310.89</v>
      </c>
      <c r="AB115" s="8">
        <f>[2]หน้าผ้า!AR124</f>
        <v>3310.89</v>
      </c>
      <c r="AC115" s="8">
        <f>[2]หน้าผ้า!AS124</f>
        <v>0</v>
      </c>
      <c r="AD115" s="8">
        <f>[2]หน้าผ้า!AT124</f>
        <v>3310.89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รอแบบ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45961</v>
      </c>
      <c r="AK115" s="3">
        <f>[2]หน้าผ้า!DQ124</f>
        <v>45957</v>
      </c>
      <c r="AL115" s="3">
        <f>[2]หน้าผ้า!DR124</f>
        <v>45950</v>
      </c>
      <c r="AM115" s="3">
        <f>[2]หน้าผ้า!DS124</f>
        <v>45958</v>
      </c>
      <c r="AN115" s="3">
        <f>[2]หน้าผ้า!DT124</f>
        <v>45959</v>
      </c>
      <c r="AO115" s="3">
        <f>[2]หน้าผ้า!DU124</f>
        <v>45960</v>
      </c>
      <c r="AP115" s="3">
        <f>[2]หน้าผ้า!DP124</f>
        <v>45956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45909</v>
      </c>
      <c r="B116" s="14" t="str">
        <f>[2]หน้าผ้า!B125</f>
        <v>MK68-001091</v>
      </c>
      <c r="C116" s="9" t="str">
        <f>[2]หน้าผ้า!E125</f>
        <v>บจก.เอพีเอ็ม อะโกร</v>
      </c>
      <c r="D116" s="13" t="str">
        <f>[2]หน้าผ้า!F125</f>
        <v>ยู-ฟีด บี1</v>
      </c>
      <c r="E116" s="9">
        <f>[2]หน้าผ้า!G125</f>
        <v>20</v>
      </c>
      <c r="F116" s="9">
        <f>[2]หน้าผ้า!H125</f>
        <v>40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108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>
        <f>[2]หน้าผ้า!X125</f>
        <v>45961</v>
      </c>
      <c r="U116" s="11">
        <f>[2]หน้าผ้า!AA125</f>
        <v>3000</v>
      </c>
      <c r="V116" s="10">
        <f>[2]หน้าผ้า!AJ125</f>
        <v>0</v>
      </c>
      <c r="W116" s="10">
        <f>[2]หน้าผ้า!AL125</f>
        <v>3000</v>
      </c>
      <c r="X116" s="10">
        <f>[2]หน้าผ้า!AM125</f>
        <v>0</v>
      </c>
      <c r="Y116" s="10">
        <f>[2]หน้าผ้า!AN125</f>
        <v>3150</v>
      </c>
      <c r="Z116" s="9" t="str">
        <f>[2]หน้าผ้า!AO125</f>
        <v>WSWT2025800SM</v>
      </c>
      <c r="AA116" s="8">
        <f>[2]หน้าผ้า!AQ125</f>
        <v>3478.5300000000007</v>
      </c>
      <c r="AB116" s="8">
        <f>[2]หน้าผ้า!AR125</f>
        <v>3478.5300000000007</v>
      </c>
      <c r="AC116" s="8">
        <f>[2]หน้าผ้า!AS125</f>
        <v>0</v>
      </c>
      <c r="AD116" s="8">
        <f>[2]หน้าผ้า!AT125</f>
        <v>3478.5300000000007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รอแบบ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45961</v>
      </c>
      <c r="AK116" s="3">
        <f>[2]หน้าผ้า!DQ125</f>
        <v>45957</v>
      </c>
      <c r="AL116" s="3">
        <f>[2]หน้าผ้า!DR125</f>
        <v>45950</v>
      </c>
      <c r="AM116" s="3">
        <f>[2]หน้าผ้า!DS125</f>
        <v>45958</v>
      </c>
      <c r="AN116" s="3">
        <f>[2]หน้าผ้า!DT125</f>
        <v>45959</v>
      </c>
      <c r="AO116" s="3">
        <f>[2]หน้าผ้า!DU125</f>
        <v>45960</v>
      </c>
      <c r="AP116" s="3">
        <f>[2]หน้าผ้า!DP125</f>
        <v>45956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 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45941</v>
      </c>
      <c r="B117" s="14" t="str">
        <f>[2]หน้าผ้า!B126</f>
        <v>ใบรับคำสั่งซื้อ</v>
      </c>
      <c r="C117" s="9" t="str">
        <f>[2]หน้าผ้า!E126</f>
        <v>บจก.เอพีเอ็ม อะโกร</v>
      </c>
      <c r="D117" s="13" t="str">
        <f>[2]หน้าผ้า!F126</f>
        <v>APM 914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>
        <f>[2]หน้าผ้า!X126</f>
        <v>45975</v>
      </c>
      <c r="U117" s="11">
        <f>[2]หน้าผ้า!AA126</f>
        <v>3000</v>
      </c>
      <c r="V117" s="10">
        <f>[2]หน้าผ้า!AJ126</f>
        <v>0</v>
      </c>
      <c r="W117" s="10">
        <f>[2]หน้าผ้า!AL126</f>
        <v>3000</v>
      </c>
      <c r="X117" s="10">
        <f>[2]หน้าผ้า!AM126</f>
        <v>0</v>
      </c>
      <c r="Y117" s="10">
        <f>[2]หน้าผ้า!AN126</f>
        <v>3150</v>
      </c>
      <c r="Z117" s="9" t="str">
        <f>[2]หน้าผ้า!AO126</f>
        <v>WSWT2025800SM</v>
      </c>
      <c r="AA117" s="8">
        <f>[2]หน้าผ้า!AQ126</f>
        <v>3310.89</v>
      </c>
      <c r="AB117" s="8">
        <f>[2]หน้าผ้า!AR126</f>
        <v>0</v>
      </c>
      <c r="AC117" s="8">
        <f>[2]หน้าผ้า!AS126</f>
        <v>3310.89</v>
      </c>
      <c r="AD117" s="8">
        <f>[2]หน้าผ้า!AT126</f>
        <v>0</v>
      </c>
      <c r="AE117" s="8">
        <f>[2]หน้าผ้า!AU126</f>
        <v>3310.89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45975</v>
      </c>
      <c r="AK117" s="3">
        <f>[2]หน้าผ้า!DQ126</f>
        <v>45971</v>
      </c>
      <c r="AL117" s="3">
        <f>[2]หน้าผ้า!DR126</f>
        <v>45964</v>
      </c>
      <c r="AM117" s="3">
        <f>[2]หน้าผ้า!DS126</f>
        <v>45972</v>
      </c>
      <c r="AN117" s="3">
        <f>[2]หน้าผ้า!DT126</f>
        <v>45973</v>
      </c>
      <c r="AO117" s="3">
        <f>[2]หน้าผ้า!DU126</f>
        <v>45974</v>
      </c>
      <c r="AP117" s="3">
        <f>[2]หน้าผ้า!DP126</f>
        <v>45970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250.15613333333337</v>
      </c>
    </row>
    <row r="118" spans="1:56" ht="28.5" customHeight="1" x14ac:dyDescent="0.45">
      <c r="A118" s="3" t="str">
        <f>[2]หน้าผ้า!C127</f>
        <v>ประมาณการ</v>
      </c>
      <c r="B118" s="14" t="str">
        <f>[2]หน้าผ้า!B127</f>
        <v>ประมาณการ</v>
      </c>
      <c r="C118" s="9" t="str">
        <f>[2]หน้าผ้า!E127</f>
        <v>บจก.อินเทคค์ โกลบอล</v>
      </c>
      <c r="D118" s="13" t="str">
        <f>[2]หน้าผ้า!F127</f>
        <v>รอแบบ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>
        <f>[2]หน้าผ้า!X127</f>
        <v>45961</v>
      </c>
      <c r="U118" s="11">
        <f>[2]หน้าผ้า!AA127</f>
        <v>100000</v>
      </c>
      <c r="V118" s="10">
        <f>[2]หน้าผ้า!AJ127</f>
        <v>0</v>
      </c>
      <c r="W118" s="10">
        <f>[2]หน้าผ้า!AL127</f>
        <v>100000</v>
      </c>
      <c r="X118" s="10">
        <f>[2]หน้าผ้า!AM127</f>
        <v>0</v>
      </c>
      <c r="Y118" s="10">
        <f>[2]หน้าผ้า!AN127</f>
        <v>105000</v>
      </c>
      <c r="Z118" s="9" t="str">
        <f>[2]หน้าผ้า!AO127</f>
        <v>WSWT2025800SM</v>
      </c>
      <c r="AA118" s="8">
        <f>[2]หน้าผ้า!AQ127</f>
        <v>104775.00000000001</v>
      </c>
      <c r="AB118" s="8">
        <f>[2]หน้าผ้า!AR127</f>
        <v>0</v>
      </c>
      <c r="AC118" s="8">
        <f>[2]หน้าผ้า!AS127</f>
        <v>104775.00000000001</v>
      </c>
      <c r="AD118" s="8">
        <f>[2]หน้าผ้า!AT127</f>
        <v>0</v>
      </c>
      <c r="AE118" s="8">
        <f>[2]หน้าผ้า!AU127</f>
        <v>104775.00000000001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45961</v>
      </c>
      <c r="AK118" s="3">
        <f>[2]หน้าผ้า!DQ127</f>
        <v>45957</v>
      </c>
      <c r="AL118" s="3">
        <f>[2]หน้าผ้า!DR127</f>
        <v>45950</v>
      </c>
      <c r="AM118" s="3">
        <f>[2]หน้าผ้า!DS127</f>
        <v>45958</v>
      </c>
      <c r="AN118" s="3">
        <f>[2]หน้าผ้า!DT127</f>
        <v>45959</v>
      </c>
      <c r="AO118" s="3">
        <f>[2]หน้าผ้า!DU127</f>
        <v>45960</v>
      </c>
      <c r="AP118" s="3">
        <f>[2]หน้าผ้า!DP127</f>
        <v>45956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7916.333333333333</v>
      </c>
    </row>
    <row r="119" spans="1:56" ht="28.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บจก.ซันฟีด</v>
      </c>
      <c r="D119" s="13" t="str">
        <f>[2]หน้าผ้า!F128</f>
        <v>รอแบบ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+</v>
      </c>
      <c r="K119" s="9">
        <f>[2]หน้าผ้า!N128</f>
        <v>0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 xml:space="preserve">300กระสอบแบนเต็มใบ </v>
      </c>
      <c r="T119" s="12">
        <f>[2]หน้าผ้า!X128</f>
        <v>45961</v>
      </c>
      <c r="U119" s="11">
        <f>[2]หน้าผ้า!AA128</f>
        <v>305000</v>
      </c>
      <c r="V119" s="10">
        <f>[2]หน้าผ้า!AJ128</f>
        <v>0</v>
      </c>
      <c r="W119" s="10">
        <f>[2]หน้าผ้า!AL128</f>
        <v>305000</v>
      </c>
      <c r="X119" s="10">
        <f>[2]หน้าผ้า!AM128</f>
        <v>0</v>
      </c>
      <c r="Y119" s="10">
        <f>[2]หน้าผ้า!AN128</f>
        <v>320250</v>
      </c>
      <c r="Z119" s="9" t="str">
        <f>[2]หน้าผ้า!AO128</f>
        <v>WSWT2025800SM</v>
      </c>
      <c r="AA119" s="8">
        <f>[2]หน้าผ้า!AQ128</f>
        <v>336607.14999999997</v>
      </c>
      <c r="AB119" s="8">
        <f>[2]หน้าผ้า!AR128</f>
        <v>0</v>
      </c>
      <c r="AC119" s="8">
        <f>[2]หน้าผ้า!AS128</f>
        <v>336607.14999999997</v>
      </c>
      <c r="AD119" s="8">
        <f>[2]หน้าผ้า!AT128</f>
        <v>0</v>
      </c>
      <c r="AE119" s="8">
        <f>[2]หน้าผ้า!AU128</f>
        <v>336607.14999999997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45961</v>
      </c>
      <c r="AK119" s="3">
        <f>[2]หน้าผ้า!DQ128</f>
        <v>45957</v>
      </c>
      <c r="AL119" s="3">
        <f>[2]หน้าผ้า!DR128</f>
        <v>45950</v>
      </c>
      <c r="AM119" s="3">
        <f>[2]หน้าผ้า!DS128</f>
        <v>45958</v>
      </c>
      <c r="AN119" s="3">
        <f>[2]หน้าผ้า!DT128</f>
        <v>45959</v>
      </c>
      <c r="AO119" s="3">
        <f>[2]หน้าผ้า!DU128</f>
        <v>45960</v>
      </c>
      <c r="AP119" s="3">
        <f>[2]หน้าผ้า!DP128</f>
        <v>45956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25432.540222222222</v>
      </c>
    </row>
    <row r="120" spans="1:56" ht="28.5" customHeight="1" x14ac:dyDescent="0.45">
      <c r="A120" s="3">
        <f>[2]หน้าผ้า!C129</f>
        <v>45933</v>
      </c>
      <c r="B120" s="14" t="str">
        <f>[2]หน้าผ้า!B129</f>
        <v>MK68-001205</v>
      </c>
      <c r="C120" s="9" t="str">
        <f>[2]หน้าผ้า!E129</f>
        <v>บจก.เอพีเอ็ม อะโกร</v>
      </c>
      <c r="D120" s="13" t="str">
        <f>[2]หน้าผ้า!F129</f>
        <v>นีโอ พี4(เอส)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3000</v>
      </c>
      <c r="V120" s="10">
        <f>[2]หน้าผ้า!AJ129</f>
        <v>0</v>
      </c>
      <c r="W120" s="10">
        <f>[2]หน้าผ้า!AL129</f>
        <v>3000</v>
      </c>
      <c r="X120" s="10">
        <f>[2]หน้าผ้า!AM129</f>
        <v>0</v>
      </c>
      <c r="Y120" s="10">
        <f>[2]หน้าผ้า!AN129</f>
        <v>3150</v>
      </c>
      <c r="Z120" s="9" t="str">
        <f>[2]หน้าผ้า!AO129</f>
        <v>WSWT2025800SM</v>
      </c>
      <c r="AA120" s="8">
        <f>[2]หน้าผ้า!AQ129</f>
        <v>3310.89</v>
      </c>
      <c r="AB120" s="8">
        <f>[2]หน้าผ้า!AR129</f>
        <v>3310.89</v>
      </c>
      <c r="AC120" s="8">
        <f>[2]หน้าผ้า!AS129</f>
        <v>0</v>
      </c>
      <c r="AD120" s="8">
        <f>[2]หน้าผ้า!AT129</f>
        <v>3310.89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>
        <f>[2]หน้าผ้า!C130</f>
        <v>45933</v>
      </c>
      <c r="B121" s="14" t="str">
        <f>[2]หน้าผ้า!B130</f>
        <v>MK68-001204</v>
      </c>
      <c r="C121" s="9" t="str">
        <f>[2]หน้าผ้า!E130</f>
        <v>บจก.เอพีเอ็ม อะโกร</v>
      </c>
      <c r="D121" s="13" t="str">
        <f>[2]หน้าผ้า!F130</f>
        <v>นีโอ พี3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รอแจ้ง</v>
      </c>
      <c r="U121" s="11">
        <f>[2]หน้าผ้า!AA130</f>
        <v>3000</v>
      </c>
      <c r="V121" s="10">
        <f>[2]หน้าผ้า!AJ130</f>
        <v>0</v>
      </c>
      <c r="W121" s="10">
        <f>[2]หน้าผ้า!AL130</f>
        <v>3000</v>
      </c>
      <c r="X121" s="10">
        <f>[2]หน้าผ้า!AM130</f>
        <v>0</v>
      </c>
      <c r="Y121" s="10">
        <f>[2]หน้าผ้า!AN130</f>
        <v>3150</v>
      </c>
      <c r="Z121" s="9" t="str">
        <f>[2]หน้าผ้า!AO130</f>
        <v>WSWT2025800SM</v>
      </c>
      <c r="AA121" s="8">
        <f>[2]หน้าผ้า!AQ130</f>
        <v>3310.89</v>
      </c>
      <c r="AB121" s="8">
        <f>[2]หน้าผ้า!AR130</f>
        <v>3310.89</v>
      </c>
      <c r="AC121" s="8">
        <f>[2]หน้าผ้า!AS130</f>
        <v>0</v>
      </c>
      <c r="AD121" s="8">
        <f>[2]หน้าผ้า!AT130</f>
        <v>3310.89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45933</v>
      </c>
      <c r="B122" s="14" t="str">
        <f>[2]หน้าผ้า!B131</f>
        <v>MK68-001206</v>
      </c>
      <c r="C122" s="9" t="str">
        <f>[2]หน้าผ้า!E131</f>
        <v>บจก.เอสพีเอ็ม อาหารสัตว์</v>
      </c>
      <c r="D122" s="13" t="str">
        <f>[2]หน้าผ้า!F131</f>
        <v>นาโน 06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 t="str">
        <f>[2]หน้าผ้า!X131</f>
        <v>รอแจ้ง</v>
      </c>
      <c r="U122" s="11">
        <f>[2]หน้าผ้า!AA131</f>
        <v>3000</v>
      </c>
      <c r="V122" s="10">
        <f>[2]หน้าผ้า!AJ131</f>
        <v>0</v>
      </c>
      <c r="W122" s="10">
        <f>[2]หน้าผ้า!AL131</f>
        <v>3000</v>
      </c>
      <c r="X122" s="10">
        <f>[2]หน้าผ้า!AM131</f>
        <v>0</v>
      </c>
      <c r="Y122" s="10">
        <f>[2]หน้าผ้า!AN131</f>
        <v>3150</v>
      </c>
      <c r="Z122" s="9" t="str">
        <f>[2]หน้าผ้า!AO131</f>
        <v>WSWT2025800SM</v>
      </c>
      <c r="AA122" s="8">
        <f>[2]หน้าผ้า!AQ131</f>
        <v>3310.89</v>
      </c>
      <c r="AB122" s="8">
        <f>[2]หน้าผ้า!AR131</f>
        <v>0</v>
      </c>
      <c r="AC122" s="8">
        <f>[2]หน้าผ้า!AS131</f>
        <v>3310.89</v>
      </c>
      <c r="AD122" s="8">
        <f>[2]หน้าผ้า!AT131</f>
        <v>0</v>
      </c>
      <c r="AE122" s="8">
        <f>[2]หน้าผ้า!AU131</f>
        <v>3310.89</v>
      </c>
      <c r="AF122" s="8">
        <f>[2]หน้าผ้า!AI131</f>
        <v>0</v>
      </c>
      <c r="AG122" s="1" t="str">
        <f>[3]หน้าผ้า!DC134</f>
        <v>รอตัด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250.15613333333337</v>
      </c>
    </row>
    <row r="123" spans="1:56" ht="28.5" customHeight="1" x14ac:dyDescent="0.45">
      <c r="A123" s="3">
        <f>[2]หน้าผ้า!C132</f>
        <v>45933</v>
      </c>
      <c r="B123" s="14" t="str">
        <f>[2]หน้าผ้า!B132</f>
        <v>MK68-001202</v>
      </c>
      <c r="C123" s="9" t="str">
        <f>[2]หน้าผ้า!E132</f>
        <v>บจก.เอพีเอ็ม อะโกร</v>
      </c>
      <c r="D123" s="13" t="str">
        <f>[2]หน้าผ้า!F132</f>
        <v>ยู-ฟีด รวมหมู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3000</v>
      </c>
      <c r="V123" s="10">
        <f>[2]หน้าผ้า!AJ132</f>
        <v>0</v>
      </c>
      <c r="W123" s="10">
        <f>[2]หน้าผ้า!AL132</f>
        <v>3000</v>
      </c>
      <c r="X123" s="10">
        <f>[2]หน้าผ้า!AM132</f>
        <v>0</v>
      </c>
      <c r="Y123" s="10">
        <f>[2]หน้าผ้า!AN132</f>
        <v>3150</v>
      </c>
      <c r="Z123" s="9" t="str">
        <f>[2]หน้าผ้า!AO132</f>
        <v>WSWT2025800SM</v>
      </c>
      <c r="AA123" s="8">
        <f>[2]หน้าผ้า!AQ132</f>
        <v>3310.89</v>
      </c>
      <c r="AB123" s="8">
        <f>[2]หน้าผ้า!AR132</f>
        <v>3310.89</v>
      </c>
      <c r="AC123" s="8">
        <f>[2]หน้าผ้า!AS132</f>
        <v>0</v>
      </c>
      <c r="AD123" s="8">
        <f>[2]หน้าผ้า!AT132</f>
        <v>3310.89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พร้อมส่ง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45933</v>
      </c>
      <c r="B124" s="14" t="str">
        <f>[2]หน้าผ้า!B133</f>
        <v>MK68-001203</v>
      </c>
      <c r="C124" s="9" t="str">
        <f>[2]หน้าผ้า!E133</f>
        <v>บจก.เอพีเอ็ม อะโกร</v>
      </c>
      <c r="D124" s="13" t="str">
        <f>[2]หน้าผ้า!F133</f>
        <v>SPM190 GOAL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4000</v>
      </c>
      <c r="V124" s="10">
        <f>[2]หน้าผ้า!AJ133</f>
        <v>0</v>
      </c>
      <c r="W124" s="10">
        <f>[2]หน้าผ้า!AL133</f>
        <v>4000</v>
      </c>
      <c r="X124" s="10">
        <f>[2]หน้าผ้า!AM133</f>
        <v>0</v>
      </c>
      <c r="Y124" s="10">
        <f>[2]หน้าผ้า!AN133</f>
        <v>4200</v>
      </c>
      <c r="Z124" s="9" t="str">
        <f>[2]หน้าผ้า!AO133</f>
        <v>WSWT2025800SM</v>
      </c>
      <c r="AA124" s="8">
        <f>[2]หน้าผ้า!AQ133</f>
        <v>4414.5199999999995</v>
      </c>
      <c r="AB124" s="8">
        <f>[2]หน้าผ้า!AR133</f>
        <v>4414.5199999999995</v>
      </c>
      <c r="AC124" s="8">
        <f>[2]หน้าผ้า!AS133</f>
        <v>0</v>
      </c>
      <c r="AD124" s="8">
        <f>[2]หน้าผ้า!AT133</f>
        <v>4414.5199999999995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45919</v>
      </c>
      <c r="B125" s="14" t="str">
        <f>[2]หน้าผ้า!B134</f>
        <v>MK68-001124</v>
      </c>
      <c r="C125" s="9" t="str">
        <f>[2]หน้าผ้า!E134</f>
        <v>บจก.อินเทคค์ โกลบอล</v>
      </c>
      <c r="D125" s="13" t="str">
        <f>[2]หน้าผ้า!F134</f>
        <v>เพอเฟคค์ 916</v>
      </c>
      <c r="E125" s="9">
        <f>[2]หน้าผ้า!G134</f>
        <v>20</v>
      </c>
      <c r="F125" s="9">
        <f>[2]หน้าผ้า!H134</f>
        <v>36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จับจีบ4"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มัด80 ใช้สายรัด</v>
      </c>
      <c r="T125" s="12" t="str">
        <f>[2]หน้าผ้า!X134</f>
        <v>รอแจ้ง</v>
      </c>
      <c r="U125" s="11">
        <f>[2]หน้าผ้า!AA134</f>
        <v>1172</v>
      </c>
      <c r="V125" s="10">
        <f>[2]หน้าผ้า!AJ134</f>
        <v>0</v>
      </c>
      <c r="W125" s="10">
        <f>[2]หน้าผ้า!AL134</f>
        <v>1172</v>
      </c>
      <c r="X125" s="10">
        <f>[2]หน้าผ้า!AM134</f>
        <v>21290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 t="str">
        <f>[2]หน้าผ้า!AG134</f>
        <v>4/10   10/10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45919</v>
      </c>
      <c r="B126" s="14" t="str">
        <f>[2]หน้าผ้า!B135</f>
        <v>MK68-001129</v>
      </c>
      <c r="C126" s="9" t="str">
        <f>[2]หน้าผ้า!E135</f>
        <v>บจก.อินเทคค์ โกลบอล</v>
      </c>
      <c r="D126" s="13" t="str">
        <f>[2]หน้าผ้า!F135</f>
        <v>สุบรรณ 333</v>
      </c>
      <c r="E126" s="9">
        <f>[2]หน้าผ้า!G135</f>
        <v>20</v>
      </c>
      <c r="F126" s="9">
        <f>[2]หน้าผ้า!H135</f>
        <v>36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จับจีบ3.5"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 t="str">
        <f>[2]หน้าผ้า!X135</f>
        <v>รอแจ้ง</v>
      </c>
      <c r="U126" s="11">
        <f>[2]หน้าผ้า!AA135</f>
        <v>622</v>
      </c>
      <c r="V126" s="10">
        <f>[2]หน้าผ้า!AJ135</f>
        <v>0</v>
      </c>
      <c r="W126" s="10">
        <f>[2]หน้าผ้า!AL135</f>
        <v>622</v>
      </c>
      <c r="X126" s="10">
        <f>[2]หน้าผ้า!AM135</f>
        <v>6150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พิมพ์ไม่ครบ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8.5" customHeight="1" x14ac:dyDescent="0.45">
      <c r="A127" s="3">
        <f>[2]หน้าผ้า!C136</f>
        <v>45923</v>
      </c>
      <c r="B127" s="14" t="str">
        <f>[2]หน้าผ้า!B136</f>
        <v>MK68-001155</v>
      </c>
      <c r="C127" s="9" t="str">
        <f>[2]หน้าผ้า!E136</f>
        <v>บจก.เอสพีเอ็ม อาหารสัตว์</v>
      </c>
      <c r="D127" s="13" t="str">
        <f>[2]หน้าผ้า!F136</f>
        <v>นาโน 01 พลัส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3000</v>
      </c>
      <c r="V127" s="10">
        <f>[2]หน้าผ้า!AJ136</f>
        <v>0</v>
      </c>
      <c r="W127" s="10">
        <f>[2]หน้าผ้า!AL136</f>
        <v>3000</v>
      </c>
      <c r="X127" s="10">
        <f>[2]หน้าผ้า!AM136</f>
        <v>0</v>
      </c>
      <c r="Y127" s="10">
        <f>[2]หน้าผ้า!AN136</f>
        <v>3150</v>
      </c>
      <c r="Z127" s="9" t="str">
        <f>[2]หน้าผ้า!AO136</f>
        <v>WSWT2025800SM</v>
      </c>
      <c r="AA127" s="8">
        <f>[2]หน้าผ้า!AQ136</f>
        <v>3310.89</v>
      </c>
      <c r="AB127" s="8">
        <f>[2]หน้าผ้า!AR136</f>
        <v>0</v>
      </c>
      <c r="AC127" s="8">
        <f>[2]หน้าผ้า!AS136</f>
        <v>3310.89</v>
      </c>
      <c r="AD127" s="8">
        <f>[2]หน้าผ้า!AT136</f>
        <v>0</v>
      </c>
      <c r="AE127" s="8">
        <f>[2]หน้าผ้า!AU136</f>
        <v>3310.89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 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250.15613333333337</v>
      </c>
    </row>
    <row r="128" spans="1:56" ht="28.5" customHeight="1" x14ac:dyDescent="0.45">
      <c r="A128" s="3">
        <f>[2]หน้าผ้า!C137</f>
        <v>45923</v>
      </c>
      <c r="B128" s="14" t="str">
        <f>[2]หน้าผ้า!B137</f>
        <v>MK68-001158</v>
      </c>
      <c r="C128" s="9" t="str">
        <f>[2]หน้าผ้า!E137</f>
        <v>บจก.เอสพีเอ็ม อาหารสัตว์</v>
      </c>
      <c r="D128" s="13" t="str">
        <f>[2]หน้าผ้า!F137</f>
        <v>SW 441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รอแจ้ง</v>
      </c>
      <c r="U128" s="11">
        <f>[2]หน้าผ้า!AA137</f>
        <v>25000</v>
      </c>
      <c r="V128" s="10">
        <f>[2]หน้าผ้า!AJ137</f>
        <v>0</v>
      </c>
      <c r="W128" s="10">
        <f>[2]หน้าผ้า!AL137</f>
        <v>25000</v>
      </c>
      <c r="X128" s="10">
        <f>[2]หน้าผ้า!AM137</f>
        <v>0</v>
      </c>
      <c r="Y128" s="10">
        <f>[2]หน้าผ้า!AN137</f>
        <v>26250</v>
      </c>
      <c r="Z128" s="9" t="str">
        <f>[2]หน้าผ้า!AO137</f>
        <v>WSWT2025800SM</v>
      </c>
      <c r="AA128" s="8">
        <f>[2]หน้าผ้า!AQ137</f>
        <v>27590.75</v>
      </c>
      <c r="AB128" s="8">
        <f>[2]หน้าผ้า!AR137</f>
        <v>27590.75</v>
      </c>
      <c r="AC128" s="8">
        <f>[2]หน้าผ้า!AS137</f>
        <v>0</v>
      </c>
      <c r="AD128" s="8">
        <f>[2]หน้าผ้า!AT137</f>
        <v>27590.75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 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45877</v>
      </c>
      <c r="B129" s="14" t="str">
        <f>[2]หน้าผ้า!B138</f>
        <v>MK68-000990</v>
      </c>
      <c r="C129" s="9" t="str">
        <f>[2]หน้าผ้า!E138</f>
        <v>บจก.เอสพีเอ็ม อาหารสัตว์</v>
      </c>
      <c r="D129" s="13" t="str">
        <f>[2]หน้าผ้า!F138</f>
        <v>SW 441 PLUS</v>
      </c>
      <c r="E129" s="9">
        <f>[2]หน้าผ้า!G138</f>
        <v>20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ใส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3500</v>
      </c>
      <c r="V129" s="10">
        <f>[2]หน้าผ้า!AJ138</f>
        <v>1217</v>
      </c>
      <c r="W129" s="10">
        <f>[2]หน้าผ้า!AL138</f>
        <v>2283</v>
      </c>
      <c r="X129" s="10">
        <f>[2]หน้าผ้า!AM138</f>
        <v>1545</v>
      </c>
      <c r="Y129" s="10">
        <f>[2]หน้าผ้า!AN138</f>
        <v>2052.75</v>
      </c>
      <c r="Z129" s="9" t="str">
        <f>[2]หน้าผ้า!AO138</f>
        <v>WSWT2025800SM</v>
      </c>
      <c r="AA129" s="8">
        <f>[2]หน้าผ้า!AQ138</f>
        <v>2265.4764825000002</v>
      </c>
      <c r="AB129" s="8">
        <f>[2]หน้าผ้า!AR138</f>
        <v>2265.4764825000002</v>
      </c>
      <c r="AC129" s="8">
        <f>[2]หน้าผ้า!AS138</f>
        <v>0</v>
      </c>
      <c r="AD129" s="8">
        <f>[2]หน้าผ้า!AT138</f>
        <v>2265.4764825000002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45896</v>
      </c>
      <c r="B130" s="14" t="str">
        <f>[2]หน้าผ้า!B139</f>
        <v>MK68-001039</v>
      </c>
      <c r="C130" s="9" t="str">
        <f>[2]หน้าผ้า!E139</f>
        <v>บจก.เอสพีเอ็ม อาหารสัตว์</v>
      </c>
      <c r="D130" s="13" t="str">
        <f>[2]หน้าผ้า!F139</f>
        <v>U-GOAT14</v>
      </c>
      <c r="E130" s="9">
        <f>[2]หน้าผ้า!G139</f>
        <v>20</v>
      </c>
      <c r="F130" s="9">
        <f>[2]หน้าผ้า!H139</f>
        <v>38</v>
      </c>
      <c r="G130" s="9" t="str">
        <f>[2]หน้าผ้า!I139</f>
        <v>ขาว</v>
      </c>
      <c r="H130" s="9" t="str">
        <f>[2]หน้าผ้า!J139</f>
        <v>ใส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</v>
      </c>
      <c r="T130" s="12" t="str">
        <f>[2]หน้าผ้า!X139</f>
        <v>รอแจ้ง</v>
      </c>
      <c r="U130" s="11">
        <f>[2]หน้าผ้า!AA139</f>
        <v>3000</v>
      </c>
      <c r="V130" s="10">
        <f>[2]หน้าผ้า!AJ139</f>
        <v>0</v>
      </c>
      <c r="W130" s="10">
        <f>[2]หน้าผ้า!AL139</f>
        <v>3000</v>
      </c>
      <c r="X130" s="10">
        <f>[2]หน้าผ้า!AM139</f>
        <v>0</v>
      </c>
      <c r="Y130" s="10">
        <f>[2]หน้าผ้า!AN139</f>
        <v>3150</v>
      </c>
      <c r="Z130" s="9" t="str">
        <f>[2]หน้าผ้า!AO139</f>
        <v>WSWT2025800SM</v>
      </c>
      <c r="AA130" s="8">
        <f>[2]หน้าผ้า!AQ139</f>
        <v>3310.89</v>
      </c>
      <c r="AB130" s="8">
        <f>[2]หน้าผ้า!AR139</f>
        <v>3310.89</v>
      </c>
      <c r="AC130" s="8">
        <f>[2]หน้าผ้า!AS139</f>
        <v>0</v>
      </c>
      <c r="AD130" s="8">
        <f>[2]หน้าผ้า!AT139</f>
        <v>3310.89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P6</v>
      </c>
      <c r="AI130" s="1">
        <f>[2]หน้าผ้า!DM139</f>
        <v>5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 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45905</v>
      </c>
      <c r="B131" s="14" t="str">
        <f>[2]หน้าผ้า!B140</f>
        <v>MK68-001079</v>
      </c>
      <c r="C131" s="9" t="str">
        <f>[2]หน้าผ้า!E140</f>
        <v>บจก.อินเทคค์ โกลบอล</v>
      </c>
      <c r="D131" s="13" t="str">
        <f>[2]หน้าผ้า!F140</f>
        <v>เฟิร์สช้อย 902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243</v>
      </c>
      <c r="V131" s="10">
        <f>[2]หน้าผ้า!AJ140</f>
        <v>0</v>
      </c>
      <c r="W131" s="10">
        <f>[2]หน้าผ้า!AL140</f>
        <v>243</v>
      </c>
      <c r="X131" s="10">
        <f>[2]หน้าผ้า!AM140</f>
        <v>5950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 t="str">
        <f>[2]หน้าผ้า!AG140</f>
        <v>ลบสี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45796</v>
      </c>
      <c r="B132" s="14" t="str">
        <f>[2]หน้าผ้า!B141</f>
        <v>MK68-000673</v>
      </c>
      <c r="C132" s="9" t="str">
        <f>[2]หน้าผ้า!E141</f>
        <v>บจก.อินเทคค์ โกลบอล</v>
      </c>
      <c r="D132" s="13" t="str">
        <f>[2]หน้าผ้า!F141</f>
        <v>เพอเฟคค์ 902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302</v>
      </c>
      <c r="V132" s="10">
        <f>[2]หน้าผ้า!AJ141</f>
        <v>363</v>
      </c>
      <c r="W132" s="10">
        <f>[2]หน้าผ้า!AL141</f>
        <v>0</v>
      </c>
      <c r="X132" s="10">
        <f>[2]หน้าผ้า!AM141</f>
        <v>5300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รอตัด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45674</v>
      </c>
      <c r="B133" s="14" t="str">
        <f>[2]หน้าผ้า!B142</f>
        <v>MK68-000093</v>
      </c>
      <c r="C133" s="9" t="str">
        <f>[2]หน้าผ้า!E142</f>
        <v>บจก.อินเทคค์ โกลบอล</v>
      </c>
      <c r="D133" s="13" t="str">
        <f>[2]หน้าผ้า!F142</f>
        <v>เฟิร์สคลาส 902</v>
      </c>
      <c r="E133" s="9">
        <f>[2]หน้าผ้า!G142</f>
        <v>20</v>
      </c>
      <c r="F133" s="9">
        <f>[2]หน้าผ้า!H142</f>
        <v>35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97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จับจีบ4"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มัด80 ใช้สายรัด</v>
      </c>
      <c r="T133" s="12" t="str">
        <f>[2]หน้าผ้า!X142</f>
        <v>รอแจ้ง</v>
      </c>
      <c r="U133" s="11">
        <f>[2]หน้าผ้า!AA142</f>
        <v>152</v>
      </c>
      <c r="V133" s="10">
        <f>[2]หน้าผ้า!AJ142</f>
        <v>0</v>
      </c>
      <c r="W133" s="10">
        <f>[2]หน้าผ้า!AL142</f>
        <v>152</v>
      </c>
      <c r="X133" s="10">
        <f>[2]หน้าผ้า!AM142</f>
        <v>6000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5987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 t="str">
        <f>[2]หน้าผ้า!AG142</f>
        <v>ลบสี 5040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45611</v>
      </c>
      <c r="B134" s="14" t="str">
        <f>[2]หน้าผ้า!B143</f>
        <v>MK67-001532</v>
      </c>
      <c r="C134" s="9" t="str">
        <f>[2]หน้าผ้า!E143</f>
        <v>บจก.อินเทคค์ โกลบอล</v>
      </c>
      <c r="D134" s="13" t="str">
        <f>[2]หน้าผ้า!F143</f>
        <v>เฟิร์สช้อย 903</v>
      </c>
      <c r="E134" s="9">
        <f>[2]หน้าผ้า!G143</f>
        <v>20</v>
      </c>
      <c r="F134" s="9">
        <f>[2]หน้าผ้า!H143</f>
        <v>36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 t="str">
        <f>[2]หน้าผ้า!X143</f>
        <v>รอแจ้ง</v>
      </c>
      <c r="U134" s="11">
        <f>[2]หน้าผ้า!AA143</f>
        <v>117</v>
      </c>
      <c r="V134" s="10">
        <f>[2]หน้าผ้า!AJ143</f>
        <v>0</v>
      </c>
      <c r="W134" s="10">
        <f>[2]หน้าผ้า!AL143</f>
        <v>117</v>
      </c>
      <c r="X134" s="10">
        <f>[2]หน้าผ้า!AM143</f>
        <v>10065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45523</v>
      </c>
      <c r="B135" s="14" t="str">
        <f>[2]หน้าผ้า!B144</f>
        <v>MK67-001153</v>
      </c>
      <c r="C135" s="9" t="str">
        <f>[2]หน้าผ้า!E144</f>
        <v>บจก.อินเทคค์ โกลบอล</v>
      </c>
      <c r="D135" s="13" t="str">
        <f>[2]หน้าผ้า!F144</f>
        <v>สุบรรณ 777</v>
      </c>
      <c r="E135" s="9">
        <f>[2]หน้าผ้า!G144</f>
        <v>20</v>
      </c>
      <c r="F135" s="9">
        <f>[2]หน้าผ้า!H144</f>
        <v>36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มัด80 ใช้สายรัด</v>
      </c>
      <c r="T135" s="12" t="str">
        <f>[2]หน้าผ้า!X144</f>
        <v>รอแจ้ง</v>
      </c>
      <c r="U135" s="11">
        <f>[2]หน้าผ้า!AA144</f>
        <v>1260</v>
      </c>
      <c r="V135" s="10">
        <f>[2]หน้าผ้า!AJ144</f>
        <v>0</v>
      </c>
      <c r="W135" s="10">
        <f>[2]หน้าผ้า!AL144</f>
        <v>1260</v>
      </c>
      <c r="X135" s="10">
        <f>[2]หน้าผ้า!AM144</f>
        <v>11095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45896</v>
      </c>
      <c r="B136" s="14" t="str">
        <f>[2]หน้าผ้า!B145</f>
        <v>MK68-001040</v>
      </c>
      <c r="C136" s="9" t="str">
        <f>[2]หน้าผ้า!E145</f>
        <v>บจก.เอสพีเอ็ม อาหารสัตว์</v>
      </c>
      <c r="D136" s="13" t="str">
        <f>[2]หน้าผ้า!F145</f>
        <v>ฟิล กู๊ด พี4</v>
      </c>
      <c r="E136" s="9">
        <f>[2]หน้าผ้า!G145</f>
        <v>20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</v>
      </c>
      <c r="T136" s="12" t="str">
        <f>[2]หน้าผ้า!X145</f>
        <v>รอส่ง</v>
      </c>
      <c r="U136" s="11">
        <f>[2]หน้าผ้า!AA145</f>
        <v>3000</v>
      </c>
      <c r="V136" s="10">
        <f>[2]หน้าผ้า!AJ145</f>
        <v>3194</v>
      </c>
      <c r="W136" s="10">
        <f>[2]หน้าผ้า!AL145</f>
        <v>0</v>
      </c>
      <c r="X136" s="10">
        <f>[2]หน้าผ้า!AM145</f>
        <v>8100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5</v>
      </c>
      <c r="AJ136" s="3" t="str">
        <f>[2]หน้าผ้า!DN145</f>
        <v>รอส่ง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45891</v>
      </c>
      <c r="B137" s="14" t="str">
        <f>[2]หน้าผ้า!B146</f>
        <v>MK68-001035</v>
      </c>
      <c r="C137" s="9" t="str">
        <f>[2]หน้าผ้า!E146</f>
        <v>บจก.เอสพีเอ็ม อาหารสัตว์</v>
      </c>
      <c r="D137" s="13" t="str">
        <f>[2]หน้าผ้า!F146</f>
        <v>นาโน 02</v>
      </c>
      <c r="E137" s="9">
        <f>[2]หน้าผ้า!G146</f>
        <v>20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</v>
      </c>
      <c r="T137" s="12" t="str">
        <f>[2]หน้าผ้า!X146</f>
        <v>รอส่ง</v>
      </c>
      <c r="U137" s="11">
        <f>[2]หน้าผ้า!AA146</f>
        <v>6000</v>
      </c>
      <c r="V137" s="10">
        <f>[2]หน้าผ้า!AJ146</f>
        <v>5500</v>
      </c>
      <c r="W137" s="10">
        <f>[2]หน้าผ้า!AL146</f>
        <v>500</v>
      </c>
      <c r="X137" s="10">
        <f>[2]หน้าผ้า!AM146</f>
        <v>9455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P6</v>
      </c>
      <c r="AI137" s="1">
        <f>[2]หน้าผ้า!DM146</f>
        <v>5</v>
      </c>
      <c r="AJ137" s="3" t="str">
        <f>[2]หน้าผ้า!DN146</f>
        <v>รอส่ง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8500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45908</v>
      </c>
      <c r="B138" s="14" t="str">
        <f>[2]หน้าผ้า!B147</f>
        <v>MK68-001086</v>
      </c>
      <c r="C138" s="9" t="str">
        <f>[2]หน้าผ้า!E147</f>
        <v>บจก.เอ.เจ.ฟาร์ม่าแล็บ</v>
      </c>
      <c r="D138" s="13" t="str">
        <f>[2]หน้าผ้า!F147</f>
        <v>เบส-มิน</v>
      </c>
      <c r="E138" s="9">
        <f>[2]หน้าผ้า!G147</f>
        <v>20</v>
      </c>
      <c r="F138" s="9">
        <f>[2]หน้าผ้า!H147</f>
        <v>34</v>
      </c>
      <c r="G138" s="9" t="str">
        <f>[2]หน้าผ้า!I147</f>
        <v>ขาว</v>
      </c>
      <c r="H138" s="9" t="str">
        <f>[2]หน้าผ้า!J147</f>
        <v>ใส</v>
      </c>
      <c r="I138" s="9">
        <f>[2]หน้าผ้า!L147</f>
        <v>95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</v>
      </c>
      <c r="T138" s="12" t="str">
        <f>[2]หน้าผ้า!X147</f>
        <v>รอส่ง</v>
      </c>
      <c r="U138" s="11">
        <f>[2]หน้าผ้า!AA147</f>
        <v>4000</v>
      </c>
      <c r="V138" s="10">
        <f>[2]หน้าผ้า!AJ147</f>
        <v>4000</v>
      </c>
      <c r="W138" s="10">
        <f>[2]หน้าผ้า!AL147</f>
        <v>0</v>
      </c>
      <c r="X138" s="10">
        <f>[2]หน้าผ้า!AM147</f>
        <v>4060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รอส่ง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45908</v>
      </c>
      <c r="B139" s="14" t="str">
        <f>[2]หน้าผ้า!B148</f>
        <v>MK68-001086</v>
      </c>
      <c r="C139" s="9" t="str">
        <f>[2]หน้าผ้า!E148</f>
        <v>บจก.เอ.เจ.ฟาร์ม่าแล็บ</v>
      </c>
      <c r="D139" s="13" t="str">
        <f>[2]หน้าผ้า!F148</f>
        <v>เวท-มิน</v>
      </c>
      <c r="E139" s="9">
        <f>[2]หน้าผ้า!G148</f>
        <v>20</v>
      </c>
      <c r="F139" s="9">
        <f>[2]หน้าผ้า!H148</f>
        <v>34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95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จับจีบ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</v>
      </c>
      <c r="T139" s="12" t="str">
        <f>[2]หน้าผ้า!X148</f>
        <v>รอส่ง</v>
      </c>
      <c r="U139" s="11">
        <f>[2]หน้าผ้า!AA148</f>
        <v>4000</v>
      </c>
      <c r="V139" s="10">
        <f>[2]หน้าผ้า!AJ148</f>
        <v>4000</v>
      </c>
      <c r="W139" s="10">
        <f>[2]หน้าผ้า!AL148</f>
        <v>0</v>
      </c>
      <c r="X139" s="10">
        <f>[2]หน้าผ้า!AM148</f>
        <v>4060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รอส่ง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45799</v>
      </c>
      <c r="B140" s="14" t="str">
        <f>[2]หน้าผ้า!B149</f>
        <v>MK68-000694</v>
      </c>
      <c r="C140" s="9" t="str">
        <f>[2]หน้าผ้า!E149</f>
        <v>บจก.เอ.เจ.ฟาร์ม่าแล็บ</v>
      </c>
      <c r="D140" s="13" t="str">
        <f>[2]หน้าผ้า!F149</f>
        <v>เบส-มิน</v>
      </c>
      <c r="E140" s="9">
        <f>[2]หน้าผ้า!G149</f>
        <v>20</v>
      </c>
      <c r="F140" s="9">
        <f>[2]หน้าผ้า!H149</f>
        <v>34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95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จับจีบ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</v>
      </c>
      <c r="T140" s="12" t="str">
        <f>[2]หน้าผ้า!X149</f>
        <v>รอส่ง</v>
      </c>
      <c r="U140" s="11">
        <f>[2]หน้าผ้า!AA149</f>
        <v>4000</v>
      </c>
      <c r="V140" s="10">
        <f>[2]หน้าผ้า!AJ149</f>
        <v>3975</v>
      </c>
      <c r="W140" s="10">
        <f>[2]หน้าผ้า!AL149</f>
        <v>25</v>
      </c>
      <c r="X140" s="10">
        <f>[2]หน้าผ้า!AM149</f>
        <v>4140</v>
      </c>
      <c r="Y140" s="10">
        <f>[2]หน้าผ้า!AN149</f>
        <v>0</v>
      </c>
      <c r="Z140" s="9" t="str">
        <f>[2]หน้าผ้า!AO149</f>
        <v>WSWT2025800SM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ห้ามขาด-ห้ามเกิน</v>
      </c>
      <c r="AG140" s="1" t="str">
        <f>[3]หน้าผ้า!DC152</f>
        <v>พร้อมส่ง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รอส่ง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45799</v>
      </c>
      <c r="B141" s="14" t="str">
        <f>[2]หน้าผ้า!B150</f>
        <v>MK68-000694</v>
      </c>
      <c r="C141" s="9" t="str">
        <f>[2]หน้าผ้า!E150</f>
        <v>บจก.เอ.เจ.ฟาร์ม่าแล็บ</v>
      </c>
      <c r="D141" s="13" t="str">
        <f>[2]หน้าผ้า!F150</f>
        <v>เวท-มิน</v>
      </c>
      <c r="E141" s="9">
        <f>[2]หน้าผ้า!G150</f>
        <v>20</v>
      </c>
      <c r="F141" s="9">
        <f>[2]หน้าผ้า!H150</f>
        <v>34</v>
      </c>
      <c r="G141" s="9" t="str">
        <f>[2]หน้าผ้า!I150</f>
        <v>ขาว</v>
      </c>
      <c r="H141" s="9" t="str">
        <f>[2]หน้าผ้า!J150</f>
        <v>ใส</v>
      </c>
      <c r="I141" s="9">
        <f>[2]หน้าผ้า!L150</f>
        <v>95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จับจีบ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</v>
      </c>
      <c r="T141" s="12" t="str">
        <f>[2]หน้าผ้า!X150</f>
        <v>รอส่ง</v>
      </c>
      <c r="U141" s="11">
        <f>[2]หน้าผ้า!AA150</f>
        <v>4000</v>
      </c>
      <c r="V141" s="10">
        <f>[2]หน้าผ้า!AJ150</f>
        <v>4056</v>
      </c>
      <c r="W141" s="10">
        <f>[2]หน้าผ้า!AL150</f>
        <v>0</v>
      </c>
      <c r="X141" s="10">
        <f>[2]หน้าผ้า!AM150</f>
        <v>4404</v>
      </c>
      <c r="Y141" s="10">
        <f>[2]หน้าผ้า!AN150</f>
        <v>0</v>
      </c>
      <c r="Z141" s="9" t="str">
        <f>[2]หน้าผ้า!AO150</f>
        <v>WSWT2025800SM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ห้ามขาด-ห้ามเกิน</v>
      </c>
      <c r="AG141" s="1" t="str">
        <f>[3]หน้าผ้า!DC153</f>
        <v>พร้อมส่ง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รอส่ง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45720</v>
      </c>
      <c r="B142" s="14" t="str">
        <f>[2]หน้าผ้า!B151</f>
        <v>ใบรับคำสั่งซื้อ</v>
      </c>
      <c r="C142" s="9" t="str">
        <f>[2]หน้าผ้า!E151</f>
        <v>บจก.เอพีเอ็ม อะโกร</v>
      </c>
      <c r="D142" s="13" t="str">
        <f>[2]หน้าผ้า!F151</f>
        <v>นีโอ พี3(เอส)</v>
      </c>
      <c r="E142" s="9">
        <f>[2]หน้าผ้า!G151</f>
        <v>20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</v>
      </c>
      <c r="T142" s="12" t="str">
        <f>[2]หน้าผ้า!X151</f>
        <v>รอส่ง</v>
      </c>
      <c r="U142" s="11">
        <f>[2]หน้าผ้า!AA151</f>
        <v>4000</v>
      </c>
      <c r="V142" s="10">
        <f>[2]หน้าผ้า!AJ151</f>
        <v>4010</v>
      </c>
      <c r="W142" s="10">
        <f>[2]หน้าผ้า!AL151</f>
        <v>0</v>
      </c>
      <c r="X142" s="10">
        <f>[2]หน้าผ้า!AM151</f>
        <v>4470</v>
      </c>
      <c r="Y142" s="10">
        <f>[2]หน้าผ้า!AN151</f>
        <v>0</v>
      </c>
      <c r="Z142" s="9" t="str">
        <f>[2]หน้าผ้า!AO151</f>
        <v>WSWT2025800SM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รอส่ง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45720</v>
      </c>
      <c r="B143" s="14" t="str">
        <f>[2]หน้าผ้า!B152</f>
        <v>ใบรับคำสั่งซื้อ</v>
      </c>
      <c r="C143" s="9" t="str">
        <f>[2]หน้าผ้า!E152</f>
        <v>บจก.เอพีเอ็ม อะโกร</v>
      </c>
      <c r="D143" s="13" t="str">
        <f>[2]หน้าผ้า!F152</f>
        <v>นีโอ พี4(เอส)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100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 t="str">
        <f>[2]หน้าผ้า!X152</f>
        <v>รอส่ง</v>
      </c>
      <c r="U143" s="11">
        <f>[2]หน้าผ้า!AA152</f>
        <v>3000</v>
      </c>
      <c r="V143" s="10">
        <f>[2]หน้าผ้า!AJ152</f>
        <v>3065</v>
      </c>
      <c r="W143" s="10">
        <f>[2]หน้าผ้า!AL152</f>
        <v>0</v>
      </c>
      <c r="X143" s="10">
        <f>[2]หน้าผ้า!AM152</f>
        <v>3300</v>
      </c>
      <c r="Y143" s="10">
        <f>[2]หน้าผ้า!AN152</f>
        <v>0</v>
      </c>
      <c r="Z143" s="9" t="str">
        <f>[2]หน้าผ้า!AO152</f>
        <v>WSWT2025800SM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P6</v>
      </c>
      <c r="AI143" s="1">
        <f>[2]หน้าผ้า!DM152</f>
        <v>4</v>
      </c>
      <c r="AJ143" s="3" t="str">
        <f>[2]หน้าผ้า!DN152</f>
        <v>รอส่ง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45541</v>
      </c>
      <c r="B144" s="14" t="str">
        <f>[2]หน้าผ้า!B153</f>
        <v>MK67-001236</v>
      </c>
      <c r="C144" s="9" t="str">
        <f>[2]หน้าผ้า!E153</f>
        <v>บจก.เอพีเอ็ม อะโกร</v>
      </c>
      <c r="D144" s="13" t="str">
        <f>[2]หน้าผ้า!F153</f>
        <v>ยูฟีด รวมไก่ วัว</v>
      </c>
      <c r="E144" s="9">
        <f>[2]หน้าผ้า!G153</f>
        <v>20</v>
      </c>
      <c r="F144" s="9">
        <f>[2]หน้าผ้า!H153</f>
        <v>40</v>
      </c>
      <c r="G144" s="9" t="str">
        <f>[2]หน้าผ้า!I153</f>
        <v>ขาว</v>
      </c>
      <c r="H144" s="9" t="str">
        <f>[2]หน้าผ้า!J153</f>
        <v>ด้าน</v>
      </c>
      <c r="I144" s="9">
        <f>[2]หน้าผ้า!L153</f>
        <v>108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</v>
      </c>
      <c r="T144" s="12" t="str">
        <f>[2]หน้าผ้า!X153</f>
        <v>รอส่ง</v>
      </c>
      <c r="U144" s="11">
        <f>[2]หน้าผ้า!AA153</f>
        <v>3000</v>
      </c>
      <c r="V144" s="10">
        <f>[2]หน้าผ้า!AJ153</f>
        <v>3318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WSWT2025800SM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 t="str">
        <f>[2]หน้าผ้า!AI153</f>
        <v>ลูกค้าสั่งผิดเอาไปส่งเดือน10</v>
      </c>
      <c r="AG144" s="1" t="str">
        <f>[3]หน้าผ้า!DC156</f>
        <v>พร้อมส่ง</v>
      </c>
      <c r="AH144" s="1" t="str">
        <f>[2]หน้าผ้า!DL153</f>
        <v>P6</v>
      </c>
      <c r="AI144" s="1">
        <f>[2]หน้าผ้า!DM153</f>
        <v>4</v>
      </c>
      <c r="AJ144" s="3" t="str">
        <f>[2]หน้าผ้า!DN153</f>
        <v>รอส่ง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>
        <f>[2]หน้าผ้า!ED153</f>
        <v>0</v>
      </c>
      <c r="AY144" s="2" t="str">
        <f>[2]หน้าผ้า!AG153</f>
        <v>ลูกค้าต้องการเคลือบใส แต่เปิดมาเคลือบด้าน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0</v>
      </c>
    </row>
    <row r="145" spans="1:56" ht="28.5" customHeight="1" x14ac:dyDescent="0.45">
      <c r="A145" s="3">
        <f>[2]หน้าผ้า!C154</f>
        <v>45581</v>
      </c>
      <c r="B145" s="14" t="str">
        <f>[2]หน้าผ้า!B154</f>
        <v>MK67-001396</v>
      </c>
      <c r="C145" s="9" t="str">
        <f>[2]หน้าผ้า!E154</f>
        <v>บจก.เอพีเอ็ม อะโกร</v>
      </c>
      <c r="D145" s="13" t="str">
        <f>[2]หน้าผ้า!F154</f>
        <v>นีโอ พี4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</v>
      </c>
      <c r="T145" s="12" t="str">
        <f>[2]หน้าผ้า!X154</f>
        <v>รอส่ง</v>
      </c>
      <c r="U145" s="11">
        <f>[2]หน้าผ้า!AA154</f>
        <v>3000</v>
      </c>
      <c r="V145" s="10">
        <f>[2]หน้าผ้า!AJ154</f>
        <v>3194</v>
      </c>
      <c r="W145" s="10">
        <f>[2]หน้าผ้า!AL154</f>
        <v>0</v>
      </c>
      <c r="X145" s="10">
        <f>[2]หน้าผ้า!AM154</f>
        <v>5632</v>
      </c>
      <c r="Y145" s="10">
        <f>[2]หน้าผ้า!AN154</f>
        <v>0</v>
      </c>
      <c r="Z145" s="9" t="str">
        <f>[2]หน้าผ้า!AO154</f>
        <v>WSWT2025800SM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P6</v>
      </c>
      <c r="AI145" s="1">
        <f>[2]หน้าผ้า!DM154</f>
        <v>4</v>
      </c>
      <c r="AJ145" s="3" t="str">
        <f>[2]หน้าผ้า!DN154</f>
        <v>รอส่ง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20</v>
      </c>
      <c r="F146" s="9">
        <f>[2]หน้าผ้า!H155</f>
        <v>38</v>
      </c>
      <c r="G146" s="9">
        <f>[2]หน้าผ้า!I155</f>
        <v>0</v>
      </c>
      <c r="H146" s="9">
        <f>[2]หน้าผ้า!J155</f>
        <v>0</v>
      </c>
      <c r="I146" s="9">
        <f>[2]หน้าผ้า!L155</f>
        <v>84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WSWT2025800SM</v>
      </c>
      <c r="AA146" s="8">
        <f>[2]หน้าผ้า!AQ155</f>
        <v>603143.1164825001</v>
      </c>
      <c r="AB146" s="8">
        <f>[2]หน้าผ้า!AR155</f>
        <v>90411.221482499997</v>
      </c>
      <c r="AC146" s="8">
        <f>[2]หน้าผ้า!AS155</f>
        <v>512731.89500000002</v>
      </c>
      <c r="AD146" s="8">
        <f>[2]หน้าผ้า!AT155</f>
        <v>60925.506482500001</v>
      </c>
      <c r="AE146" s="8">
        <f>[2]หน้าผ้า!AU155</f>
        <v>542217.61</v>
      </c>
      <c r="AF146" s="8" t="str">
        <f>[2]หน้าผ้า!AI155</f>
        <v>ระบุในSD</v>
      </c>
      <c r="AG146" s="1" t="str">
        <f>[3]หน้าผ้า!DC158</f>
        <v>รอตัด</v>
      </c>
      <c r="AH146" s="1">
        <f>[2]หน้าผ้า!DL155</f>
        <v>0</v>
      </c>
      <c r="AI146" s="1" t="str">
        <f>[2]หน้าผ้า!DM155</f>
        <v>Lead time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0</v>
      </c>
    </row>
    <row r="147" spans="1:56" ht="28.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>
        <f>[2]หน้าผ้า!F156</f>
        <v>21</v>
      </c>
      <c r="E147" s="9">
        <f>[2]หน้าผ้า!G156</f>
        <v>20</v>
      </c>
      <c r="F147" s="9">
        <f>[2]หน้าผ้า!H156</f>
        <v>39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84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45944</v>
      </c>
      <c r="U147" s="11">
        <f>[2]หน้าผ้า!AA156</f>
        <v>2500</v>
      </c>
      <c r="V147" s="10">
        <f>[2]หน้าผ้า!AJ156</f>
        <v>2700</v>
      </c>
      <c r="W147" s="10">
        <f>[2]หน้าผ้า!AL156</f>
        <v>0</v>
      </c>
      <c r="X147" s="10">
        <f>[2]หน้าผ้า!AM156</f>
        <v>2687</v>
      </c>
      <c r="Y147" s="10">
        <f>[2]หน้าผ้า!AN156</f>
        <v>0</v>
      </c>
      <c r="Z147" s="9" t="str">
        <f>[2]หน้าผ้า!AO156</f>
        <v>WSWT2025850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พร้อมส่ง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45944</v>
      </c>
      <c r="AK147" s="3">
        <f>[2]หน้าผ้า!DQ156</f>
        <v>0</v>
      </c>
      <c r="AL147" s="3">
        <f>[2]หน้าผ้า!DR156</f>
        <v>45935</v>
      </c>
      <c r="AM147" s="3">
        <f>[2]หน้าผ้า!DS156</f>
        <v>45942</v>
      </c>
      <c r="AN147" s="3">
        <f>[2]หน้าผ้า!DT156</f>
        <v>45943</v>
      </c>
      <c r="AO147" s="3">
        <f>[2]หน้าผ้า!DU156</f>
        <v>45943</v>
      </c>
      <c r="AP147" s="3">
        <f>[2]หน้าผ้า!DP156</f>
        <v>45939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8.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 t="str">
        <f>[2]หน้าผ้า!F157</f>
        <v>915 พี</v>
      </c>
      <c r="E148" s="9">
        <f>[2]หน้าผ้า!G157</f>
        <v>20</v>
      </c>
      <c r="F148" s="9">
        <f>[2]หน้าผ้า!H157</f>
        <v>39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84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45945</v>
      </c>
      <c r="U148" s="11">
        <f>[2]หน้าผ้า!AA157</f>
        <v>5000</v>
      </c>
      <c r="V148" s="10">
        <f>[2]หน้าผ้า!AJ157</f>
        <v>5100</v>
      </c>
      <c r="W148" s="10">
        <f>[2]หน้าผ้า!AL157</f>
        <v>0</v>
      </c>
      <c r="X148" s="10">
        <f>[2]หน้าผ้า!AM157</f>
        <v>5200</v>
      </c>
      <c r="Y148" s="10">
        <f>[2]หน้าผ้า!AN157</f>
        <v>0</v>
      </c>
      <c r="Z148" s="9" t="str">
        <f>[2]หน้าผ้า!AO157</f>
        <v>WSWT2025850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45945</v>
      </c>
      <c r="AK148" s="3">
        <f>[2]หน้าผ้า!DQ157</f>
        <v>0</v>
      </c>
      <c r="AL148" s="3">
        <f>[2]หน้าผ้า!DR157</f>
        <v>45936</v>
      </c>
      <c r="AM148" s="3">
        <f>[2]หน้าผ้า!DS157</f>
        <v>45943</v>
      </c>
      <c r="AN148" s="3">
        <f>[2]หน้าผ้า!DT157</f>
        <v>45944</v>
      </c>
      <c r="AO148" s="3">
        <f>[2]หน้าผ้า!DU157</f>
        <v>45944</v>
      </c>
      <c r="AP148" s="3">
        <f>[2]หน้าผ้า!DP157</f>
        <v>45940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8.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>
        <f>[2]หน้าผ้า!F158</f>
        <v>932</v>
      </c>
      <c r="E149" s="9">
        <f>[2]หน้าผ้า!G158</f>
        <v>20</v>
      </c>
      <c r="F149" s="9">
        <f>[2]หน้าผ้า!H158</f>
        <v>38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82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45954</v>
      </c>
      <c r="U149" s="11">
        <f>[2]หน้าผ้า!AA158</f>
        <v>2500</v>
      </c>
      <c r="V149" s="10">
        <f>[2]หน้าผ้า!AJ158</f>
        <v>0</v>
      </c>
      <c r="W149" s="10">
        <f>[2]หน้าผ้า!AL158</f>
        <v>2500</v>
      </c>
      <c r="X149" s="10">
        <f>[2]หน้าผ้า!AM158</f>
        <v>2550</v>
      </c>
      <c r="Y149" s="10">
        <f>[2]หน้าผ้า!AN158</f>
        <v>0</v>
      </c>
      <c r="Z149" s="9" t="str">
        <f>[2]หน้าผ้า!AO158</f>
        <v>WSWT2025850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รอตัด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45954</v>
      </c>
      <c r="AK149" s="3">
        <f>[2]หน้าผ้า!DQ158</f>
        <v>0</v>
      </c>
      <c r="AL149" s="3">
        <f>[2]หน้าผ้า!DR158</f>
        <v>45945</v>
      </c>
      <c r="AM149" s="3">
        <f>[2]หน้าผ้า!DS158</f>
        <v>45952</v>
      </c>
      <c r="AN149" s="3">
        <f>[2]หน้าผ้า!DT158</f>
        <v>45953</v>
      </c>
      <c r="AO149" s="3">
        <f>[2]หน้าผ้า!DU158</f>
        <v>45953</v>
      </c>
      <c r="AP149" s="3">
        <f>[2]หน้าผ้า!DP158</f>
        <v>45949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8.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>
        <f>[2]หน้าผ้า!F159</f>
        <v>21</v>
      </c>
      <c r="E150" s="9">
        <f>[2]หน้าผ้า!G159</f>
        <v>20</v>
      </c>
      <c r="F150" s="9">
        <f>[2]หน้าผ้า!H159</f>
        <v>39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84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45946</v>
      </c>
      <c r="U150" s="11">
        <f>[2]หน้าผ้า!AA159</f>
        <v>2500</v>
      </c>
      <c r="V150" s="10">
        <f>[2]หน้าผ้า!AJ159</f>
        <v>2700</v>
      </c>
      <c r="W150" s="10">
        <f>[2]หน้าผ้า!AL159</f>
        <v>0</v>
      </c>
      <c r="X150" s="10">
        <f>[2]หน้าผ้า!AM159</f>
        <v>2686</v>
      </c>
      <c r="Y150" s="10">
        <f>[2]หน้าผ้า!AN159</f>
        <v>0</v>
      </c>
      <c r="Z150" s="9" t="str">
        <f>[2]หน้าผ้า!AO159</f>
        <v>WSWT2025850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45946</v>
      </c>
      <c r="AK150" s="3">
        <f>[2]หน้าผ้า!DQ159</f>
        <v>0</v>
      </c>
      <c r="AL150" s="3">
        <f>[2]หน้าผ้า!DR159</f>
        <v>45937</v>
      </c>
      <c r="AM150" s="3">
        <f>[2]หน้าผ้า!DS159</f>
        <v>45944</v>
      </c>
      <c r="AN150" s="3">
        <f>[2]หน้าผ้า!DT159</f>
        <v>45945</v>
      </c>
      <c r="AO150" s="3">
        <f>[2]หน้าผ้า!DU159</f>
        <v>45945</v>
      </c>
      <c r="AP150" s="3">
        <f>[2]หน้าผ้า!DP159</f>
        <v>45941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8.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ไอฟีดไก่ไข่เบอร์ 5 เอ็ม</v>
      </c>
      <c r="E151" s="9">
        <f>[2]หน้าผ้า!G160</f>
        <v>20</v>
      </c>
      <c r="F151" s="9">
        <f>[2]หน้าผ้า!H160</f>
        <v>39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84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45946</v>
      </c>
      <c r="U151" s="11">
        <f>[2]หน้าผ้า!AA160</f>
        <v>5000</v>
      </c>
      <c r="V151" s="10">
        <f>[2]หน้าผ้า!AJ160</f>
        <v>0</v>
      </c>
      <c r="W151" s="10">
        <f>[2]หน้าผ้า!AL160</f>
        <v>5000</v>
      </c>
      <c r="X151" s="10">
        <f>[2]หน้าผ้า!AM160</f>
        <v>0</v>
      </c>
      <c r="Y151" s="10">
        <f>[2]หน้าผ้า!AN160</f>
        <v>5250</v>
      </c>
      <c r="Z151" s="9" t="str">
        <f>[2]หน้าผ้า!AO160</f>
        <v>WSWT2025850</v>
      </c>
      <c r="AA151" s="8">
        <f>[2]หน้าผ้า!AQ160</f>
        <v>5657.85</v>
      </c>
      <c r="AB151" s="8">
        <f>[2]หน้าผ้า!AR160</f>
        <v>5657.85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พร้อมส่ง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45946</v>
      </c>
      <c r="AK151" s="3">
        <f>[2]หน้าผ้า!DQ160</f>
        <v>0</v>
      </c>
      <c r="AL151" s="3">
        <f>[2]หน้าผ้า!DR160</f>
        <v>45937</v>
      </c>
      <c r="AM151" s="3">
        <f>[2]หน้าผ้า!DS160</f>
        <v>45944</v>
      </c>
      <c r="AN151" s="3">
        <f>[2]หน้าผ้า!DT160</f>
        <v>45945</v>
      </c>
      <c r="AO151" s="3">
        <f>[2]หน้าผ้า!DU160</f>
        <v>45945</v>
      </c>
      <c r="AP151" s="3">
        <f>[2]หน้าผ้า!DP160</f>
        <v>45941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8.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 t="str">
        <f>[2]หน้าผ้า!F161</f>
        <v>แถบเขียว</v>
      </c>
      <c r="E152" s="9">
        <f>[2]หน้าผ้า!G161</f>
        <v>20</v>
      </c>
      <c r="F152" s="9">
        <f>[2]หน้าผ้า!H161</f>
        <v>38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82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45947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5100</v>
      </c>
      <c r="Y152" s="10">
        <f>[2]หน้าผ้า!AN161</f>
        <v>0</v>
      </c>
      <c r="Z152" s="9" t="str">
        <f>[2]หน้าผ้า!AO161</f>
        <v>WSWT2025850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45947</v>
      </c>
      <c r="AK152" s="3">
        <f>[2]หน้าผ้า!DQ161</f>
        <v>0</v>
      </c>
      <c r="AL152" s="3">
        <f>[2]หน้าผ้า!DR161</f>
        <v>45938</v>
      </c>
      <c r="AM152" s="3">
        <f>[2]หน้าผ้า!DS161</f>
        <v>45945</v>
      </c>
      <c r="AN152" s="3">
        <f>[2]หน้าผ้า!DT161</f>
        <v>45946</v>
      </c>
      <c r="AO152" s="3">
        <f>[2]หน้าผ้า!DU161</f>
        <v>45946</v>
      </c>
      <c r="AP152" s="3">
        <f>[2]หน้าผ้า!DP161</f>
        <v>45942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8.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915 เอ็ม</v>
      </c>
      <c r="E153" s="9">
        <f>[2]หน้าผ้า!G162</f>
        <v>20</v>
      </c>
      <c r="F153" s="9">
        <f>[2]หน้าผ้า!H162</f>
        <v>39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84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45947</v>
      </c>
      <c r="U153" s="11">
        <f>[2]หน้าผ้า!AA162</f>
        <v>5000</v>
      </c>
      <c r="V153" s="10">
        <f>[2]หน้าผ้า!AJ162</f>
        <v>5100</v>
      </c>
      <c r="W153" s="10">
        <f>[2]หน้าผ้า!AL162</f>
        <v>0</v>
      </c>
      <c r="X153" s="10">
        <f>[2]หน้าผ้า!AM162</f>
        <v>5100</v>
      </c>
      <c r="Y153" s="10">
        <f>[2]หน้าผ้า!AN162</f>
        <v>0</v>
      </c>
      <c r="Z153" s="9" t="str">
        <f>[2]หน้าผ้า!AO162</f>
        <v>WSWT2025850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รอตัด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45947</v>
      </c>
      <c r="AK153" s="3">
        <f>[2]หน้าผ้า!DQ162</f>
        <v>0</v>
      </c>
      <c r="AL153" s="3">
        <f>[2]หน้าผ้า!DR162</f>
        <v>45938</v>
      </c>
      <c r="AM153" s="3">
        <f>[2]หน้าผ้า!DS162</f>
        <v>45945</v>
      </c>
      <c r="AN153" s="3">
        <f>[2]หน้าผ้า!DT162</f>
        <v>45946</v>
      </c>
      <c r="AO153" s="3">
        <f>[2]หน้าผ้า!DU162</f>
        <v>45946</v>
      </c>
      <c r="AP153" s="3">
        <f>[2]หน้าผ้า!DP162</f>
        <v>45942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8.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 t="str">
        <f>[2]หน้าผ้า!F163</f>
        <v>915 พี</v>
      </c>
      <c r="E154" s="9">
        <f>[2]หน้าผ้า!G163</f>
        <v>20</v>
      </c>
      <c r="F154" s="9">
        <f>[2]หน้าผ้า!H163</f>
        <v>39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84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45947</v>
      </c>
      <c r="U154" s="11">
        <f>[2]หน้าผ้า!AA163</f>
        <v>5000</v>
      </c>
      <c r="V154" s="10">
        <f>[2]หน้าผ้า!AJ163</f>
        <v>4200</v>
      </c>
      <c r="W154" s="10">
        <f>[2]หน้าผ้า!AL163</f>
        <v>800</v>
      </c>
      <c r="X154" s="10">
        <f>[2]หน้าผ้า!AM163</f>
        <v>5200</v>
      </c>
      <c r="Y154" s="10">
        <f>[2]หน้าผ้า!AN163</f>
        <v>0</v>
      </c>
      <c r="Z154" s="9" t="str">
        <f>[2]หน้าผ้า!AO163</f>
        <v>WSWT2025850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รอตัด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45947</v>
      </c>
      <c r="AK154" s="3">
        <f>[2]หน้าผ้า!DQ163</f>
        <v>0</v>
      </c>
      <c r="AL154" s="3">
        <f>[2]หน้าผ้า!DR163</f>
        <v>45938</v>
      </c>
      <c r="AM154" s="3">
        <f>[2]หน้าผ้า!DS163</f>
        <v>45945</v>
      </c>
      <c r="AN154" s="3">
        <f>[2]หน้าผ้า!DT163</f>
        <v>45946</v>
      </c>
      <c r="AO154" s="3">
        <f>[2]หน้าผ้า!DU163</f>
        <v>45946</v>
      </c>
      <c r="AP154" s="3">
        <f>[2]หน้าผ้า!DP163</f>
        <v>45942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0</v>
      </c>
    </row>
    <row r="155" spans="1:56" ht="28.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 t="str">
        <f>[2]หน้าผ้า!F164</f>
        <v>952 เอส</v>
      </c>
      <c r="E155" s="9">
        <f>[2]หน้าผ้า!G164</f>
        <v>20</v>
      </c>
      <c r="F155" s="9">
        <f>[2]หน้าผ้า!H164</f>
        <v>39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84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45950</v>
      </c>
      <c r="U155" s="11">
        <f>[2]หน้าผ้า!AA164</f>
        <v>2500</v>
      </c>
      <c r="V155" s="10">
        <f>[2]หน้าผ้า!AJ164</f>
        <v>2359</v>
      </c>
      <c r="W155" s="10">
        <f>[2]หน้าผ้า!AL164</f>
        <v>141</v>
      </c>
      <c r="X155" s="10">
        <f>[2]หน้าผ้า!AM164</f>
        <v>2600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รอตัด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45950</v>
      </c>
      <c r="AK155" s="3">
        <f>[2]หน้าผ้า!DQ164</f>
        <v>0</v>
      </c>
      <c r="AL155" s="3">
        <f>[2]หน้าผ้า!DR164</f>
        <v>45941</v>
      </c>
      <c r="AM155" s="3">
        <f>[2]หน้าผ้า!DS164</f>
        <v>45948</v>
      </c>
      <c r="AN155" s="3">
        <f>[2]หน้าผ้า!DT164</f>
        <v>45949</v>
      </c>
      <c r="AO155" s="3">
        <f>[2]หน้าผ้า!DU164</f>
        <v>45949</v>
      </c>
      <c r="AP155" s="3">
        <f>[2]หน้าผ้า!DP164</f>
        <v>45945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8.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>
        <f>[2]หน้าผ้า!F165</f>
        <v>935</v>
      </c>
      <c r="E156" s="9">
        <f>[2]หน้าผ้า!G165</f>
        <v>20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45951</v>
      </c>
      <c r="U156" s="11">
        <f>[2]หน้าผ้า!AA165</f>
        <v>10000</v>
      </c>
      <c r="V156" s="10">
        <f>[2]หน้าผ้า!AJ165</f>
        <v>0</v>
      </c>
      <c r="W156" s="10">
        <f>[2]หน้าผ้า!AL165</f>
        <v>10000</v>
      </c>
      <c r="X156" s="10">
        <f>[2]หน้าผ้า!AM165</f>
        <v>10200</v>
      </c>
      <c r="Y156" s="10">
        <f>[2]หน้าผ้า!AN165</f>
        <v>0</v>
      </c>
      <c r="Z156" s="9" t="str">
        <f>[2]หน้าผ้า!AO165</f>
        <v>WSWT2025850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45951</v>
      </c>
      <c r="AK156" s="3">
        <f>[2]หน้าผ้า!DQ165</f>
        <v>0</v>
      </c>
      <c r="AL156" s="3">
        <f>[2]หน้าผ้า!DR165</f>
        <v>45942</v>
      </c>
      <c r="AM156" s="3">
        <f>[2]หน้าผ้า!DS165</f>
        <v>45949</v>
      </c>
      <c r="AN156" s="3">
        <f>[2]หน้าผ้า!DT165</f>
        <v>45950</v>
      </c>
      <c r="AO156" s="3">
        <f>[2]หน้าผ้า!DU165</f>
        <v>45950</v>
      </c>
      <c r="AP156" s="3">
        <f>[2]หน้าผ้า!DP165</f>
        <v>45946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8.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 t="str">
        <f>[2]หน้าผ้า!F166</f>
        <v>935 เอ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45947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5100</v>
      </c>
      <c r="Y157" s="10">
        <f>[2]หน้าผ้า!AN166</f>
        <v>0</v>
      </c>
      <c r="Z157" s="9" t="str">
        <f>[2]หน้าผ้า!AO166</f>
        <v>WSWT2025850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45947</v>
      </c>
      <c r="AK157" s="3">
        <f>[2]หน้าผ้า!DQ166</f>
        <v>0</v>
      </c>
      <c r="AL157" s="3">
        <f>[2]หน้าผ้า!DR166</f>
        <v>45938</v>
      </c>
      <c r="AM157" s="3">
        <f>[2]หน้าผ้า!DS166</f>
        <v>45945</v>
      </c>
      <c r="AN157" s="3">
        <f>[2]หน้าผ้า!DT166</f>
        <v>45946</v>
      </c>
      <c r="AO157" s="3">
        <f>[2]หน้าผ้า!DU166</f>
        <v>45946</v>
      </c>
      <c r="AP157" s="3">
        <f>[2]หน้าผ้า!DP166</f>
        <v>45942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8.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 t="str">
        <f>[2]หน้าผ้า!F167</f>
        <v>915 เอ็ม</v>
      </c>
      <c r="E158" s="9">
        <f>[2]หน้าผ้า!G167</f>
        <v>20</v>
      </c>
      <c r="F158" s="9">
        <f>[2]หน้าผ้า!H167</f>
        <v>39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84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45950</v>
      </c>
      <c r="U158" s="11">
        <f>[2]หน้าผ้า!AA167</f>
        <v>10000</v>
      </c>
      <c r="V158" s="10">
        <f>[2]หน้าผ้า!AJ167</f>
        <v>2900</v>
      </c>
      <c r="W158" s="10">
        <f>[2]หน้าผ้า!AL167</f>
        <v>7100</v>
      </c>
      <c r="X158" s="10">
        <f>[2]หน้าผ้า!AM167</f>
        <v>10300</v>
      </c>
      <c r="Y158" s="10">
        <f>[2]หน้าผ้า!AN167</f>
        <v>0</v>
      </c>
      <c r="Z158" s="9" t="str">
        <f>[2]หน้าผ้า!AO167</f>
        <v>WSWT2025850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รอตัด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45950</v>
      </c>
      <c r="AK158" s="3">
        <f>[2]หน้าผ้า!DQ167</f>
        <v>0</v>
      </c>
      <c r="AL158" s="3">
        <f>[2]หน้าผ้า!DR167</f>
        <v>45941</v>
      </c>
      <c r="AM158" s="3">
        <f>[2]หน้าผ้า!DS167</f>
        <v>45948</v>
      </c>
      <c r="AN158" s="3">
        <f>[2]หน้าผ้า!DT167</f>
        <v>45949</v>
      </c>
      <c r="AO158" s="3">
        <f>[2]หน้าผ้า!DU167</f>
        <v>45949</v>
      </c>
      <c r="AP158" s="3">
        <f>[2]หน้าผ้า!DP167</f>
        <v>45945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0</v>
      </c>
    </row>
    <row r="159" spans="1:56" ht="28.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>
        <f>[2]หน้าผ้า!F168</f>
        <v>931</v>
      </c>
      <c r="E159" s="9">
        <f>[2]หน้าผ้า!G168</f>
        <v>20</v>
      </c>
      <c r="F159" s="9">
        <f>[2]หน้าผ้า!H168</f>
        <v>39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84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45950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WSWT2025850</v>
      </c>
      <c r="AA159" s="8">
        <f>[2]หน้าผ้า!AQ168</f>
        <v>5657.85</v>
      </c>
      <c r="AB159" s="8">
        <f>[2]หน้าผ้า!AR168</f>
        <v>5657.85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45950</v>
      </c>
      <c r="AK159" s="3">
        <f>[2]หน้าผ้า!DQ168</f>
        <v>0</v>
      </c>
      <c r="AL159" s="3">
        <f>[2]หน้าผ้า!DR168</f>
        <v>45941</v>
      </c>
      <c r="AM159" s="3">
        <f>[2]หน้าผ้า!DS168</f>
        <v>45948</v>
      </c>
      <c r="AN159" s="3">
        <f>[2]หน้าผ้า!DT168</f>
        <v>45949</v>
      </c>
      <c r="AO159" s="3">
        <f>[2]หน้าผ้า!DU168</f>
        <v>45949</v>
      </c>
      <c r="AP159" s="3">
        <f>[2]หน้าผ้า!DP168</f>
        <v>45945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8.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953 เอส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45947</v>
      </c>
      <c r="U160" s="11">
        <f>[2]หน้าผ้า!AA169</f>
        <v>2500</v>
      </c>
      <c r="V160" s="10">
        <f>[2]หน้าผ้า!AJ169</f>
        <v>0</v>
      </c>
      <c r="W160" s="10">
        <f>[2]หน้าผ้า!AL169</f>
        <v>2500</v>
      </c>
      <c r="X160" s="10">
        <f>[2]หน้าผ้า!AM169</f>
        <v>0</v>
      </c>
      <c r="Y160" s="10">
        <f>[2]หน้าผ้า!AN169</f>
        <v>2625</v>
      </c>
      <c r="Z160" s="9" t="str">
        <f>[2]หน้าผ้า!AO169</f>
        <v>WSWT2025850</v>
      </c>
      <c r="AA160" s="8">
        <f>[2]หน้าผ้า!AQ169</f>
        <v>2828.9250000000002</v>
      </c>
      <c r="AB160" s="8">
        <f>[2]หน้าผ้า!AR169</f>
        <v>2828.9250000000002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45947</v>
      </c>
      <c r="AK160" s="3">
        <f>[2]หน้าผ้า!DQ169</f>
        <v>0</v>
      </c>
      <c r="AL160" s="3">
        <f>[2]หน้าผ้า!DR169</f>
        <v>45938</v>
      </c>
      <c r="AM160" s="3">
        <f>[2]หน้าผ้า!DS169</f>
        <v>45945</v>
      </c>
      <c r="AN160" s="3">
        <f>[2]หน้าผ้า!DT169</f>
        <v>45946</v>
      </c>
      <c r="AO160" s="3">
        <f>[2]หน้าผ้า!DU169</f>
        <v>45946</v>
      </c>
      <c r="AP160" s="3">
        <f>[2]หน้าผ้า!DP169</f>
        <v>45942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0</v>
      </c>
    </row>
    <row r="161" spans="1:56" ht="28.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>
        <f>[2]หน้าผ้า!F170</f>
        <v>932</v>
      </c>
      <c r="E161" s="9">
        <f>[2]หน้าผ้า!G170</f>
        <v>20</v>
      </c>
      <c r="F161" s="9">
        <f>[2]หน้าผ้า!H170</f>
        <v>38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82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45958</v>
      </c>
      <c r="U161" s="11">
        <f>[2]หน้าผ้า!AA170</f>
        <v>2500</v>
      </c>
      <c r="V161" s="10">
        <f>[2]หน้าผ้า!AJ170</f>
        <v>0</v>
      </c>
      <c r="W161" s="10">
        <f>[2]หน้าผ้า!AL170</f>
        <v>2500</v>
      </c>
      <c r="X161" s="10">
        <f>[2]หน้าผ้า!AM170</f>
        <v>2550</v>
      </c>
      <c r="Y161" s="10">
        <f>[2]หน้าผ้า!AN170</f>
        <v>0</v>
      </c>
      <c r="Z161" s="9" t="str">
        <f>[2]หน้าผ้า!AO170</f>
        <v>WSWT2025850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รอตัด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45958</v>
      </c>
      <c r="AK161" s="3">
        <f>[2]หน้าผ้า!DQ170</f>
        <v>0</v>
      </c>
      <c r="AL161" s="3">
        <f>[2]หน้าผ้า!DR170</f>
        <v>45949</v>
      </c>
      <c r="AM161" s="3">
        <f>[2]หน้าผ้า!DS170</f>
        <v>45956</v>
      </c>
      <c r="AN161" s="3">
        <f>[2]หน้าผ้า!DT170</f>
        <v>45957</v>
      </c>
      <c r="AO161" s="3">
        <f>[2]หน้าผ้า!DU170</f>
        <v>45957</v>
      </c>
      <c r="AP161" s="3">
        <f>[2]หน้าผ้า!DP170</f>
        <v>45953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8.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915 พี</v>
      </c>
      <c r="E162" s="9">
        <f>[2]หน้าผ้า!G171</f>
        <v>20</v>
      </c>
      <c r="F162" s="9">
        <f>[2]หน้าผ้า!H171</f>
        <v>39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84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45951</v>
      </c>
      <c r="U162" s="11">
        <f>[2]หน้าผ้า!AA171</f>
        <v>7500</v>
      </c>
      <c r="V162" s="10">
        <f>[2]หน้าผ้า!AJ171</f>
        <v>0</v>
      </c>
      <c r="W162" s="10">
        <f>[2]หน้าผ้า!AL171</f>
        <v>7500</v>
      </c>
      <c r="X162" s="10">
        <f>[2]หน้าผ้า!AM171</f>
        <v>0</v>
      </c>
      <c r="Y162" s="10">
        <f>[2]หน้าผ้า!AN171</f>
        <v>7875</v>
      </c>
      <c r="Z162" s="9" t="str">
        <f>[2]หน้าผ้า!AO171</f>
        <v>WSWT2025850</v>
      </c>
      <c r="AA162" s="8">
        <f>[2]หน้าผ้า!AQ171</f>
        <v>8486.7750000000015</v>
      </c>
      <c r="AB162" s="8">
        <f>[2]หน้าผ้า!AR171</f>
        <v>8486.7750000000015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45951</v>
      </c>
      <c r="AK162" s="3">
        <f>[2]หน้าผ้า!DQ171</f>
        <v>0</v>
      </c>
      <c r="AL162" s="3">
        <f>[2]หน้าผ้า!DR171</f>
        <v>45942</v>
      </c>
      <c r="AM162" s="3">
        <f>[2]หน้าผ้า!DS171</f>
        <v>45949</v>
      </c>
      <c r="AN162" s="3">
        <f>[2]หน้าผ้า!DT171</f>
        <v>45950</v>
      </c>
      <c r="AO162" s="3">
        <f>[2]หน้าผ้า!DU171</f>
        <v>45950</v>
      </c>
      <c r="AP162" s="3">
        <f>[2]หน้าผ้า!DP171</f>
        <v>45946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8.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ไก่เนื้อ สระบุรี2</v>
      </c>
      <c r="E163" s="9">
        <f>[2]หน้าผ้า!G172</f>
        <v>20</v>
      </c>
      <c r="F163" s="9">
        <f>[2]หน้าผ้า!H172</f>
        <v>39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84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45951</v>
      </c>
      <c r="U163" s="11">
        <f>[2]หน้าผ้า!AA172</f>
        <v>2500</v>
      </c>
      <c r="V163" s="10">
        <f>[2]หน้าผ้า!AJ172</f>
        <v>0</v>
      </c>
      <c r="W163" s="10">
        <f>[2]หน้าผ้า!AL172</f>
        <v>2500</v>
      </c>
      <c r="X163" s="10">
        <f>[2]หน้าผ้า!AM172</f>
        <v>0</v>
      </c>
      <c r="Y163" s="10">
        <f>[2]หน้าผ้า!AN172</f>
        <v>2625</v>
      </c>
      <c r="Z163" s="9" t="str">
        <f>[2]หน้าผ้า!AO172</f>
        <v>WSWT2025850</v>
      </c>
      <c r="AA163" s="8">
        <f>[2]หน้าผ้า!AQ172</f>
        <v>2828.9250000000002</v>
      </c>
      <c r="AB163" s="8">
        <f>[2]หน้าผ้า!AR172</f>
        <v>2828.9250000000002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รอตัด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45951</v>
      </c>
      <c r="AK163" s="3">
        <f>[2]หน้าผ้า!DQ172</f>
        <v>0</v>
      </c>
      <c r="AL163" s="3">
        <f>[2]หน้าผ้า!DR172</f>
        <v>45942</v>
      </c>
      <c r="AM163" s="3">
        <f>[2]หน้าผ้า!DS172</f>
        <v>45949</v>
      </c>
      <c r="AN163" s="3">
        <f>[2]หน้าผ้า!DT172</f>
        <v>45950</v>
      </c>
      <c r="AO163" s="3">
        <f>[2]หน้าผ้า!DU172</f>
        <v>45950</v>
      </c>
      <c r="AP163" s="3">
        <f>[2]หน้าผ้า!DP172</f>
        <v>45946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8.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>
        <f>[2]หน้าผ้า!F173</f>
        <v>935</v>
      </c>
      <c r="E164" s="9">
        <f>[2]หน้าผ้า!G173</f>
        <v>20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80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45947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5165</v>
      </c>
      <c r="Y164" s="10">
        <f>[2]หน้าผ้า!AN173</f>
        <v>0</v>
      </c>
      <c r="Z164" s="9" t="str">
        <f>[2]หน้าผ้า!AO173</f>
        <v>WSWT2025850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45947</v>
      </c>
      <c r="AK164" s="3">
        <f>[2]หน้าผ้า!DQ173</f>
        <v>0</v>
      </c>
      <c r="AL164" s="3">
        <f>[2]หน้าผ้า!DR173</f>
        <v>45938</v>
      </c>
      <c r="AM164" s="3">
        <f>[2]หน้าผ้า!DS173</f>
        <v>45945</v>
      </c>
      <c r="AN164" s="3">
        <f>[2]หน้าผ้า!DT173</f>
        <v>45946</v>
      </c>
      <c r="AO164" s="3">
        <f>[2]หน้าผ้า!DU173</f>
        <v>45946</v>
      </c>
      <c r="AP164" s="3">
        <f>[2]หน้าผ้า!DP173</f>
        <v>45942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0</v>
      </c>
    </row>
    <row r="165" spans="1:56" ht="28.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 t="str">
        <f>[2]หน้าผ้า!F174</f>
        <v>935 แอล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45945</v>
      </c>
      <c r="U165" s="11">
        <f>[2]หน้าผ้า!AA174</f>
        <v>5000</v>
      </c>
      <c r="V165" s="10">
        <f>[2]หน้าผ้า!AJ174</f>
        <v>4728</v>
      </c>
      <c r="W165" s="10">
        <f>[2]หน้าผ้า!AL174</f>
        <v>272</v>
      </c>
      <c r="X165" s="10">
        <f>[2]หน้าผ้า!AM174</f>
        <v>5100</v>
      </c>
      <c r="Y165" s="10">
        <f>[2]หน้าผ้า!AN174</f>
        <v>0</v>
      </c>
      <c r="Z165" s="9" t="str">
        <f>[2]หน้าผ้า!AO174</f>
        <v>WSWT2025850</v>
      </c>
      <c r="AA165" s="8">
        <f>[2]หน้าผ้า!AQ174</f>
        <v>0</v>
      </c>
      <c r="AB165" s="8">
        <f>[2]หน้าผ้า!AR174</f>
        <v>0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45945</v>
      </c>
      <c r="AK165" s="3">
        <f>[2]หน้าผ้า!DQ174</f>
        <v>0</v>
      </c>
      <c r="AL165" s="3">
        <f>[2]หน้าผ้า!DR174</f>
        <v>45936</v>
      </c>
      <c r="AM165" s="3">
        <f>[2]หน้าผ้า!DS174</f>
        <v>45943</v>
      </c>
      <c r="AN165" s="3">
        <f>[2]หน้าผ้า!DT174</f>
        <v>45944</v>
      </c>
      <c r="AO165" s="3">
        <f>[2]หน้าผ้า!DU174</f>
        <v>45944</v>
      </c>
      <c r="AP165" s="3">
        <f>[2]หน้าผ้า!DP174</f>
        <v>45940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0</v>
      </c>
    </row>
    <row r="166" spans="1:56" ht="28.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935 เอ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45951</v>
      </c>
      <c r="U166" s="11">
        <f>[2]หน้าผ้า!AA175</f>
        <v>10000</v>
      </c>
      <c r="V166" s="10">
        <f>[2]หน้าผ้า!AJ175</f>
        <v>0</v>
      </c>
      <c r="W166" s="10">
        <f>[2]หน้าผ้า!AL175</f>
        <v>10000</v>
      </c>
      <c r="X166" s="10">
        <f>[2]หน้าผ้า!AM175</f>
        <v>10300</v>
      </c>
      <c r="Y166" s="10">
        <f>[2]หน้าผ้า!AN175</f>
        <v>0</v>
      </c>
      <c r="Z166" s="9" t="str">
        <f>[2]หน้าผ้า!AO175</f>
        <v>WSWT2025850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45951</v>
      </c>
      <c r="AK166" s="3">
        <f>[2]หน้าผ้า!DQ175</f>
        <v>0</v>
      </c>
      <c r="AL166" s="3">
        <f>[2]หน้าผ้า!DR175</f>
        <v>45942</v>
      </c>
      <c r="AM166" s="3">
        <f>[2]หน้าผ้า!DS175</f>
        <v>45949</v>
      </c>
      <c r="AN166" s="3">
        <f>[2]หน้าผ้า!DT175</f>
        <v>45950</v>
      </c>
      <c r="AO166" s="3">
        <f>[2]หน้าผ้า!DU175</f>
        <v>45950</v>
      </c>
      <c r="AP166" s="3">
        <f>[2]หน้าผ้า!DP175</f>
        <v>45946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0</v>
      </c>
    </row>
    <row r="167" spans="1:56" ht="28.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>
        <f>[2]หน้าผ้า!F176</f>
        <v>21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45952</v>
      </c>
      <c r="U167" s="11">
        <f>[2]หน้าผ้า!AA176</f>
        <v>2500</v>
      </c>
      <c r="V167" s="10">
        <f>[2]หน้าผ้า!AJ176</f>
        <v>2700</v>
      </c>
      <c r="W167" s="10">
        <f>[2]หน้าผ้า!AL176</f>
        <v>0</v>
      </c>
      <c r="X167" s="10">
        <f>[2]หน้าผ้า!AM176</f>
        <v>2687</v>
      </c>
      <c r="Y167" s="10">
        <f>[2]หน้าผ้า!AN176</f>
        <v>0</v>
      </c>
      <c r="Z167" s="9" t="str">
        <f>[2]หน้าผ้า!AO176</f>
        <v>WSWT2025850</v>
      </c>
      <c r="AA167" s="8">
        <f>[2]หน้าผ้า!AQ176</f>
        <v>0</v>
      </c>
      <c r="AB167" s="8">
        <f>[2]หน้าผ้า!AR176</f>
        <v>0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45952</v>
      </c>
      <c r="AK167" s="3">
        <f>[2]หน้าผ้า!DQ176</f>
        <v>0</v>
      </c>
      <c r="AL167" s="3">
        <f>[2]หน้าผ้า!DR176</f>
        <v>45943</v>
      </c>
      <c r="AM167" s="3">
        <f>[2]หน้าผ้า!DS176</f>
        <v>45950</v>
      </c>
      <c r="AN167" s="3">
        <f>[2]หน้าผ้า!DT176</f>
        <v>45951</v>
      </c>
      <c r="AO167" s="3">
        <f>[2]หน้าผ้า!DU176</f>
        <v>45951</v>
      </c>
      <c r="AP167" s="3">
        <f>[2]หน้าผ้า!DP176</f>
        <v>45947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0</v>
      </c>
    </row>
    <row r="168" spans="1:56" ht="28.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 t="str">
        <f>[2]หน้าผ้า!F177</f>
        <v>952 เอส</v>
      </c>
      <c r="E168" s="9">
        <f>[2]หน้าผ้า!G177</f>
        <v>20</v>
      </c>
      <c r="F168" s="9">
        <f>[2]หน้าผ้า!H177</f>
        <v>39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84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45950</v>
      </c>
      <c r="U168" s="11">
        <f>[2]หน้าผ้า!AA177</f>
        <v>2500</v>
      </c>
      <c r="V168" s="10">
        <f>[2]หน้าผ้า!AJ177</f>
        <v>0</v>
      </c>
      <c r="W168" s="10">
        <f>[2]หน้าผ้า!AL177</f>
        <v>2500</v>
      </c>
      <c r="X168" s="10">
        <f>[2]หน้าผ้า!AM177</f>
        <v>0</v>
      </c>
      <c r="Y168" s="10">
        <f>[2]หน้าผ้า!AN177</f>
        <v>2625</v>
      </c>
      <c r="Z168" s="9" t="str">
        <f>[2]หน้าผ้า!AO177</f>
        <v>WSWT2025850</v>
      </c>
      <c r="AA168" s="8">
        <f>[2]หน้าผ้า!AQ177</f>
        <v>2828.9250000000002</v>
      </c>
      <c r="AB168" s="8">
        <f>[2]หน้าผ้า!AR177</f>
        <v>2828.9250000000002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45950</v>
      </c>
      <c r="AK168" s="3">
        <f>[2]หน้าผ้า!DQ177</f>
        <v>0</v>
      </c>
      <c r="AL168" s="3">
        <f>[2]หน้าผ้า!DR177</f>
        <v>45941</v>
      </c>
      <c r="AM168" s="3">
        <f>[2]หน้าผ้า!DS177</f>
        <v>45948</v>
      </c>
      <c r="AN168" s="3">
        <f>[2]หน้าผ้า!DT177</f>
        <v>45949</v>
      </c>
      <c r="AO168" s="3">
        <f>[2]หน้าผ้า!DU177</f>
        <v>45949</v>
      </c>
      <c r="AP168" s="3">
        <f>[2]หน้าผ้า!DP177</f>
        <v>45945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0</v>
      </c>
    </row>
    <row r="169" spans="1:56" ht="28.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ไอฟีดไก่ไข่เบอร์ 5 เอ็ม</v>
      </c>
      <c r="E169" s="9">
        <f>[2]หน้าผ้า!G178</f>
        <v>20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84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45952</v>
      </c>
      <c r="U169" s="11">
        <f>[2]หน้าผ้า!AA178</f>
        <v>2500</v>
      </c>
      <c r="V169" s="10">
        <f>[2]หน้าผ้า!AJ178</f>
        <v>0</v>
      </c>
      <c r="W169" s="10">
        <f>[2]หน้าผ้า!AL178</f>
        <v>2500</v>
      </c>
      <c r="X169" s="10">
        <f>[2]หน้าผ้า!AM178</f>
        <v>0</v>
      </c>
      <c r="Y169" s="10">
        <f>[2]หน้าผ้า!AN178</f>
        <v>2625</v>
      </c>
      <c r="Z169" s="9" t="str">
        <f>[2]หน้าผ้า!AO178</f>
        <v>WSWT2025850</v>
      </c>
      <c r="AA169" s="8">
        <f>[2]หน้าผ้า!AQ178</f>
        <v>2828.9250000000002</v>
      </c>
      <c r="AB169" s="8">
        <f>[2]หน้าผ้า!AR178</f>
        <v>2828.9250000000002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45952</v>
      </c>
      <c r="AK169" s="3">
        <f>[2]หน้าผ้า!DQ178</f>
        <v>0</v>
      </c>
      <c r="AL169" s="3">
        <f>[2]หน้าผ้า!DR178</f>
        <v>45943</v>
      </c>
      <c r="AM169" s="3">
        <f>[2]หน้าผ้า!DS178</f>
        <v>45950</v>
      </c>
      <c r="AN169" s="3">
        <f>[2]หน้าผ้า!DT178</f>
        <v>45951</v>
      </c>
      <c r="AO169" s="3">
        <f>[2]หน้าผ้า!DU178</f>
        <v>45951</v>
      </c>
      <c r="AP169" s="3">
        <f>[2]หน้าผ้า!DP178</f>
        <v>45947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8.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แถบส้ม</v>
      </c>
      <c r="E170" s="9">
        <f>[2]หน้าผ้า!G179</f>
        <v>20</v>
      </c>
      <c r="F170" s="9">
        <f>[2]หน้าผ้า!H179</f>
        <v>38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82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45954</v>
      </c>
      <c r="U170" s="11">
        <f>[2]หน้าผ้า!AA179</f>
        <v>5000</v>
      </c>
      <c r="V170" s="10">
        <f>[2]หน้าผ้า!AJ179</f>
        <v>0</v>
      </c>
      <c r="W170" s="10">
        <f>[2]หน้าผ้า!AL179</f>
        <v>5000</v>
      </c>
      <c r="X170" s="10">
        <f>[2]หน้าผ้า!AM179</f>
        <v>0</v>
      </c>
      <c r="Y170" s="10">
        <f>[2]หน้าผ้า!AN179</f>
        <v>5250</v>
      </c>
      <c r="Z170" s="9" t="str">
        <f>[2]หน้าผ้า!AO179</f>
        <v>WSWT2025850</v>
      </c>
      <c r="AA170" s="8">
        <f>[2]หน้าผ้า!AQ179</f>
        <v>5518.15</v>
      </c>
      <c r="AB170" s="8">
        <f>[2]หน้าผ้า!AR179</f>
        <v>5518.15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45954</v>
      </c>
      <c r="AK170" s="3">
        <f>[2]หน้าผ้า!DQ179</f>
        <v>0</v>
      </c>
      <c r="AL170" s="3">
        <f>[2]หน้าผ้า!DR179</f>
        <v>45945</v>
      </c>
      <c r="AM170" s="3">
        <f>[2]หน้าผ้า!DS179</f>
        <v>45952</v>
      </c>
      <c r="AN170" s="3">
        <f>[2]หน้าผ้า!DT179</f>
        <v>45953</v>
      </c>
      <c r="AO170" s="3">
        <f>[2]หน้าผ้า!DU179</f>
        <v>45953</v>
      </c>
      <c r="AP170" s="3">
        <f>[2]หน้าผ้า!DP179</f>
        <v>45949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8.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915 เอ็ม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45954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5657.85</v>
      </c>
      <c r="AB171" s="8">
        <f>[2]หน้าผ้า!AR180</f>
        <v>5657.85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รอตัด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45954</v>
      </c>
      <c r="AK171" s="3">
        <f>[2]หน้าผ้า!DQ180</f>
        <v>0</v>
      </c>
      <c r="AL171" s="3">
        <f>[2]หน้าผ้า!DR180</f>
        <v>45945</v>
      </c>
      <c r="AM171" s="3">
        <f>[2]หน้าผ้า!DS180</f>
        <v>45952</v>
      </c>
      <c r="AN171" s="3">
        <f>[2]หน้าผ้า!DT180</f>
        <v>45953</v>
      </c>
      <c r="AO171" s="3">
        <f>[2]หน้าผ้า!DU180</f>
        <v>45953</v>
      </c>
      <c r="AP171" s="3">
        <f>[2]หน้าผ้า!DP180</f>
        <v>45949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0</v>
      </c>
    </row>
    <row r="172" spans="1:56" ht="28.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915 พี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45954</v>
      </c>
      <c r="U172" s="11">
        <f>[2]หน้าผ้า!AA181</f>
        <v>7500</v>
      </c>
      <c r="V172" s="10">
        <f>[2]หน้าผ้า!AJ181</f>
        <v>0</v>
      </c>
      <c r="W172" s="10">
        <f>[2]หน้าผ้า!AL181</f>
        <v>7500</v>
      </c>
      <c r="X172" s="10">
        <f>[2]หน้าผ้า!AM181</f>
        <v>0</v>
      </c>
      <c r="Y172" s="10">
        <f>[2]หน้าผ้า!AN181</f>
        <v>7875</v>
      </c>
      <c r="Z172" s="9" t="str">
        <f>[2]หน้าผ้า!AO181</f>
        <v>WSWT2025850</v>
      </c>
      <c r="AA172" s="8">
        <f>[2]หน้าผ้า!AQ181</f>
        <v>8486.7750000000015</v>
      </c>
      <c r="AB172" s="8">
        <f>[2]หน้าผ้า!AR181</f>
        <v>8486.7750000000015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รอตัด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45954</v>
      </c>
      <c r="AK172" s="3">
        <f>[2]หน้าผ้า!DQ181</f>
        <v>0</v>
      </c>
      <c r="AL172" s="3">
        <f>[2]หน้าผ้า!DR181</f>
        <v>45945</v>
      </c>
      <c r="AM172" s="3">
        <f>[2]หน้าผ้า!DS181</f>
        <v>45952</v>
      </c>
      <c r="AN172" s="3">
        <f>[2]หน้าผ้า!DT181</f>
        <v>45953</v>
      </c>
      <c r="AO172" s="3">
        <f>[2]หน้าผ้า!DU181</f>
        <v>45953</v>
      </c>
      <c r="AP172" s="3">
        <f>[2]หน้าผ้า!DP181</f>
        <v>45949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0</v>
      </c>
    </row>
    <row r="173" spans="1:56" ht="28.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>ไก่เนื้อ สระบุรี1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45954</v>
      </c>
      <c r="U173" s="11">
        <f>[2]หน้าผ้า!AA182</f>
        <v>2500</v>
      </c>
      <c r="V173" s="10">
        <f>[2]หน้าผ้า!AJ182</f>
        <v>0</v>
      </c>
      <c r="W173" s="10">
        <f>[2]หน้าผ้า!AL182</f>
        <v>2500</v>
      </c>
      <c r="X173" s="10">
        <f>[2]หน้าผ้า!AM182</f>
        <v>0</v>
      </c>
      <c r="Y173" s="10">
        <f>[2]หน้าผ้า!AN182</f>
        <v>2625</v>
      </c>
      <c r="Z173" s="9" t="str">
        <f>[2]หน้าผ้า!AO182</f>
        <v>WSWT2025850</v>
      </c>
      <c r="AA173" s="8">
        <f>[2]หน้าผ้า!AQ182</f>
        <v>2828.9250000000002</v>
      </c>
      <c r="AB173" s="8">
        <f>[2]หน้าผ้า!AR182</f>
        <v>2828.9250000000002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45954</v>
      </c>
      <c r="AK173" s="3">
        <f>[2]หน้าผ้า!DQ182</f>
        <v>0</v>
      </c>
      <c r="AL173" s="3">
        <f>[2]หน้าผ้า!DR182</f>
        <v>45945</v>
      </c>
      <c r="AM173" s="3">
        <f>[2]หน้าผ้า!DS182</f>
        <v>45952</v>
      </c>
      <c r="AN173" s="3">
        <f>[2]หน้าผ้า!DT182</f>
        <v>45953</v>
      </c>
      <c r="AO173" s="3">
        <f>[2]หน้าผ้า!DU182</f>
        <v>45953</v>
      </c>
      <c r="AP173" s="3">
        <f>[2]หน้าผ้า!DP182</f>
        <v>45949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0</v>
      </c>
    </row>
    <row r="174" spans="1:56" ht="28.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>
        <f>[2]หน้าผ้า!F183</f>
        <v>935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45954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5165</v>
      </c>
      <c r="Y174" s="10">
        <f>[2]หน้าผ้า!AN183</f>
        <v>0</v>
      </c>
      <c r="Z174" s="9" t="str">
        <f>[2]หน้าผ้า!AO183</f>
        <v>WSWT2025850</v>
      </c>
      <c r="AA174" s="8">
        <f>[2]หน้าผ้า!AQ183</f>
        <v>0</v>
      </c>
      <c r="AB174" s="8">
        <f>[2]หน้าผ้า!AR183</f>
        <v>0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45954</v>
      </c>
      <c r="AK174" s="3">
        <f>[2]หน้าผ้า!DQ183</f>
        <v>0</v>
      </c>
      <c r="AL174" s="3">
        <f>[2]หน้าผ้า!DR183</f>
        <v>45945</v>
      </c>
      <c r="AM174" s="3">
        <f>[2]หน้าผ้า!DS183</f>
        <v>45952</v>
      </c>
      <c r="AN174" s="3">
        <f>[2]หน้าผ้า!DT183</f>
        <v>45953</v>
      </c>
      <c r="AO174" s="3">
        <f>[2]หน้าผ้า!DU183</f>
        <v>45953</v>
      </c>
      <c r="AP174" s="3">
        <f>[2]หน้าผ้า!DP183</f>
        <v>45949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8.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 t="str">
        <f>[2]หน้าผ้า!F184</f>
        <v>935 เอ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45954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5200</v>
      </c>
      <c r="Y175" s="10">
        <f>[2]หน้าผ้า!AN184</f>
        <v>0</v>
      </c>
      <c r="Z175" s="9" t="str">
        <f>[2]หน้าผ้า!AO184</f>
        <v>WSWT2025850</v>
      </c>
      <c r="AA175" s="8">
        <f>[2]หน้าผ้า!AQ184</f>
        <v>0</v>
      </c>
      <c r="AB175" s="8">
        <f>[2]หน้าผ้า!AR184</f>
        <v>0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45954</v>
      </c>
      <c r="AK175" s="3">
        <f>[2]หน้าผ้า!DQ184</f>
        <v>0</v>
      </c>
      <c r="AL175" s="3">
        <f>[2]หน้าผ้า!DR184</f>
        <v>45945</v>
      </c>
      <c r="AM175" s="3">
        <f>[2]หน้าผ้า!DS184</f>
        <v>45952</v>
      </c>
      <c r="AN175" s="3">
        <f>[2]หน้าผ้า!DT184</f>
        <v>45953</v>
      </c>
      <c r="AO175" s="3">
        <f>[2]หน้าผ้า!DU184</f>
        <v>45953</v>
      </c>
      <c r="AP175" s="3">
        <f>[2]หน้าผ้า!DP184</f>
        <v>45949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0</v>
      </c>
    </row>
    <row r="176" spans="1:56" ht="28.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915 เอ็ม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45957</v>
      </c>
      <c r="U176" s="11">
        <f>[2]หน้าผ้า!AA185</f>
        <v>5000</v>
      </c>
      <c r="V176" s="10">
        <f>[2]หน้าผ้า!AJ185</f>
        <v>0</v>
      </c>
      <c r="W176" s="10">
        <f>[2]หน้าผ้า!AL185</f>
        <v>5000</v>
      </c>
      <c r="X176" s="10">
        <f>[2]หน้าผ้า!AM185</f>
        <v>0</v>
      </c>
      <c r="Y176" s="10">
        <f>[2]หน้าผ้า!AN185</f>
        <v>5250</v>
      </c>
      <c r="Z176" s="9" t="str">
        <f>[2]หน้าผ้า!AO185</f>
        <v>WSWT2025850</v>
      </c>
      <c r="AA176" s="8">
        <f>[2]หน้าผ้า!AQ185</f>
        <v>5657.85</v>
      </c>
      <c r="AB176" s="8">
        <f>[2]หน้าผ้า!AR185</f>
        <v>5657.85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45957</v>
      </c>
      <c r="AK176" s="3">
        <f>[2]หน้าผ้า!DQ185</f>
        <v>0</v>
      </c>
      <c r="AL176" s="3">
        <f>[2]หน้าผ้า!DR185</f>
        <v>45948</v>
      </c>
      <c r="AM176" s="3">
        <f>[2]หน้าผ้า!DS185</f>
        <v>45955</v>
      </c>
      <c r="AN176" s="3">
        <f>[2]หน้าผ้า!DT185</f>
        <v>45956</v>
      </c>
      <c r="AO176" s="3">
        <f>[2]หน้าผ้า!DU185</f>
        <v>45956</v>
      </c>
      <c r="AP176" s="3">
        <f>[2]หน้าผ้า!DP185</f>
        <v>45952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0</v>
      </c>
    </row>
    <row r="177" spans="1:56" ht="28.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>
        <f>[2]หน้าผ้า!F186</f>
        <v>935</v>
      </c>
      <c r="E177" s="9">
        <f>[2]หน้าผ้า!G186</f>
        <v>20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80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45957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5378.4500000000007</v>
      </c>
      <c r="AB177" s="8">
        <f>[2]หน้าผ้า!AR186</f>
        <v>5378.4500000000007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45957</v>
      </c>
      <c r="AK177" s="3">
        <f>[2]หน้าผ้า!DQ186</f>
        <v>0</v>
      </c>
      <c r="AL177" s="3">
        <f>[2]หน้าผ้า!DR186</f>
        <v>45948</v>
      </c>
      <c r="AM177" s="3">
        <f>[2]หน้าผ้า!DS186</f>
        <v>45955</v>
      </c>
      <c r="AN177" s="3">
        <f>[2]หน้าผ้า!DT186</f>
        <v>45956</v>
      </c>
      <c r="AO177" s="3">
        <f>[2]หน้าผ้า!DU186</f>
        <v>45956</v>
      </c>
      <c r="AP177" s="3">
        <f>[2]หน้าผ้า!DP186</f>
        <v>45952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0</v>
      </c>
    </row>
    <row r="178" spans="1:56" ht="28.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 t="str">
        <f>[2]หน้าผ้า!F187</f>
        <v>935 แอล</v>
      </c>
      <c r="E178" s="9">
        <f>[2]หน้าผ้า!G187</f>
        <v>20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80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45951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WSWT2025850</v>
      </c>
      <c r="AA178" s="8">
        <f>[2]หน้าผ้า!AQ187</f>
        <v>5378.4500000000007</v>
      </c>
      <c r="AB178" s="8">
        <f>[2]หน้าผ้า!AR187</f>
        <v>5378.4500000000007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รอตัด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45951</v>
      </c>
      <c r="AK178" s="3">
        <f>[2]หน้าผ้า!DQ187</f>
        <v>0</v>
      </c>
      <c r="AL178" s="3">
        <f>[2]หน้าผ้า!DR187</f>
        <v>45942</v>
      </c>
      <c r="AM178" s="3">
        <f>[2]หน้าผ้า!DS187</f>
        <v>45949</v>
      </c>
      <c r="AN178" s="3">
        <f>[2]หน้าผ้า!DT187</f>
        <v>45950</v>
      </c>
      <c r="AO178" s="3">
        <f>[2]หน้าผ้า!DU187</f>
        <v>45950</v>
      </c>
      <c r="AP178" s="3">
        <f>[2]หน้าผ้า!DP187</f>
        <v>45946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0</v>
      </c>
    </row>
    <row r="179" spans="1:56" ht="28.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935 เอ</v>
      </c>
      <c r="E179" s="9">
        <f>[2]หน้าผ้า!G188</f>
        <v>20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80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45957</v>
      </c>
      <c r="U179" s="11">
        <f>[2]หน้าผ้า!AA188</f>
        <v>10000</v>
      </c>
      <c r="V179" s="10">
        <f>[2]หน้าผ้า!AJ188</f>
        <v>0</v>
      </c>
      <c r="W179" s="10">
        <f>[2]หน้าผ้า!AL188</f>
        <v>10000</v>
      </c>
      <c r="X179" s="10">
        <f>[2]หน้าผ้า!AM188</f>
        <v>0</v>
      </c>
      <c r="Y179" s="10">
        <f>[2]หน้าผ้า!AN188</f>
        <v>10500</v>
      </c>
      <c r="Z179" s="9" t="str">
        <f>[2]หน้าผ้า!AO188</f>
        <v>WSWT2025850</v>
      </c>
      <c r="AA179" s="8">
        <f>[2]หน้าผ้า!AQ188</f>
        <v>10756.900000000001</v>
      </c>
      <c r="AB179" s="8">
        <f>[2]หน้าผ้า!AR188</f>
        <v>10756.900000000001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รอตัด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45957</v>
      </c>
      <c r="AK179" s="3">
        <f>[2]หน้าผ้า!DQ188</f>
        <v>0</v>
      </c>
      <c r="AL179" s="3">
        <f>[2]หน้าผ้า!DR188</f>
        <v>45948</v>
      </c>
      <c r="AM179" s="3">
        <f>[2]หน้าผ้า!DS188</f>
        <v>45955</v>
      </c>
      <c r="AN179" s="3">
        <f>[2]หน้าผ้า!DT188</f>
        <v>45956</v>
      </c>
      <c r="AO179" s="3">
        <f>[2]หน้าผ้า!DU188</f>
        <v>45956</v>
      </c>
      <c r="AP179" s="3">
        <f>[2]หน้าผ้า!DP188</f>
        <v>45952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8.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 t="str">
        <f>[2]หน้าผ้า!F189</f>
        <v>915 พี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45958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WSWT2025850</v>
      </c>
      <c r="AA180" s="8">
        <f>[2]หน้าผ้า!AQ189</f>
        <v>5657.85</v>
      </c>
      <c r="AB180" s="8">
        <f>[2]หน้าผ้า!AR189</f>
        <v>5657.85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45958</v>
      </c>
      <c r="AK180" s="3">
        <f>[2]หน้าผ้า!DQ189</f>
        <v>0</v>
      </c>
      <c r="AL180" s="3">
        <f>[2]หน้าผ้า!DR189</f>
        <v>45949</v>
      </c>
      <c r="AM180" s="3">
        <f>[2]หน้าผ้า!DS189</f>
        <v>45956</v>
      </c>
      <c r="AN180" s="3">
        <f>[2]หน้าผ้า!DT189</f>
        <v>45957</v>
      </c>
      <c r="AO180" s="3">
        <f>[2]หน้าผ้า!DU189</f>
        <v>45957</v>
      </c>
      <c r="AP180" s="3">
        <f>[2]หน้าผ้า!DP189</f>
        <v>45953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0</v>
      </c>
    </row>
    <row r="181" spans="1:56" ht="28.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>
        <f>[2]หน้าผ้า!F190</f>
        <v>21</v>
      </c>
      <c r="E181" s="9">
        <f>[2]หน้าผ้า!G190</f>
        <v>20</v>
      </c>
      <c r="F181" s="9">
        <f>[2]หน้าผ้า!H190</f>
        <v>39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84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45958</v>
      </c>
      <c r="U181" s="11">
        <f>[2]หน้าผ้า!AA190</f>
        <v>2500</v>
      </c>
      <c r="V181" s="10">
        <f>[2]หน้าผ้า!AJ190</f>
        <v>1607</v>
      </c>
      <c r="W181" s="10">
        <f>[2]หน้าผ้า!AL190</f>
        <v>893</v>
      </c>
      <c r="X181" s="10">
        <f>[2]หน้าผ้า!AM190</f>
        <v>2686</v>
      </c>
      <c r="Y181" s="10">
        <f>[2]หน้าผ้า!AN190</f>
        <v>0</v>
      </c>
      <c r="Z181" s="9" t="str">
        <f>[2]หน้าผ้า!AO190</f>
        <v>WSWT2025850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45958</v>
      </c>
      <c r="AK181" s="3">
        <f>[2]หน้าผ้า!DQ190</f>
        <v>0</v>
      </c>
      <c r="AL181" s="3">
        <f>[2]หน้าผ้า!DR190</f>
        <v>45949</v>
      </c>
      <c r="AM181" s="3">
        <f>[2]หน้าผ้า!DS190</f>
        <v>45956</v>
      </c>
      <c r="AN181" s="3">
        <f>[2]หน้าผ้า!DT190</f>
        <v>45957</v>
      </c>
      <c r="AO181" s="3">
        <f>[2]หน้าผ้า!DU190</f>
        <v>45957</v>
      </c>
      <c r="AP181" s="3">
        <f>[2]หน้าผ้า!DP190</f>
        <v>45953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0</v>
      </c>
    </row>
    <row r="182" spans="1:56" ht="28.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>
        <f>[2]หน้าผ้า!F191</f>
        <v>932</v>
      </c>
      <c r="E182" s="9">
        <f>[2]หน้าผ้า!G191</f>
        <v>20</v>
      </c>
      <c r="F182" s="9">
        <f>[2]หน้าผ้า!H191</f>
        <v>38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82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45960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5100</v>
      </c>
      <c r="Y182" s="10">
        <f>[2]หน้าผ้า!AN191</f>
        <v>0</v>
      </c>
      <c r="Z182" s="9" t="str">
        <f>[2]หน้าผ้า!AO191</f>
        <v>WSWT2025850</v>
      </c>
      <c r="AA182" s="8">
        <f>[2]หน้าผ้า!AQ191</f>
        <v>0</v>
      </c>
      <c r="AB182" s="8">
        <f>[2]หน้าผ้า!AR191</f>
        <v>0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45960</v>
      </c>
      <c r="AK182" s="3">
        <f>[2]หน้าผ้า!DQ191</f>
        <v>0</v>
      </c>
      <c r="AL182" s="3">
        <f>[2]หน้าผ้า!DR191</f>
        <v>45951</v>
      </c>
      <c r="AM182" s="3">
        <f>[2]หน้าผ้า!DS191</f>
        <v>45958</v>
      </c>
      <c r="AN182" s="3">
        <f>[2]หน้าผ้า!DT191</f>
        <v>45959</v>
      </c>
      <c r="AO182" s="3">
        <f>[2]หน้าผ้า!DU191</f>
        <v>45959</v>
      </c>
      <c r="AP182" s="3">
        <f>[2]หน้าผ้า!DP191</f>
        <v>45955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0</v>
      </c>
    </row>
    <row r="183" spans="1:56" ht="28.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>
        <f>[2]หน้าผ้า!F192</f>
        <v>959</v>
      </c>
      <c r="E183" s="9">
        <f>[2]หน้าผ้า!G192</f>
        <v>20</v>
      </c>
      <c r="F183" s="9">
        <f>[2]หน้าผ้า!H192</f>
        <v>38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82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45954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WSWT2025850</v>
      </c>
      <c r="AA183" s="8">
        <f>[2]หน้าผ้า!AQ192</f>
        <v>5518.15</v>
      </c>
      <c r="AB183" s="8">
        <f>[2]หน้าผ้า!AR192</f>
        <v>5518.15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45954</v>
      </c>
      <c r="AK183" s="3">
        <f>[2]หน้าผ้า!DQ192</f>
        <v>0</v>
      </c>
      <c r="AL183" s="3">
        <f>[2]หน้าผ้า!DR192</f>
        <v>45945</v>
      </c>
      <c r="AM183" s="3">
        <f>[2]หน้าผ้า!DS192</f>
        <v>45952</v>
      </c>
      <c r="AN183" s="3">
        <f>[2]หน้าผ้า!DT192</f>
        <v>45953</v>
      </c>
      <c r="AO183" s="3">
        <f>[2]หน้าผ้า!DU192</f>
        <v>45953</v>
      </c>
      <c r="AP183" s="3">
        <f>[2]หน้าผ้า!DP192</f>
        <v>45949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8.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ไก่ไข่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45959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WSWT2025850</v>
      </c>
      <c r="AA184" s="8">
        <f>[2]หน้าผ้า!AQ193</f>
        <v>5657.85</v>
      </c>
      <c r="AB184" s="8">
        <f>[2]หน้าผ้า!AR193</f>
        <v>5657.85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45959</v>
      </c>
      <c r="AK184" s="3">
        <f>[2]หน้าผ้า!DQ193</f>
        <v>0</v>
      </c>
      <c r="AL184" s="3">
        <f>[2]หน้าผ้า!DR193</f>
        <v>45950</v>
      </c>
      <c r="AM184" s="3">
        <f>[2]หน้าผ้า!DS193</f>
        <v>45957</v>
      </c>
      <c r="AN184" s="3">
        <f>[2]หน้าผ้า!DT193</f>
        <v>45958</v>
      </c>
      <c r="AO184" s="3">
        <f>[2]หน้าผ้า!DU193</f>
        <v>45958</v>
      </c>
      <c r="AP184" s="3">
        <f>[2]หน้าผ้า!DP193</f>
        <v>45954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0</v>
      </c>
    </row>
    <row r="185" spans="1:56" ht="28.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 t="str">
        <f>[2]หน้าผ้า!F194</f>
        <v>915 เอ็ม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45959</v>
      </c>
      <c r="U185" s="11">
        <f>[2]หน้าผ้า!AA194</f>
        <v>10000</v>
      </c>
      <c r="V185" s="10">
        <f>[2]หน้าผ้า!AJ194</f>
        <v>0</v>
      </c>
      <c r="W185" s="10">
        <f>[2]หน้าผ้า!AL194</f>
        <v>10000</v>
      </c>
      <c r="X185" s="10">
        <f>[2]หน้าผ้า!AM194</f>
        <v>0</v>
      </c>
      <c r="Y185" s="10">
        <f>[2]หน้าผ้า!AN194</f>
        <v>10500</v>
      </c>
      <c r="Z185" s="9" t="str">
        <f>[2]หน้าผ้า!AO194</f>
        <v>WSWT2025850</v>
      </c>
      <c r="AA185" s="8">
        <f>[2]หน้าผ้า!AQ194</f>
        <v>11315.7</v>
      </c>
      <c r="AB185" s="8">
        <f>[2]หน้าผ้า!AR194</f>
        <v>11315.7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45959</v>
      </c>
      <c r="AK185" s="3">
        <f>[2]หน้าผ้า!DQ194</f>
        <v>0</v>
      </c>
      <c r="AL185" s="3">
        <f>[2]หน้าผ้า!DR194</f>
        <v>45950</v>
      </c>
      <c r="AM185" s="3">
        <f>[2]หน้าผ้า!DS194</f>
        <v>45957</v>
      </c>
      <c r="AN185" s="3">
        <f>[2]หน้าผ้า!DT194</f>
        <v>45958</v>
      </c>
      <c r="AO185" s="3">
        <f>[2]หน้าผ้า!DU194</f>
        <v>45958</v>
      </c>
      <c r="AP185" s="3">
        <f>[2]หน้าผ้า!DP194</f>
        <v>45954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0</v>
      </c>
    </row>
    <row r="186" spans="1:56" ht="28.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>
        <f>[2]หน้าผ้า!F195</f>
        <v>931</v>
      </c>
      <c r="E186" s="9">
        <f>[2]หน้าผ้า!G195</f>
        <v>20</v>
      </c>
      <c r="F186" s="9">
        <f>[2]หน้าผ้า!H195</f>
        <v>39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84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45959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5657.85</v>
      </c>
      <c r="AB186" s="8">
        <f>[2]หน้าผ้า!AR195</f>
        <v>5657.85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45959</v>
      </c>
      <c r="AK186" s="3">
        <f>[2]หน้าผ้า!DQ195</f>
        <v>0</v>
      </c>
      <c r="AL186" s="3">
        <f>[2]หน้าผ้า!DR195</f>
        <v>45950</v>
      </c>
      <c r="AM186" s="3">
        <f>[2]หน้าผ้า!DS195</f>
        <v>45957</v>
      </c>
      <c r="AN186" s="3">
        <f>[2]หน้าผ้า!DT195</f>
        <v>45958</v>
      </c>
      <c r="AO186" s="3">
        <f>[2]หน้าผ้า!DU195</f>
        <v>45958</v>
      </c>
      <c r="AP186" s="3">
        <f>[2]หน้าผ้า!DP195</f>
        <v>45954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0</v>
      </c>
    </row>
    <row r="187" spans="1:56" ht="28.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 t="str">
        <f>[2]หน้าผ้า!F196</f>
        <v>952 เอส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45959</v>
      </c>
      <c r="U187" s="11">
        <f>[2]หน้าผ้า!AA196</f>
        <v>2500</v>
      </c>
      <c r="V187" s="10">
        <f>[2]หน้าผ้า!AJ196</f>
        <v>0</v>
      </c>
      <c r="W187" s="10">
        <f>[2]หน้าผ้า!AL196</f>
        <v>2500</v>
      </c>
      <c r="X187" s="10">
        <f>[2]หน้าผ้า!AM196</f>
        <v>0</v>
      </c>
      <c r="Y187" s="10">
        <f>[2]หน้าผ้า!AN196</f>
        <v>2625</v>
      </c>
      <c r="Z187" s="9" t="str">
        <f>[2]หน้าผ้า!AO196</f>
        <v>WSWT2025850</v>
      </c>
      <c r="AA187" s="8">
        <f>[2]หน้าผ้า!AQ196</f>
        <v>2828.9250000000002</v>
      </c>
      <c r="AB187" s="8">
        <f>[2]หน้าผ้า!AR196</f>
        <v>2828.9250000000002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45959</v>
      </c>
      <c r="AK187" s="3">
        <f>[2]หน้าผ้า!DQ196</f>
        <v>0</v>
      </c>
      <c r="AL187" s="3">
        <f>[2]หน้าผ้า!DR196</f>
        <v>45950</v>
      </c>
      <c r="AM187" s="3">
        <f>[2]หน้าผ้า!DS196</f>
        <v>45957</v>
      </c>
      <c r="AN187" s="3">
        <f>[2]หน้าผ้า!DT196</f>
        <v>45958</v>
      </c>
      <c r="AO187" s="3">
        <f>[2]หน้าผ้า!DU196</f>
        <v>45958</v>
      </c>
      <c r="AP187" s="3">
        <f>[2]หน้าผ้า!DP196</f>
        <v>45954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0</v>
      </c>
    </row>
    <row r="188" spans="1:56" ht="28.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ไก่เนื้อ สระบุรี1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45959</v>
      </c>
      <c r="U188" s="11">
        <f>[2]หน้าผ้า!AA197</f>
        <v>2500</v>
      </c>
      <c r="V188" s="10">
        <f>[2]หน้าผ้า!AJ197</f>
        <v>0</v>
      </c>
      <c r="W188" s="10">
        <f>[2]หน้าผ้า!AL197</f>
        <v>2500</v>
      </c>
      <c r="X188" s="10">
        <f>[2]หน้าผ้า!AM197</f>
        <v>0</v>
      </c>
      <c r="Y188" s="10">
        <f>[2]หน้าผ้า!AN197</f>
        <v>2625</v>
      </c>
      <c r="Z188" s="9" t="str">
        <f>[2]หน้าผ้า!AO197</f>
        <v>WSWT2025850</v>
      </c>
      <c r="AA188" s="8">
        <f>[2]หน้าผ้า!AQ197</f>
        <v>2828.9250000000002</v>
      </c>
      <c r="AB188" s="8">
        <f>[2]หน้าผ้า!AR197</f>
        <v>2828.9250000000002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45959</v>
      </c>
      <c r="AK188" s="3">
        <f>[2]หน้าผ้า!DQ197</f>
        <v>0</v>
      </c>
      <c r="AL188" s="3">
        <f>[2]หน้าผ้า!DR197</f>
        <v>45950</v>
      </c>
      <c r="AM188" s="3">
        <f>[2]หน้าผ้า!DS197</f>
        <v>45957</v>
      </c>
      <c r="AN188" s="3">
        <f>[2]หน้าผ้า!DT197</f>
        <v>45958</v>
      </c>
      <c r="AO188" s="3">
        <f>[2]หน้าผ้า!DU197</f>
        <v>45958</v>
      </c>
      <c r="AP188" s="3">
        <f>[2]หน้าผ้า!DP197</f>
        <v>45954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0</v>
      </c>
    </row>
    <row r="189" spans="1:56" ht="28.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 t="str">
        <f>[2]หน้าผ้า!F198</f>
        <v>ไก่เนื้อ สระบุรี2</v>
      </c>
      <c r="E189" s="9">
        <f>[2]หน้าผ้า!G198</f>
        <v>20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84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45959</v>
      </c>
      <c r="U189" s="11">
        <f>[2]หน้าผ้า!AA198</f>
        <v>2500</v>
      </c>
      <c r="V189" s="10">
        <f>[2]หน้าผ้า!AJ198</f>
        <v>0</v>
      </c>
      <c r="W189" s="10">
        <f>[2]หน้าผ้า!AL198</f>
        <v>2500</v>
      </c>
      <c r="X189" s="10">
        <f>[2]หน้าผ้า!AM198</f>
        <v>0</v>
      </c>
      <c r="Y189" s="10">
        <f>[2]หน้าผ้า!AN198</f>
        <v>2625</v>
      </c>
      <c r="Z189" s="9" t="str">
        <f>[2]หน้าผ้า!AO198</f>
        <v>WSWT2025850</v>
      </c>
      <c r="AA189" s="8">
        <f>[2]หน้าผ้า!AQ198</f>
        <v>2828.9250000000002</v>
      </c>
      <c r="AB189" s="8">
        <f>[2]หน้าผ้า!AR198</f>
        <v>2828.9250000000002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45959</v>
      </c>
      <c r="AK189" s="3">
        <f>[2]หน้าผ้า!DQ198</f>
        <v>0</v>
      </c>
      <c r="AL189" s="3">
        <f>[2]หน้าผ้า!DR198</f>
        <v>45950</v>
      </c>
      <c r="AM189" s="3">
        <f>[2]หน้าผ้า!DS198</f>
        <v>45957</v>
      </c>
      <c r="AN189" s="3">
        <f>[2]หน้าผ้า!DT198</f>
        <v>45958</v>
      </c>
      <c r="AO189" s="3">
        <f>[2]หน้าผ้า!DU198</f>
        <v>45958</v>
      </c>
      <c r="AP189" s="3">
        <f>[2]หน้าผ้า!DP198</f>
        <v>45954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0</v>
      </c>
    </row>
    <row r="190" spans="1:56" ht="28.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 t="str">
        <f>[2]หน้าผ้า!F199</f>
        <v>ไอฟีดไก่ไข่เบอร์ 5 เอ็ม</v>
      </c>
      <c r="E190" s="9">
        <f>[2]หน้าผ้า!G199</f>
        <v>20</v>
      </c>
      <c r="F190" s="9">
        <f>[2]หน้าผ้า!H199</f>
        <v>39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84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45959</v>
      </c>
      <c r="U190" s="11">
        <f>[2]หน้าผ้า!AA199</f>
        <v>2500</v>
      </c>
      <c r="V190" s="10">
        <f>[2]หน้าผ้า!AJ199</f>
        <v>0</v>
      </c>
      <c r="W190" s="10">
        <f>[2]หน้าผ้า!AL199</f>
        <v>2500</v>
      </c>
      <c r="X190" s="10">
        <f>[2]หน้าผ้า!AM199</f>
        <v>0</v>
      </c>
      <c r="Y190" s="10">
        <f>[2]หน้าผ้า!AN199</f>
        <v>2625</v>
      </c>
      <c r="Z190" s="9" t="str">
        <f>[2]หน้าผ้า!AO199</f>
        <v>WSWT2025850</v>
      </c>
      <c r="AA190" s="8">
        <f>[2]หน้าผ้า!AQ199</f>
        <v>2828.9250000000002</v>
      </c>
      <c r="AB190" s="8">
        <f>[2]หน้าผ้า!AR199</f>
        <v>2828.9250000000002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45959</v>
      </c>
      <c r="AK190" s="3">
        <f>[2]หน้าผ้า!DQ199</f>
        <v>0</v>
      </c>
      <c r="AL190" s="3">
        <f>[2]หน้าผ้า!DR199</f>
        <v>45950</v>
      </c>
      <c r="AM190" s="3">
        <f>[2]หน้าผ้า!DS199</f>
        <v>45957</v>
      </c>
      <c r="AN190" s="3">
        <f>[2]หน้าผ้า!DT199</f>
        <v>45958</v>
      </c>
      <c r="AO190" s="3">
        <f>[2]หน้าผ้า!DU199</f>
        <v>45958</v>
      </c>
      <c r="AP190" s="3">
        <f>[2]หน้าผ้า!DP199</f>
        <v>45954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0</v>
      </c>
    </row>
    <row r="191" spans="1:56" ht="28.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 t="str">
        <f>[2]หน้าผ้า!F200</f>
        <v>935 เอ</v>
      </c>
      <c r="E191" s="9">
        <f>[2]หน้าผ้า!G200</f>
        <v>20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80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45959</v>
      </c>
      <c r="U191" s="11">
        <f>[2]หน้าผ้า!AA200</f>
        <v>10000</v>
      </c>
      <c r="V191" s="10">
        <f>[2]หน้าผ้า!AJ200</f>
        <v>0</v>
      </c>
      <c r="W191" s="10">
        <f>[2]หน้าผ้า!AL200</f>
        <v>10000</v>
      </c>
      <c r="X191" s="10">
        <f>[2]หน้าผ้า!AM200</f>
        <v>0</v>
      </c>
      <c r="Y191" s="10">
        <f>[2]หน้าผ้า!AN200</f>
        <v>10500</v>
      </c>
      <c r="Z191" s="9" t="str">
        <f>[2]หน้าผ้า!AO200</f>
        <v>WSWT2025850</v>
      </c>
      <c r="AA191" s="8">
        <f>[2]หน้าผ้า!AQ200</f>
        <v>10756.900000000001</v>
      </c>
      <c r="AB191" s="8">
        <f>[2]หน้าผ้า!AR200</f>
        <v>10756.900000000001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รอตัด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45959</v>
      </c>
      <c r="AK191" s="3">
        <f>[2]หน้าผ้า!DQ200</f>
        <v>0</v>
      </c>
      <c r="AL191" s="3">
        <f>[2]หน้าผ้า!DR200</f>
        <v>45950</v>
      </c>
      <c r="AM191" s="3">
        <f>[2]หน้าผ้า!DS200</f>
        <v>45957</v>
      </c>
      <c r="AN191" s="3">
        <f>[2]หน้าผ้า!DT200</f>
        <v>45958</v>
      </c>
      <c r="AO191" s="3">
        <f>[2]หน้าผ้า!DU200</f>
        <v>45958</v>
      </c>
      <c r="AP191" s="3">
        <f>[2]หน้าผ้า!DP200</f>
        <v>45954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0</v>
      </c>
    </row>
    <row r="192" spans="1:56" ht="28.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>
        <f>[2]หน้าผ้า!F201</f>
        <v>935</v>
      </c>
      <c r="E192" s="9">
        <f>[2]หน้าผ้า!G201</f>
        <v>20</v>
      </c>
      <c r="F192" s="9">
        <f>[2]หน้าผ้า!H201</f>
        <v>37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80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45960</v>
      </c>
      <c r="U192" s="11">
        <f>[2]หน้าผ้า!AA201</f>
        <v>10000</v>
      </c>
      <c r="V192" s="10">
        <f>[2]หน้าผ้า!AJ201</f>
        <v>0</v>
      </c>
      <c r="W192" s="10">
        <f>[2]หน้าผ้า!AL201</f>
        <v>10000</v>
      </c>
      <c r="X192" s="10">
        <f>[2]หน้าผ้า!AM201</f>
        <v>0</v>
      </c>
      <c r="Y192" s="10">
        <f>[2]หน้าผ้า!AN201</f>
        <v>10500</v>
      </c>
      <c r="Z192" s="9" t="str">
        <f>[2]หน้าผ้า!AO201</f>
        <v>WSWT2025850</v>
      </c>
      <c r="AA192" s="8">
        <f>[2]หน้าผ้า!AQ201</f>
        <v>10756.900000000001</v>
      </c>
      <c r="AB192" s="8">
        <f>[2]หน้าผ้า!AR201</f>
        <v>0</v>
      </c>
      <c r="AC192" s="8">
        <f>[2]หน้าผ้า!AS201</f>
        <v>10756.900000000001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45960</v>
      </c>
      <c r="AK192" s="3">
        <f>[2]หน้าผ้า!DQ201</f>
        <v>0</v>
      </c>
      <c r="AL192" s="3">
        <f>[2]หน้าผ้า!DR201</f>
        <v>45951</v>
      </c>
      <c r="AM192" s="3">
        <f>[2]หน้าผ้า!DS201</f>
        <v>45958</v>
      </c>
      <c r="AN192" s="3">
        <f>[2]หน้าผ้า!DT201</f>
        <v>45959</v>
      </c>
      <c r="AO192" s="3">
        <f>[2]หน้าผ้า!DU201</f>
        <v>45959</v>
      </c>
      <c r="AP192" s="3">
        <f>[2]หน้าผ้า!DP201</f>
        <v>45955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847.40467777777781</v>
      </c>
    </row>
    <row r="193" spans="1:56" ht="28.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935 แอล</v>
      </c>
      <c r="E193" s="9">
        <f>[2]หน้าผ้า!G202</f>
        <v>20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80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45960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5378.4500000000007</v>
      </c>
      <c r="AB193" s="8">
        <f>[2]หน้าผ้า!AR202</f>
        <v>0</v>
      </c>
      <c r="AC193" s="8">
        <f>[2]หน้าผ้า!AS202</f>
        <v>5378.4500000000007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45960</v>
      </c>
      <c r="AK193" s="3">
        <f>[2]หน้าผ้า!DQ202</f>
        <v>0</v>
      </c>
      <c r="AL193" s="3">
        <f>[2]หน้าผ้า!DR202</f>
        <v>45951</v>
      </c>
      <c r="AM193" s="3">
        <f>[2]หน้าผ้า!DS202</f>
        <v>45958</v>
      </c>
      <c r="AN193" s="3">
        <f>[2]หน้าผ้า!DT202</f>
        <v>45959</v>
      </c>
      <c r="AO193" s="3">
        <f>[2]หน้าผ้า!DU202</f>
        <v>45959</v>
      </c>
      <c r="AP193" s="3">
        <f>[2]หน้าผ้า!DP202</f>
        <v>45955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423.7023388888889</v>
      </c>
    </row>
    <row r="194" spans="1:56" ht="28.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 t="str">
        <f>[2]หน้าผ้า!F203</f>
        <v>แถบเขียว</v>
      </c>
      <c r="E194" s="9">
        <f>[2]หน้าผ้า!G203</f>
        <v>20</v>
      </c>
      <c r="F194" s="9">
        <f>[2]หน้าผ้า!H203</f>
        <v>38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82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45961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5100</v>
      </c>
      <c r="Y194" s="10">
        <f>[2]หน้าผ้า!AN203</f>
        <v>0</v>
      </c>
      <c r="Z194" s="9" t="str">
        <f>[2]หน้าผ้า!AO203</f>
        <v>WSWT2025850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45961</v>
      </c>
      <c r="AK194" s="3">
        <f>[2]หน้าผ้า!DQ203</f>
        <v>0</v>
      </c>
      <c r="AL194" s="3">
        <f>[2]หน้าผ้า!DR203</f>
        <v>45952</v>
      </c>
      <c r="AM194" s="3">
        <f>[2]หน้าผ้า!DS203</f>
        <v>45959</v>
      </c>
      <c r="AN194" s="3">
        <f>[2]หน้าผ้า!DT203</f>
        <v>45960</v>
      </c>
      <c r="AO194" s="3">
        <f>[2]หน้าผ้า!DU203</f>
        <v>45960</v>
      </c>
      <c r="AP194" s="3">
        <f>[2]หน้าผ้า!DP203</f>
        <v>45956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0</v>
      </c>
    </row>
    <row r="195" spans="1:56" ht="28.5" customHeight="1" x14ac:dyDescent="0.45">
      <c r="A195" s="3">
        <f>[2]หน้าผ้า!C204</f>
        <v>45916</v>
      </c>
      <c r="B195" s="14" t="str">
        <f>[2]หน้าผ้า!B204</f>
        <v>MK68-001118</v>
      </c>
      <c r="C195" s="9" t="str">
        <f>[2]หน้าผ้า!E204</f>
        <v>บจก.ซันฟีด</v>
      </c>
      <c r="D195" s="13" t="str">
        <f>[2]หน้าผ้า!F204</f>
        <v>915 เอ็ม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45961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5657.85</v>
      </c>
      <c r="AB195" s="8">
        <f>[2]หน้าผ้า!AR204</f>
        <v>0</v>
      </c>
      <c r="AC195" s="8">
        <f>[2]หน้าผ้า!AS204</f>
        <v>5657.85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45961</v>
      </c>
      <c r="AK195" s="3">
        <f>[2]หน้าผ้า!DQ204</f>
        <v>0</v>
      </c>
      <c r="AL195" s="3">
        <f>[2]หน้าผ้า!DR204</f>
        <v>45952</v>
      </c>
      <c r="AM195" s="3">
        <f>[2]หน้าผ้า!DS204</f>
        <v>45959</v>
      </c>
      <c r="AN195" s="3">
        <f>[2]หน้าผ้า!DT204</f>
        <v>45960</v>
      </c>
      <c r="AO195" s="3">
        <f>[2]หน้าผ้า!DU204</f>
        <v>45960</v>
      </c>
      <c r="AP195" s="3">
        <f>[2]หน้าผ้า!DP204</f>
        <v>45956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445.71285000000012</v>
      </c>
    </row>
    <row r="196" spans="1:56" ht="28.5" customHeight="1" x14ac:dyDescent="0.45">
      <c r="A196" s="3">
        <f>[2]หน้าผ้า!C205</f>
        <v>45916</v>
      </c>
      <c r="B196" s="14" t="str">
        <f>[2]หน้าผ้า!B205</f>
        <v>MK68-001118</v>
      </c>
      <c r="C196" s="9" t="str">
        <f>[2]หน้าผ้า!E205</f>
        <v>บจก.ซันฟีด</v>
      </c>
      <c r="D196" s="13" t="str">
        <f>[2]หน้าผ้า!F205</f>
        <v>915 พี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45961</v>
      </c>
      <c r="U196" s="11">
        <f>[2]หน้าผ้า!AA205</f>
        <v>7500</v>
      </c>
      <c r="V196" s="10">
        <f>[2]หน้าผ้า!AJ205</f>
        <v>0</v>
      </c>
      <c r="W196" s="10">
        <f>[2]หน้าผ้า!AL205</f>
        <v>7500</v>
      </c>
      <c r="X196" s="10">
        <f>[2]หน้าผ้า!AM205</f>
        <v>0</v>
      </c>
      <c r="Y196" s="10">
        <f>[2]หน้าผ้า!AN205</f>
        <v>7875</v>
      </c>
      <c r="Z196" s="9" t="str">
        <f>[2]หน้าผ้า!AO205</f>
        <v>WSWT2025850</v>
      </c>
      <c r="AA196" s="8">
        <f>[2]หน้าผ้า!AQ205</f>
        <v>8486.7750000000015</v>
      </c>
      <c r="AB196" s="8">
        <f>[2]หน้าผ้า!AR205</f>
        <v>0</v>
      </c>
      <c r="AC196" s="8">
        <f>[2]หน้าผ้า!AS205</f>
        <v>8486.7750000000015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พร้อมส่ง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45961</v>
      </c>
      <c r="AK196" s="3">
        <f>[2]หน้าผ้า!DQ205</f>
        <v>0</v>
      </c>
      <c r="AL196" s="3">
        <f>[2]หน้าผ้า!DR205</f>
        <v>45952</v>
      </c>
      <c r="AM196" s="3">
        <f>[2]หน้าผ้า!DS205</f>
        <v>45959</v>
      </c>
      <c r="AN196" s="3">
        <f>[2]หน้าผ้า!DT205</f>
        <v>45960</v>
      </c>
      <c r="AO196" s="3">
        <f>[2]หน้าผ้า!DU205</f>
        <v>45960</v>
      </c>
      <c r="AP196" s="3">
        <f>[2]หน้าผ้า!DP205</f>
        <v>45956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668.56927500000018</v>
      </c>
    </row>
    <row r="197" spans="1:56" ht="28.5" customHeight="1" x14ac:dyDescent="0.45">
      <c r="A197" s="3">
        <f>[2]หน้าผ้า!C206</f>
        <v>45916</v>
      </c>
      <c r="B197" s="14" t="str">
        <f>[2]หน้าผ้า!B206</f>
        <v>MK68-001118</v>
      </c>
      <c r="C197" s="9" t="str">
        <f>[2]หน้าผ้า!E206</f>
        <v>บจก.ซันฟีด</v>
      </c>
      <c r="D197" s="13" t="str">
        <f>[2]หน้าผ้า!F206</f>
        <v>953 เอส</v>
      </c>
      <c r="E197" s="9">
        <f>[2]หน้าผ้า!G206</f>
        <v>20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84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45961</v>
      </c>
      <c r="U197" s="11">
        <f>[2]หน้าผ้า!AA206</f>
        <v>2500</v>
      </c>
      <c r="V197" s="10">
        <f>[2]หน้าผ้า!AJ206</f>
        <v>0</v>
      </c>
      <c r="W197" s="10">
        <f>[2]หน้าผ้า!AL206</f>
        <v>2500</v>
      </c>
      <c r="X197" s="10">
        <f>[2]หน้าผ้า!AM206</f>
        <v>0</v>
      </c>
      <c r="Y197" s="10">
        <f>[2]หน้าผ้า!AN206</f>
        <v>2625</v>
      </c>
      <c r="Z197" s="9" t="str">
        <f>[2]หน้าผ้า!AO206</f>
        <v>WSWT2025850</v>
      </c>
      <c r="AA197" s="8">
        <f>[2]หน้าผ้า!AQ206</f>
        <v>2828.9250000000002</v>
      </c>
      <c r="AB197" s="8">
        <f>[2]หน้าผ้า!AR206</f>
        <v>0</v>
      </c>
      <c r="AC197" s="8">
        <f>[2]หน้าผ้า!AS206</f>
        <v>2828.9250000000002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รอแบบ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45961</v>
      </c>
      <c r="AK197" s="3">
        <f>[2]หน้าผ้า!DQ206</f>
        <v>0</v>
      </c>
      <c r="AL197" s="3">
        <f>[2]หน้าผ้า!DR206</f>
        <v>45952</v>
      </c>
      <c r="AM197" s="3">
        <f>[2]หน้าผ้า!DS206</f>
        <v>45959</v>
      </c>
      <c r="AN197" s="3">
        <f>[2]หน้าผ้า!DT206</f>
        <v>45960</v>
      </c>
      <c r="AO197" s="3">
        <f>[2]หน้าผ้า!DU206</f>
        <v>45960</v>
      </c>
      <c r="AP197" s="3">
        <f>[2]หน้าผ้า!DP206</f>
        <v>45956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222.85642500000006</v>
      </c>
    </row>
    <row r="198" spans="1:56" ht="28.5" customHeight="1" x14ac:dyDescent="0.45">
      <c r="A198" s="3">
        <f>[2]หน้าผ้า!C207</f>
        <v>45916</v>
      </c>
      <c r="B198" s="14" t="str">
        <f>[2]หน้าผ้า!B207</f>
        <v>MK68-001118</v>
      </c>
      <c r="C198" s="9" t="str">
        <f>[2]หน้าผ้า!E207</f>
        <v>บจก.ซันฟีด</v>
      </c>
      <c r="D198" s="13" t="str">
        <f>[2]หน้าผ้า!F207</f>
        <v>935 เอ</v>
      </c>
      <c r="E198" s="9">
        <f>[2]หน้าผ้า!G207</f>
        <v>20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80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45961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WSWT2025850</v>
      </c>
      <c r="AA198" s="8">
        <f>[2]หน้าผ้า!AQ207</f>
        <v>5378.4500000000007</v>
      </c>
      <c r="AB198" s="8">
        <f>[2]หน้าผ้า!AR207</f>
        <v>0</v>
      </c>
      <c r="AC198" s="8">
        <f>[2]หน้าผ้า!AS207</f>
        <v>5378.4500000000007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พร้อมส่ง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45961</v>
      </c>
      <c r="AK198" s="3">
        <f>[2]หน้าผ้า!DQ207</f>
        <v>0</v>
      </c>
      <c r="AL198" s="3">
        <f>[2]หน้าผ้า!DR207</f>
        <v>45952</v>
      </c>
      <c r="AM198" s="3">
        <f>[2]หน้าผ้า!DS207</f>
        <v>45959</v>
      </c>
      <c r="AN198" s="3">
        <f>[2]หน้าผ้า!DT207</f>
        <v>45960</v>
      </c>
      <c r="AO198" s="3">
        <f>[2]หน้าผ้า!DU207</f>
        <v>45960</v>
      </c>
      <c r="AP198" s="3">
        <f>[2]หน้าผ้า!DP207</f>
        <v>45956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423.7023388888889</v>
      </c>
    </row>
    <row r="199" spans="1:56" ht="28.5" customHeight="1" x14ac:dyDescent="0.45">
      <c r="A199" s="3">
        <f>[2]หน้าผ้า!C208</f>
        <v>45916</v>
      </c>
      <c r="B199" s="14" t="str">
        <f>[2]หน้าผ้า!B208</f>
        <v>MK68-001118</v>
      </c>
      <c r="C199" s="9" t="str">
        <f>[2]หน้าผ้า!E208</f>
        <v>บจก.ซันฟีด</v>
      </c>
      <c r="D199" s="13" t="str">
        <f>[2]หน้าผ้า!F208</f>
        <v>ไอฟีดเป็ดไข่เบอร์ 5 เอ</v>
      </c>
      <c r="E199" s="9">
        <f>[2]หน้าผ้า!G208</f>
        <v>20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80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45961</v>
      </c>
      <c r="U199" s="11">
        <f>[2]หน้าผ้า!AA208</f>
        <v>2500</v>
      </c>
      <c r="V199" s="10">
        <f>[2]หน้าผ้า!AJ208</f>
        <v>2026</v>
      </c>
      <c r="W199" s="10">
        <f>[2]หน้าผ้า!AL208</f>
        <v>474</v>
      </c>
      <c r="X199" s="10">
        <f>[2]หน้าผ้า!AM208</f>
        <v>2550</v>
      </c>
      <c r="Y199" s="10">
        <f>[2]หน้าผ้า!AN208</f>
        <v>0</v>
      </c>
      <c r="Z199" s="9" t="str">
        <f>[2]หน้าผ้า!AO208</f>
        <v>WSWT2025850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พร้อมส่ง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45961</v>
      </c>
      <c r="AK199" s="3">
        <f>[2]หน้าผ้า!DQ208</f>
        <v>0</v>
      </c>
      <c r="AL199" s="3">
        <f>[2]หน้าผ้า!DR208</f>
        <v>45952</v>
      </c>
      <c r="AM199" s="3">
        <f>[2]หน้าผ้า!DS208</f>
        <v>45959</v>
      </c>
      <c r="AN199" s="3">
        <f>[2]หน้าผ้า!DT208</f>
        <v>45960</v>
      </c>
      <c r="AO199" s="3">
        <f>[2]หน้าผ้า!DU208</f>
        <v>45960</v>
      </c>
      <c r="AP199" s="3">
        <f>[2]หน้าผ้า!DP208</f>
        <v>45956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0</v>
      </c>
    </row>
    <row r="200" spans="1:56" ht="28.5" customHeight="1" x14ac:dyDescent="0.45">
      <c r="A200" s="3" t="str">
        <f>[2]หน้าผ้า!C209</f>
        <v>ประมาณการ</v>
      </c>
      <c r="B200" s="14" t="str">
        <f>[2]หน้าผ้า!B209</f>
        <v>ประมาณการ</v>
      </c>
      <c r="C200" s="9" t="str">
        <f>[2]หน้าผ้า!E209</f>
        <v>บจก.ซันฟีด</v>
      </c>
      <c r="D200" s="13" t="str">
        <f>[2]หน้าผ้า!F209</f>
        <v>รอแบบ</v>
      </c>
      <c r="E200" s="9">
        <f>[2]หน้าผ้า!G209</f>
        <v>20</v>
      </c>
      <c r="F200" s="9">
        <f>[2]หน้าผ้า!H209</f>
        <v>39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84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 t="str">
        <f>[2]หน้าผ้า!X209</f>
        <v>รอแจ้ง</v>
      </c>
      <c r="U200" s="11">
        <f>[2]หน้าผ้า!AA209</f>
        <v>1267500</v>
      </c>
      <c r="V200" s="10">
        <f>[2]หน้าผ้า!AJ209</f>
        <v>0</v>
      </c>
      <c r="W200" s="10">
        <f>[2]หน้าผ้า!AL209</f>
        <v>1267500</v>
      </c>
      <c r="X200" s="10">
        <f>[2]หน้าผ้า!AM209</f>
        <v>0</v>
      </c>
      <c r="Y200" s="10">
        <f>[2]หน้าผ้า!AN209</f>
        <v>1330875</v>
      </c>
      <c r="Z200" s="9" t="str">
        <f>[2]หน้าผ้า!AO209</f>
        <v>WSWT2025850</v>
      </c>
      <c r="AA200" s="8">
        <f>[2]หน้าผ้า!AQ209</f>
        <v>1434264.9750000001</v>
      </c>
      <c r="AB200" s="8">
        <f>[2]หน้าผ้า!AR209</f>
        <v>0</v>
      </c>
      <c r="AC200" s="8">
        <f>[2]หน้าผ้า!AS209</f>
        <v>1434264.9750000001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พร้อมส่ง</v>
      </c>
      <c r="AH200" s="1" t="str">
        <f>[2]หน้าผ้า!DL209</f>
        <v>P7</v>
      </c>
      <c r="AI200" s="1">
        <f>[2]หน้าผ้า!DM209</f>
        <v>2</v>
      </c>
      <c r="AJ200" s="3" t="str">
        <f>[2]หน้าผ้า!DN209</f>
        <v>รอแจ้ง</v>
      </c>
      <c r="AK200" s="3">
        <f>[2]หน้าผ้า!DQ209</f>
        <v>0</v>
      </c>
      <c r="AL200" s="3" t="e">
        <f>[2]หน้าผ้า!DR209</f>
        <v>#VALUE!</v>
      </c>
      <c r="AM200" s="3" t="e">
        <f>[2]หน้าผ้า!DS209</f>
        <v>#VALUE!</v>
      </c>
      <c r="AN200" s="3" t="e">
        <f>[2]หน้าผ้า!DT209</f>
        <v>#VALUE!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>รอART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112988.20747500002</v>
      </c>
    </row>
    <row r="201" spans="1:56" ht="28.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20</v>
      </c>
      <c r="F201" s="9">
        <f>[2]หน้าผ้า!H210</f>
        <v>38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82</v>
      </c>
      <c r="J201" s="9" t="str">
        <f>[2]หน้าผ้า!M210</f>
        <v>+</v>
      </c>
      <c r="K201" s="9">
        <f>[2]หน้าผ้า!N210</f>
        <v>2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>WSWT2025850</v>
      </c>
      <c r="AA201" s="8">
        <f>[2]หน้าผ้า!AQ210</f>
        <v>1609413.85</v>
      </c>
      <c r="AB201" s="8">
        <f>[2]หน้าผ้า!AR210</f>
        <v>136661.52500000002</v>
      </c>
      <c r="AC201" s="8">
        <f>[2]หน้าผ้า!AS210</f>
        <v>1472752.3250000002</v>
      </c>
      <c r="AD201" s="8">
        <f>[2]หน้าผ้า!AT210</f>
        <v>0</v>
      </c>
      <c r="AE201" s="8">
        <f>[2]หน้าผ้า!AU210</f>
        <v>0</v>
      </c>
      <c r="AF201" s="8" t="str">
        <f>[2]หน้าผ้า!AI210</f>
        <v>ระบุในSD</v>
      </c>
      <c r="AG201" s="1" t="str">
        <f>[3]หน้าผ้า!DC213</f>
        <v>พร้อมส่ง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WRWT200850/WRWT25800</v>
      </c>
      <c r="BD201" s="56">
        <f>[2]หน้าผ้า!CA210</f>
        <v>0</v>
      </c>
    </row>
    <row r="202" spans="1:56" ht="28.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20</v>
      </c>
      <c r="F202" s="9">
        <f>[2]หน้าผ้า!H211</f>
        <v>37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82</v>
      </c>
      <c r="J202" s="9" t="str">
        <f>[2]หน้าผ้า!M211</f>
        <v>±</v>
      </c>
      <c r="K202" s="9">
        <f>[2]หน้าผ้า!N211</f>
        <v>5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>WSWT2021750</v>
      </c>
      <c r="AA202" s="8" t="e">
        <f>[2]หน้าผ้า!AQ211</f>
        <v>#REF!</v>
      </c>
      <c r="AB202" s="8" t="e">
        <f>[2]หน้าผ้า!AR211</f>
        <v>#REF!</v>
      </c>
      <c r="AC202" s="8" t="e">
        <f>[2]หน้าผ้า!AS211</f>
        <v>#REF!</v>
      </c>
      <c r="AD202" s="8" t="e">
        <f>[2]หน้าผ้า!AT211</f>
        <v>#REF!</v>
      </c>
      <c r="AE202" s="8" t="e">
        <f>[2]หน้าผ้า!AU211</f>
        <v>#REF!</v>
      </c>
      <c r="AF202" s="8" t="str">
        <f>[2]หน้าผ้า!AI211</f>
        <v>ระบุในSD</v>
      </c>
      <c r="AG202" s="1" t="str">
        <f>[3]หน้าผ้า!DC214</f>
        <v>รอตัด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WRWT200750/WRWT21750</v>
      </c>
      <c r="BD202" s="56">
        <f>[2]หน้าผ้า!CA211</f>
        <v>0</v>
      </c>
    </row>
    <row r="203" spans="1:56" ht="28.5" customHeight="1" x14ac:dyDescent="0.45">
      <c r="A203" s="3">
        <f>[2]หน้าผ้า!C212</f>
        <v>45919</v>
      </c>
      <c r="B203" s="14" t="str">
        <f>[2]หน้าผ้า!B212</f>
        <v>MK68-001125</v>
      </c>
      <c r="C203" s="9" t="str">
        <f>[2]หน้าผ้า!E212</f>
        <v>บจก.อินเทคค์ โกลบอล</v>
      </c>
      <c r="D203" s="13" t="str">
        <f>[2]หน้าผ้า!F212</f>
        <v>เพอเฟคค์ 663</v>
      </c>
      <c r="E203" s="9">
        <f>[2]หน้าผ้า!G212</f>
        <v>20</v>
      </c>
      <c r="F203" s="9">
        <f>[2]หน้าผ้า!H212</f>
        <v>36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78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จับจีบ4"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>มัด80 ใช้สายรัด</v>
      </c>
      <c r="T203" s="12" t="str">
        <f>[2]หน้าผ้า!X212</f>
        <v>รอแจ้ง</v>
      </c>
      <c r="U203" s="11">
        <f>[2]หน้าผ้า!AA212</f>
        <v>208</v>
      </c>
      <c r="V203" s="10">
        <f>[2]หน้าผ้า!AJ212</f>
        <v>0</v>
      </c>
      <c r="W203" s="10">
        <f>[2]หน้าผ้า!AL212</f>
        <v>208</v>
      </c>
      <c r="X203" s="10">
        <f>[2]หน้าผ้า!AM212</f>
        <v>21632</v>
      </c>
      <c r="Y203" s="10">
        <f>[2]หน้าผ้า!AN212</f>
        <v>0</v>
      </c>
      <c r="Z203" s="9" t="str">
        <f>[2]หน้าผ้า!AO212</f>
        <v>WSWT2025800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 t="str">
        <f>[2]หน้าผ้า!AI212</f>
        <v>ห้ามขาด-ห้ามเกิน</v>
      </c>
      <c r="AG203" s="1" t="str">
        <f>[3]หน้าผ้า!DC215</f>
        <v>รอตัด</v>
      </c>
      <c r="AH203" s="1" t="str">
        <f>[2]หน้าผ้า!DL212</f>
        <v>P7</v>
      </c>
      <c r="AI203" s="1">
        <f>[2]หน้าผ้า!DM212</f>
        <v>2</v>
      </c>
      <c r="AJ203" s="3" t="str">
        <f>[2]หน้าผ้า!DN212</f>
        <v>รอแจ้ง</v>
      </c>
      <c r="AK203" s="3">
        <f>[2]หน้าผ้า!DQ212</f>
        <v>0</v>
      </c>
      <c r="AL203" s="3" t="e">
        <f>[2]หน้าผ้า!DR212</f>
        <v>#VALUE!</v>
      </c>
      <c r="AM203" s="3" t="e">
        <f>[2]หน้าผ้า!DS212</f>
        <v>#VALUE!</v>
      </c>
      <c r="AN203" s="3" t="e">
        <f>[2]หน้าผ้า!DT212</f>
        <v>#VALUE!</v>
      </c>
      <c r="AO203" s="3" t="e">
        <f>[2]หน้าผ้า!DU212</f>
        <v>#VALUE!</v>
      </c>
      <c r="AP203" s="3" t="e">
        <f>[2]หน้าผ้า!DP212</f>
        <v>#VALUE!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 t="str">
        <f>[2]หน้าผ้า!AG212</f>
        <v>4/10   11/10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WRWT25800/WRWT25800</v>
      </c>
      <c r="BD203" s="56">
        <f>[2]หน้าผ้า!CA212</f>
        <v>0</v>
      </c>
    </row>
    <row r="204" spans="1:56" ht="28.5" customHeight="1" x14ac:dyDescent="0.45">
      <c r="A204" s="3">
        <f>[2]หน้าผ้า!C213</f>
        <v>45919</v>
      </c>
      <c r="B204" s="14" t="str">
        <f>[2]หน้าผ้า!B213</f>
        <v>MK68-001126</v>
      </c>
      <c r="C204" s="9" t="str">
        <f>[2]หน้าผ้า!E213</f>
        <v>บจก.อินเทคค์ โกลบอล</v>
      </c>
      <c r="D204" s="13" t="str">
        <f>[2]หน้าผ้า!F213</f>
        <v xml:space="preserve">เพอเฟคค์ 664 </v>
      </c>
      <c r="E204" s="9">
        <f>[2]หน้าผ้า!G213</f>
        <v>20</v>
      </c>
      <c r="F204" s="9">
        <f>[2]หน้าผ้า!H213</f>
        <v>36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78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จับจีบ4"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มัด80 ใช้สายรัด</v>
      </c>
      <c r="T204" s="12">
        <f>[2]หน้าผ้า!X213</f>
        <v>45945</v>
      </c>
      <c r="U204" s="11">
        <f>[2]หน้าผ้า!AA213</f>
        <v>11357</v>
      </c>
      <c r="V204" s="10">
        <f>[2]หน้าผ้า!AJ213</f>
        <v>11357</v>
      </c>
      <c r="W204" s="10">
        <f>[2]หน้าผ้า!AL213</f>
        <v>0</v>
      </c>
      <c r="X204" s="10">
        <f>[2]หน้าผ้า!AM213</f>
        <v>12110</v>
      </c>
      <c r="Y204" s="10">
        <f>[2]หน้าผ้า!AN213</f>
        <v>0</v>
      </c>
      <c r="Z204" s="9" t="str">
        <f>[2]หน้าผ้า!AO213</f>
        <v>WSWT2025800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 t="str">
        <f>[2]หน้าผ้า!AI213</f>
        <v>ห้ามขาด-ห้ามเกิน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45945</v>
      </c>
      <c r="AK204" s="3">
        <f>[2]หน้าผ้า!DQ213</f>
        <v>0</v>
      </c>
      <c r="AL204" s="3">
        <f>[2]หน้าผ้า!DR213</f>
        <v>45936</v>
      </c>
      <c r="AM204" s="3">
        <f>[2]หน้าผ้า!DS213</f>
        <v>45943</v>
      </c>
      <c r="AN204" s="3">
        <f>[2]หน้าผ้า!DT213</f>
        <v>45944</v>
      </c>
      <c r="AO204" s="3">
        <f>[2]หน้าผ้า!DU213</f>
        <v>45944</v>
      </c>
      <c r="AP204" s="3">
        <f>[2]หน้าผ้า!DP213</f>
        <v>45940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 t="str">
        <f>[2]หน้าผ้า!AG213</f>
        <v>1/10  8/10  15/10  22/10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WRWT25800/WRWT25800</v>
      </c>
      <c r="BD204" s="56">
        <f>[2]หน้าผ้า!CA213</f>
        <v>0</v>
      </c>
    </row>
    <row r="205" spans="1:56" ht="28.5" customHeight="1" x14ac:dyDescent="0.45">
      <c r="A205" s="3">
        <f>[2]หน้าผ้า!C214</f>
        <v>45919</v>
      </c>
      <c r="B205" s="14" t="str">
        <f>[2]หน้าผ้า!B214</f>
        <v>MK68-001126</v>
      </c>
      <c r="C205" s="9" t="str">
        <f>[2]หน้าผ้า!E214</f>
        <v>บจก.อินเทคค์ โกลบอล</v>
      </c>
      <c r="D205" s="13" t="str">
        <f>[2]หน้าผ้า!F214</f>
        <v xml:space="preserve">เพอเฟคค์ 664 </v>
      </c>
      <c r="E205" s="9">
        <f>[2]หน้าผ้า!G214</f>
        <v>20</v>
      </c>
      <c r="F205" s="9">
        <f>[2]หน้าผ้า!H214</f>
        <v>36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78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จับจีบ4"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>มัด80 ใช้สายรัด</v>
      </c>
      <c r="T205" s="12">
        <f>[2]หน้าผ้า!X214</f>
        <v>45952</v>
      </c>
      <c r="U205" s="11">
        <f>[2]หน้าผ้า!AA214</f>
        <v>25709</v>
      </c>
      <c r="V205" s="10">
        <f>[2]หน้าผ้า!AJ214</f>
        <v>3643</v>
      </c>
      <c r="W205" s="10">
        <f>[2]หน้าผ้า!AL214</f>
        <v>22066</v>
      </c>
      <c r="X205" s="10">
        <f>[2]หน้าผ้า!AM214</f>
        <v>27997</v>
      </c>
      <c r="Y205" s="10">
        <f>[2]หน้าผ้า!AN214</f>
        <v>0</v>
      </c>
      <c r="Z205" s="9" t="str">
        <f>[2]หน้าผ้า!AO214</f>
        <v>WSWT2025800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 t="str">
        <f>[2]หน้าผ้า!AI214</f>
        <v>ห้ามขาด-ห้ามเกิน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45952</v>
      </c>
      <c r="AK205" s="3">
        <f>[2]หน้าผ้า!DQ214</f>
        <v>0</v>
      </c>
      <c r="AL205" s="3">
        <f>[2]หน้าผ้า!DR214</f>
        <v>45943</v>
      </c>
      <c r="AM205" s="3">
        <f>[2]หน้าผ้า!DS214</f>
        <v>45950</v>
      </c>
      <c r="AN205" s="3">
        <f>[2]หน้าผ้า!DT214</f>
        <v>45951</v>
      </c>
      <c r="AO205" s="3">
        <f>[2]หน้าผ้า!DU214</f>
        <v>45951</v>
      </c>
      <c r="AP205" s="3">
        <f>[2]หน้าผ้า!DP214</f>
        <v>45947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 t="str">
        <f>[2]หน้าผ้า!AG214</f>
        <v>1/10  8/10  15/10  22/10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WRWT25800/WRWT25800</v>
      </c>
      <c r="BD205" s="56">
        <f>[2]หน้าผ้า!CA214</f>
        <v>0</v>
      </c>
    </row>
    <row r="206" spans="1:56" ht="28.5" customHeight="1" x14ac:dyDescent="0.45">
      <c r="A206" s="3">
        <f>[2]หน้าผ้า!C215</f>
        <v>45919</v>
      </c>
      <c r="B206" s="14" t="str">
        <f>[2]หน้าผ้า!B215</f>
        <v>MK68-001127</v>
      </c>
      <c r="C206" s="9" t="str">
        <f>[2]หน้าผ้า!E215</f>
        <v>บจก.อินเทคค์ โกลบอล</v>
      </c>
      <c r="D206" s="13" t="str">
        <f>[2]หน้าผ้า!F215</f>
        <v>เพอเฟคค์ 664HP</v>
      </c>
      <c r="E206" s="9">
        <f>[2]หน้าผ้า!G215</f>
        <v>20</v>
      </c>
      <c r="F206" s="9">
        <f>[2]หน้าผ้า!H215</f>
        <v>36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78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จับจีบ4"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มัด80 ใช้สายรัด</v>
      </c>
      <c r="T206" s="12">
        <f>[2]หน้าผ้า!X215</f>
        <v>45954</v>
      </c>
      <c r="U206" s="11">
        <f>[2]หน้าผ้า!AA215</f>
        <v>16814</v>
      </c>
      <c r="V206" s="10">
        <f>[2]หน้าผ้า!AJ215</f>
        <v>15440</v>
      </c>
      <c r="W206" s="10">
        <f>[2]หน้าผ้า!AL215</f>
        <v>1374</v>
      </c>
      <c r="X206" s="10">
        <f>[2]หน้าผ้า!AM215</f>
        <v>27689</v>
      </c>
      <c r="Y206" s="10">
        <f>[2]หน้าผ้า!AN215</f>
        <v>0</v>
      </c>
      <c r="Z206" s="9" t="str">
        <f>[2]หน้าผ้า!AO215</f>
        <v>WSWT2025800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 t="str">
        <f>[2]หน้าผ้า!AI215</f>
        <v>ห้ามขาด-ห้ามเกิน</v>
      </c>
      <c r="AG206" s="1" t="str">
        <f>[3]หน้าผ้า!DC218</f>
        <v>รอแบบ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45954</v>
      </c>
      <c r="AK206" s="3">
        <f>[2]หน้าผ้า!DQ215</f>
        <v>0</v>
      </c>
      <c r="AL206" s="3">
        <f>[2]หน้าผ้า!DR215</f>
        <v>45945</v>
      </c>
      <c r="AM206" s="3">
        <f>[2]หน้าผ้า!DS215</f>
        <v>45952</v>
      </c>
      <c r="AN206" s="3">
        <f>[2]หน้าผ้า!DT215</f>
        <v>45953</v>
      </c>
      <c r="AO206" s="3">
        <f>[2]หน้าผ้า!DU215</f>
        <v>45953</v>
      </c>
      <c r="AP206" s="3">
        <f>[2]หน้าผ้า!DP215</f>
        <v>45949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 t="str">
        <f>[2]หน้าผ้า!AG215</f>
        <v>3/10  10/10  17/10  24/10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WRWT25800/WRWT25800</v>
      </c>
      <c r="BD206" s="56">
        <f>[2]หน้าผ้า!CA215</f>
        <v>0</v>
      </c>
    </row>
    <row r="207" spans="1:56" ht="28.5" customHeight="1" x14ac:dyDescent="0.45">
      <c r="A207" s="3">
        <f>[2]หน้าผ้า!C216</f>
        <v>45941</v>
      </c>
      <c r="B207" s="14" t="str">
        <f>[2]หน้าผ้า!B216</f>
        <v>MK68-001230</v>
      </c>
      <c r="C207" s="9" t="str">
        <f>[2]หน้าผ้า!E216</f>
        <v>บจก.เคอรี่ฟลาวมิลล์</v>
      </c>
      <c r="D207" s="13" t="str">
        <f>[2]หน้าผ้า!F216</f>
        <v>ชามแดง 25กก</v>
      </c>
      <c r="E207" s="9">
        <f>[2]หน้าผ้า!G216</f>
        <v>20</v>
      </c>
      <c r="F207" s="9">
        <f>[2]หน้าผ้า!H216</f>
        <v>32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72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>ห่ออัดเบลแบน501</v>
      </c>
      <c r="T207" s="12">
        <f>[2]หน้าผ้า!X216</f>
        <v>45954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5250</v>
      </c>
      <c r="Z207" s="9" t="str">
        <f>[2]หน้าผ้า!AO216</f>
        <v>WSWT2025800</v>
      </c>
      <c r="AA207" s="8">
        <f>[2]หน้าผ้า!AQ216</f>
        <v>4679.9500000000007</v>
      </c>
      <c r="AB207" s="8">
        <f>[2]หน้าผ้า!AR216</f>
        <v>4679.9500000000007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พร้อมส่ง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45954</v>
      </c>
      <c r="AK207" s="3">
        <f>[2]หน้าผ้า!DQ216</f>
        <v>0</v>
      </c>
      <c r="AL207" s="3">
        <f>[2]หน้าผ้า!DR216</f>
        <v>45945</v>
      </c>
      <c r="AM207" s="3">
        <f>[2]หน้าผ้า!DS216</f>
        <v>45952</v>
      </c>
      <c r="AN207" s="3">
        <f>[2]หน้าผ้า!DT216</f>
        <v>45953</v>
      </c>
      <c r="AO207" s="3">
        <f>[2]หน้าผ้า!DU216</f>
        <v>45953</v>
      </c>
      <c r="AP207" s="3">
        <f>[2]หน้าผ้า!DP216</f>
        <v>45949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WRWT25800/WRWT25800</v>
      </c>
      <c r="BD207" s="56">
        <f>[2]หน้าผ้า!CA216</f>
        <v>0</v>
      </c>
    </row>
    <row r="208" spans="1:56" ht="28.5" customHeight="1" x14ac:dyDescent="0.45">
      <c r="A208" s="3">
        <f>[2]หน้าผ้า!C217</f>
        <v>45941</v>
      </c>
      <c r="B208" s="14" t="str">
        <f>[2]หน้าผ้า!B217</f>
        <v>MK68-001230</v>
      </c>
      <c r="C208" s="9" t="str">
        <f>[2]หน้าผ้า!E217</f>
        <v>บจก.เคอรี่ฟลาวมิลล์</v>
      </c>
      <c r="D208" s="13" t="str">
        <f>[2]หน้าผ้า!F217</f>
        <v>แปดแต้มแดง 25กก</v>
      </c>
      <c r="E208" s="9">
        <f>[2]หน้าผ้า!G217</f>
        <v>20</v>
      </c>
      <c r="F208" s="9">
        <f>[2]หน้าผ้า!H217</f>
        <v>32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72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>ห่ออัดเบลแบน501</v>
      </c>
      <c r="T208" s="12">
        <f>[2]หน้าผ้า!X217</f>
        <v>45954</v>
      </c>
      <c r="U208" s="11">
        <f>[2]หน้าผ้า!AA217</f>
        <v>10000</v>
      </c>
      <c r="V208" s="10">
        <f>[2]หน้าผ้า!AJ217</f>
        <v>0</v>
      </c>
      <c r="W208" s="10">
        <f>[2]หน้าผ้า!AL217</f>
        <v>10000</v>
      </c>
      <c r="X208" s="10">
        <f>[2]หน้าผ้า!AM217</f>
        <v>0</v>
      </c>
      <c r="Y208" s="10">
        <f>[2]หน้าผ้า!AN217</f>
        <v>10500</v>
      </c>
      <c r="Z208" s="9" t="str">
        <f>[2]หน้าผ้า!AO217</f>
        <v>WSWT2025800</v>
      </c>
      <c r="AA208" s="8">
        <f>[2]หน้าผ้า!AQ217</f>
        <v>9359.9000000000015</v>
      </c>
      <c r="AB208" s="8">
        <f>[2]หน้าผ้า!AR217</f>
        <v>9359.9000000000015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พร้อมส่ง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45954</v>
      </c>
      <c r="AK208" s="3">
        <f>[2]หน้าผ้า!DQ217</f>
        <v>0</v>
      </c>
      <c r="AL208" s="3">
        <f>[2]หน้าผ้า!DR217</f>
        <v>45945</v>
      </c>
      <c r="AM208" s="3">
        <f>[2]หน้าผ้า!DS217</f>
        <v>45952</v>
      </c>
      <c r="AN208" s="3">
        <f>[2]หน้าผ้า!DT217</f>
        <v>45953</v>
      </c>
      <c r="AO208" s="3">
        <f>[2]หน้าผ้า!DU217</f>
        <v>45953</v>
      </c>
      <c r="AP208" s="3">
        <f>[2]หน้าผ้า!DP217</f>
        <v>45949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WRWT25800/WRWT25800</v>
      </c>
      <c r="BD208" s="56">
        <f>[2]หน้าผ้า!CA217</f>
        <v>0</v>
      </c>
    </row>
    <row r="209" spans="1:56" ht="28.5" customHeight="1" x14ac:dyDescent="0.45">
      <c r="A209" s="3" t="str">
        <f>[2]หน้าผ้า!C218</f>
        <v>ประมาณการ</v>
      </c>
      <c r="B209" s="14" t="str">
        <f>[2]หน้าผ้า!B218</f>
        <v>ประมาณการ</v>
      </c>
      <c r="C209" s="9" t="str">
        <f>[2]หน้าผ้า!E218</f>
        <v>บจก.อินเทคค์ โกลบอล</v>
      </c>
      <c r="D209" s="13" t="str">
        <f>[2]หน้าผ้า!F218</f>
        <v>รอแบบ</v>
      </c>
      <c r="E209" s="9">
        <f>[2]หน้าผ้า!G218</f>
        <v>20</v>
      </c>
      <c r="F209" s="9">
        <f>[2]หน้าผ้า!H218</f>
        <v>36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78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จับจีบ4"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>มัด80 ใช้สายรัด</v>
      </c>
      <c r="T209" s="12">
        <f>[2]หน้าผ้า!X218</f>
        <v>45961</v>
      </c>
      <c r="U209" s="11">
        <f>[2]หน้าผ้า!AA218</f>
        <v>290000</v>
      </c>
      <c r="V209" s="10">
        <f>[2]หน้าผ้า!AJ218</f>
        <v>0</v>
      </c>
      <c r="W209" s="10">
        <f>[2]หน้าผ้า!AL218</f>
        <v>290000</v>
      </c>
      <c r="X209" s="10">
        <f>[2]หน้าผ้า!AM218</f>
        <v>0</v>
      </c>
      <c r="Y209" s="10">
        <f>[2]หน้าผ้า!AN218</f>
        <v>304500</v>
      </c>
      <c r="Z209" s="9" t="str">
        <f>[2]หน้าผ้า!AO218</f>
        <v>WSWT2025800</v>
      </c>
      <c r="AA209" s="8">
        <f>[2]หน้าผ้า!AQ218</f>
        <v>303847.5</v>
      </c>
      <c r="AB209" s="8">
        <f>[2]หน้าผ้า!AR218</f>
        <v>1477</v>
      </c>
      <c r="AC209" s="8">
        <f>[2]หน้าผ้า!AS218</f>
        <v>302370.5</v>
      </c>
      <c r="AD209" s="8">
        <f>[2]หน้าผ้า!AT218</f>
        <v>0</v>
      </c>
      <c r="AE209" s="8">
        <f>[2]หน้าผ้า!AU218</f>
        <v>0</v>
      </c>
      <c r="AF209" s="8" t="str">
        <f>[2]หน้าผ้า!AI218</f>
        <v>ห้ามขาด-ห้ามเกิน</v>
      </c>
      <c r="AG209" s="1" t="str">
        <f>[3]หน้าผ้า!DC221</f>
        <v>พร้อมส่ง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45961</v>
      </c>
      <c r="AK209" s="3">
        <f>[2]หน้าผ้า!DQ218</f>
        <v>0</v>
      </c>
      <c r="AL209" s="3">
        <f>[2]หน้าผ้า!DR218</f>
        <v>45952</v>
      </c>
      <c r="AM209" s="3">
        <f>[2]หน้าผ้า!DS218</f>
        <v>45959</v>
      </c>
      <c r="AN209" s="3">
        <f>[2]หน้าผ้า!DT218</f>
        <v>45960</v>
      </c>
      <c r="AO209" s="3">
        <f>[2]หน้าผ้า!DU218</f>
        <v>45960</v>
      </c>
      <c r="AP209" s="3">
        <f>[2]หน้าผ้า!DP218</f>
        <v>45956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WRWT25800/WRWT25800</v>
      </c>
      <c r="BD209" s="56">
        <f>[2]หน้าผ้า!CA218</f>
        <v>23114.54488888889</v>
      </c>
    </row>
    <row r="210" spans="1:56" ht="28.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20</v>
      </c>
      <c r="F210" s="9">
        <f>[2]หน้าผ้า!H219</f>
        <v>37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80</v>
      </c>
      <c r="J210" s="9" t="str">
        <f>[2]หน้าผ้า!M219</f>
        <v>±</v>
      </c>
      <c r="K210" s="9">
        <f>[2]หน้าผ้า!N219</f>
        <v>3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WSWT2025800</v>
      </c>
      <c r="AA210" s="8">
        <f>[2]หน้าผ้า!AQ219</f>
        <v>317887.34999999998</v>
      </c>
      <c r="AB210" s="8">
        <f>[2]หน้าผ้า!AR219</f>
        <v>15516.850000000002</v>
      </c>
      <c r="AC210" s="8">
        <f>[2]หน้าผ้า!AS219</f>
        <v>302370.5</v>
      </c>
      <c r="AD210" s="8">
        <f>[2]หน้าผ้า!AT219</f>
        <v>0</v>
      </c>
      <c r="AE210" s="8">
        <f>[2]หน้าผ้า!AU219</f>
        <v>0</v>
      </c>
      <c r="AF210" s="8" t="str">
        <f>[2]หน้าผ้า!AI219</f>
        <v>ระบุในSD</v>
      </c>
      <c r="AG210" s="1" t="str">
        <f>[3]หน้าผ้า!DC222</f>
        <v>พร้อมส่ง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WRWT25800/WRWT25800</v>
      </c>
      <c r="BD210" s="56">
        <f>[2]หน้าผ้า!CA219</f>
        <v>0</v>
      </c>
    </row>
    <row r="211" spans="1:56" ht="28.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20</v>
      </c>
      <c r="F211" s="9">
        <f>[2]หน้าผ้า!H220</f>
        <v>34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98</v>
      </c>
      <c r="J211" s="9" t="str">
        <f>[2]หน้าผ้า!M220</f>
        <v>±</v>
      </c>
      <c r="K211" s="9">
        <f>[2]หน้าผ้า!N220</f>
        <v>5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 t="str">
        <f>[2]หน้าผ้า!AO220</f>
        <v>WSWT2021950UV</v>
      </c>
      <c r="AA211" s="8" t="e">
        <f>[2]หน้าผ้า!AQ220</f>
        <v>#REF!</v>
      </c>
      <c r="AB211" s="8" t="e">
        <f>[2]หน้าผ้า!AR220</f>
        <v>#REF!</v>
      </c>
      <c r="AC211" s="8" t="e">
        <f>[2]หน้าผ้า!AS220</f>
        <v>#REF!</v>
      </c>
      <c r="AD211" s="8" t="e">
        <f>[2]หน้าผ้า!AT220</f>
        <v>#REF!</v>
      </c>
      <c r="AE211" s="8" t="e">
        <f>[2]หน้าผ้า!AU220</f>
        <v>#REF!</v>
      </c>
      <c r="AF211" s="8" t="str">
        <f>[2]หน้าผ้า!AI220</f>
        <v>ระบุในSD</v>
      </c>
      <c r="AG211" s="1" t="str">
        <f>[3]หน้าผ้า!DC223</f>
        <v>พร้อมส่ง</v>
      </c>
      <c r="AH211" s="1">
        <f>[2]หน้าผ้า!DL220</f>
        <v>0</v>
      </c>
      <c r="AI211" s="1" t="str">
        <f>[2]หน้าผ้า!DM220</f>
        <v>Lead time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WRWT200950/WRWT21950</v>
      </c>
      <c r="BD211" s="56">
        <f>[2]หน้าผ้า!CA220</f>
        <v>0</v>
      </c>
    </row>
    <row r="212" spans="1:56" ht="28.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20</v>
      </c>
      <c r="F212" s="9">
        <f>[2]หน้าผ้า!H221</f>
        <v>34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95</v>
      </c>
      <c r="J212" s="9" t="str">
        <f>[2]หน้าผ้า!M221</f>
        <v>±</v>
      </c>
      <c r="K212" s="9">
        <f>[2]หน้าผ้า!N221</f>
        <v>5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>WSWT2021900UV</v>
      </c>
      <c r="AA212" s="8" t="e">
        <f>[2]หน้าผ้า!AQ221</f>
        <v>#REF!</v>
      </c>
      <c r="AB212" s="8" t="e">
        <f>[2]หน้าผ้า!AR221</f>
        <v>#REF!</v>
      </c>
      <c r="AC212" s="8" t="e">
        <f>[2]หน้าผ้า!AS221</f>
        <v>#REF!</v>
      </c>
      <c r="AD212" s="8" t="e">
        <f>[2]หน้าผ้า!AT221</f>
        <v>#REF!</v>
      </c>
      <c r="AE212" s="8" t="e">
        <f>[2]หน้าผ้า!AU221</f>
        <v>#REF!</v>
      </c>
      <c r="AF212" s="8" t="str">
        <f>[2]หน้าผ้า!AI221</f>
        <v>ระบุในSD</v>
      </c>
      <c r="AG212" s="1" t="str">
        <f>[3]หน้าผ้า!DC224</f>
        <v>พร้อมส่ง</v>
      </c>
      <c r="AH212" s="1">
        <f>[2]หน้าผ้า!DL221</f>
        <v>0</v>
      </c>
      <c r="AI212" s="1" t="str">
        <f>[2]หน้าผ้า!DM221</f>
        <v>Lead time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WRWT200900/WRWT21900</v>
      </c>
      <c r="BD212" s="56">
        <f>[2]หน้าผ้า!CA221</f>
        <v>0</v>
      </c>
    </row>
    <row r="213" spans="1:56" ht="28.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20</v>
      </c>
      <c r="F213" s="9">
        <f>[2]หน้าผ้า!H222</f>
        <v>34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80</v>
      </c>
      <c r="J213" s="9" t="str">
        <f>[2]หน้าผ้า!M222</f>
        <v>±</v>
      </c>
      <c r="K213" s="9">
        <f>[2]หน้าผ้า!N222</f>
        <v>5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WSWT2021750UV</v>
      </c>
      <c r="AA213" s="8" t="e">
        <f>[2]หน้าผ้า!AQ222</f>
        <v>#REF!</v>
      </c>
      <c r="AB213" s="8" t="e">
        <f>[2]หน้าผ้า!AR222</f>
        <v>#REF!</v>
      </c>
      <c r="AC213" s="8" t="e">
        <f>[2]หน้าผ้า!AS222</f>
        <v>#REF!</v>
      </c>
      <c r="AD213" s="8" t="e">
        <f>[2]หน้าผ้า!AT222</f>
        <v>#REF!</v>
      </c>
      <c r="AE213" s="8" t="e">
        <f>[2]หน้าผ้า!AU222</f>
        <v>#REF!</v>
      </c>
      <c r="AF213" s="8" t="str">
        <f>[2]หน้าผ้า!AI222</f>
        <v>ระบุในSD</v>
      </c>
      <c r="AG213" s="1" t="str">
        <f>[3]หน้าผ้า!DC225</f>
        <v>พร้อมส่ง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WRWT200750/WRWT21750</v>
      </c>
      <c r="BD213" s="56">
        <f>[2]หน้าผ้า!CA222</f>
        <v>0</v>
      </c>
    </row>
    <row r="214" spans="1:56" ht="28.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20</v>
      </c>
      <c r="F214" s="9">
        <f>[2]หน้าผ้า!H223</f>
        <v>34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80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WSWT2021800UV</v>
      </c>
      <c r="AA214" s="8" t="e">
        <f>[2]หน้าผ้า!AQ223</f>
        <v>#REF!</v>
      </c>
      <c r="AB214" s="8" t="e">
        <f>[2]หน้าผ้า!AR223</f>
        <v>#REF!</v>
      </c>
      <c r="AC214" s="8" t="e">
        <f>[2]หน้าผ้า!AS223</f>
        <v>#REF!</v>
      </c>
      <c r="AD214" s="8" t="e">
        <f>[2]หน้าผ้า!AT223</f>
        <v>#REF!</v>
      </c>
      <c r="AE214" s="8" t="e">
        <f>[2]หน้าผ้า!AU223</f>
        <v>#REF!</v>
      </c>
      <c r="AF214" s="8" t="str">
        <f>[2]หน้าผ้า!AI223</f>
        <v>ระบุในSD</v>
      </c>
      <c r="AG214" s="1" t="str">
        <f>[3]หน้าผ้า!DC226</f>
        <v>พร้อมส่ง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WRWT200800/WRWT21800</v>
      </c>
      <c r="BD214" s="56">
        <f>[2]หน้าผ้า!CA223</f>
        <v>0</v>
      </c>
    </row>
    <row r="215" spans="1:56" ht="28.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20</v>
      </c>
      <c r="F215" s="9">
        <f>[2]หน้าผ้า!H224</f>
        <v>37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70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WSWT2025700(1)</v>
      </c>
      <c r="AA215" s="8" t="e">
        <f>[2]หน้าผ้า!AQ224</f>
        <v>#REF!</v>
      </c>
      <c r="AB215" s="8" t="e">
        <f>[2]หน้าผ้า!AR224</f>
        <v>#REF!</v>
      </c>
      <c r="AC215" s="8" t="e">
        <f>[2]หน้าผ้า!AS224</f>
        <v>#REF!</v>
      </c>
      <c r="AD215" s="8" t="e">
        <f>[2]หน้าผ้า!AT224</f>
        <v>#REF!</v>
      </c>
      <c r="AE215" s="8" t="e">
        <f>[2]หน้าผ้า!AU224</f>
        <v>#REF!</v>
      </c>
      <c r="AF215" s="8" t="str">
        <f>[2]หน้าผ้า!AI224</f>
        <v>ระบุในSD</v>
      </c>
      <c r="AG215" s="1" t="str">
        <f>[3]หน้าผ้า!DC227</f>
        <v>พร้อมส่ง</v>
      </c>
      <c r="AH215" s="1">
        <f>[2]หน้าผ้า!DL224</f>
        <v>0</v>
      </c>
      <c r="AI215" s="1" t="str">
        <f>[2]หน้าผ้า!DM224</f>
        <v>Lead time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WRWT200800/WRWT25650</v>
      </c>
      <c r="BD215" s="56">
        <f>[2]หน้าผ้า!CA224</f>
        <v>0</v>
      </c>
    </row>
    <row r="216" spans="1:56" ht="28.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20</v>
      </c>
      <c r="F216" s="9">
        <f>[2]หน้าผ้า!H225</f>
        <v>34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85</v>
      </c>
      <c r="J216" s="9" t="str">
        <f>[2]หน้าผ้า!M225</f>
        <v>±</v>
      </c>
      <c r="K216" s="9">
        <f>[2]หน้าผ้า!N225</f>
        <v>5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>WSWT2021850UV</v>
      </c>
      <c r="AA216" s="8" t="e">
        <f>[2]หน้าผ้า!AQ225</f>
        <v>#REF!</v>
      </c>
      <c r="AB216" s="8" t="e">
        <f>[2]หน้าผ้า!AR225</f>
        <v>#REF!</v>
      </c>
      <c r="AC216" s="8" t="e">
        <f>[2]หน้าผ้า!AS225</f>
        <v>#REF!</v>
      </c>
      <c r="AD216" s="8" t="e">
        <f>[2]หน้าผ้า!AT225</f>
        <v>#REF!</v>
      </c>
      <c r="AE216" s="8" t="e">
        <f>[2]หน้าผ้า!AU225</f>
        <v>#REF!</v>
      </c>
      <c r="AF216" s="8" t="str">
        <f>[2]หน้าผ้า!AI225</f>
        <v>ระบุในSD</v>
      </c>
      <c r="AG216" s="1" t="str">
        <f>[3]หน้าผ้า!DC228</f>
        <v>พร้อมส่ง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WRWT200850/WRWT21850</v>
      </c>
      <c r="BD216" s="56">
        <f>[2]หน้าผ้า!CA225</f>
        <v>0</v>
      </c>
    </row>
    <row r="217" spans="1:56" ht="28.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20</v>
      </c>
      <c r="F217" s="9">
        <f>[2]หน้าผ้า!H226</f>
        <v>34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80</v>
      </c>
      <c r="J217" s="9" t="str">
        <f>[2]หน้าผ้า!M226</f>
        <v>±</v>
      </c>
      <c r="K217" s="9">
        <f>[2]หน้าผ้า!N226</f>
        <v>5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>WSWT2021750UV</v>
      </c>
      <c r="AA217" s="8" t="e">
        <f>[2]หน้าผ้า!AQ226</f>
        <v>#REF!</v>
      </c>
      <c r="AB217" s="8" t="e">
        <f>[2]หน้าผ้า!AR226</f>
        <v>#REF!</v>
      </c>
      <c r="AC217" s="8" t="e">
        <f>[2]หน้าผ้า!AS226</f>
        <v>#REF!</v>
      </c>
      <c r="AD217" s="8" t="e">
        <f>[2]หน้าผ้า!AT226</f>
        <v>#REF!</v>
      </c>
      <c r="AE217" s="8" t="e">
        <f>[2]หน้าผ้า!AU226</f>
        <v>#REF!</v>
      </c>
      <c r="AF217" s="8" t="str">
        <f>[2]หน้าผ้า!AI226</f>
        <v>ระบุในSD</v>
      </c>
      <c r="AG217" s="1" t="str">
        <f>[3]หน้าผ้า!DC229</f>
        <v>พร้อมส่ง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WRWT200750/WRWT21750</v>
      </c>
      <c r="BD217" s="56">
        <f>[2]หน้าผ้า!CA226</f>
        <v>0</v>
      </c>
    </row>
    <row r="218" spans="1:56" ht="28.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21</v>
      </c>
      <c r="F218" s="9">
        <f>[2]หน้าผ้า!H227</f>
        <v>39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78</v>
      </c>
      <c r="J218" s="9" t="str">
        <f>[2]หน้าผ้า!M227</f>
        <v>±</v>
      </c>
      <c r="K218" s="9">
        <f>[2]หน้าผ้า!N227</f>
        <v>3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>WSWT2125700</v>
      </c>
      <c r="AA218" s="8" t="e">
        <f>[2]หน้าผ้า!AQ227</f>
        <v>#REF!</v>
      </c>
      <c r="AB218" s="8" t="e">
        <f>[2]หน้าผ้า!AR227</f>
        <v>#REF!</v>
      </c>
      <c r="AC218" s="8" t="e">
        <f>[2]หน้าผ้า!AS227</f>
        <v>#REF!</v>
      </c>
      <c r="AD218" s="8" t="e">
        <f>[2]หน้าผ้า!AT227</f>
        <v>#REF!</v>
      </c>
      <c r="AE218" s="8" t="e">
        <f>[2]หน้าผ้า!AU227</f>
        <v>#REF!</v>
      </c>
      <c r="AF218" s="8" t="str">
        <f>[2]หน้าผ้า!AI227</f>
        <v>ระบุในSD</v>
      </c>
      <c r="AG218" s="1" t="str">
        <f>[3]หน้าผ้า!DC230</f>
        <v>พร้อมส่ง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WRWT210800/WRWT25650</v>
      </c>
      <c r="BD218" s="56">
        <f>[2]หน้าผ้า!CA227</f>
        <v>0</v>
      </c>
    </row>
    <row r="219" spans="1:56" ht="28.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21</v>
      </c>
      <c r="F219" s="9">
        <f>[2]หน้าผ้า!H228</f>
        <v>37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67</v>
      </c>
      <c r="J219" s="9" t="str">
        <f>[2]หน้าผ้า!M228</f>
        <v>±</v>
      </c>
      <c r="K219" s="9">
        <f>[2]หน้าผ้า!N228</f>
        <v>5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WSWT2125650</v>
      </c>
      <c r="AA219" s="8" t="e">
        <f>[2]หน้าผ้า!AQ228</f>
        <v>#REF!</v>
      </c>
      <c r="AB219" s="8" t="e">
        <f>[2]หน้าผ้า!AR228</f>
        <v>#REF!</v>
      </c>
      <c r="AC219" s="8" t="e">
        <f>[2]หน้าผ้า!AS228</f>
        <v>#REF!</v>
      </c>
      <c r="AD219" s="8" t="e">
        <f>[2]หน้าผ้า!AT228</f>
        <v>#REF!</v>
      </c>
      <c r="AE219" s="8" t="e">
        <f>[2]หน้าผ้า!AU228</f>
        <v>#REF!</v>
      </c>
      <c r="AF219" s="8" t="str">
        <f>[2]หน้าผ้า!AI228</f>
        <v>ระบุในSD</v>
      </c>
      <c r="AG219" s="1" t="str">
        <f>[3]หน้าผ้า!DC231</f>
        <v>พร้อมส่ง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WRWT25650/WRWT25650</v>
      </c>
      <c r="BD219" s="56">
        <f>[2]หน้าผ้า!CA228</f>
        <v>0</v>
      </c>
    </row>
    <row r="220" spans="1:56" ht="28.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21</v>
      </c>
      <c r="F220" s="9">
        <f>[2]หน้าผ้า!H229</f>
        <v>37</v>
      </c>
      <c r="G220" s="9" t="str">
        <f>[2]หน้าผ้า!I229</f>
        <v>ขาวแถบใส5</v>
      </c>
      <c r="H220" s="9">
        <f>[2]หน้าผ้า!J229</f>
        <v>0</v>
      </c>
      <c r="I220" s="9">
        <f>[2]หน้าผ้า!L229</f>
        <v>67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WSWTSCL052125650</v>
      </c>
      <c r="AA220" s="8" t="e">
        <f>[2]หน้าผ้า!AQ229</f>
        <v>#REF!</v>
      </c>
      <c r="AB220" s="8" t="e">
        <f>[2]หน้าผ้า!AR229</f>
        <v>#REF!</v>
      </c>
      <c r="AC220" s="8" t="e">
        <f>[2]หน้าผ้า!AS229</f>
        <v>#REF!</v>
      </c>
      <c r="AD220" s="8" t="e">
        <f>[2]หน้าผ้า!AT229</f>
        <v>#REF!</v>
      </c>
      <c r="AE220" s="8" t="e">
        <f>[2]หน้าผ้า!AU229</f>
        <v>#REF!</v>
      </c>
      <c r="AF220" s="8" t="str">
        <f>[2]หน้าผ้า!AI229</f>
        <v>ระบุในSD</v>
      </c>
      <c r="AG220" s="1" t="str">
        <f>[3]หน้าผ้า!DC232</f>
        <v>พร้อมส่ง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WRWT25650/WRCL25680</v>
      </c>
      <c r="BD220" s="56">
        <f>[2]หน้าผ้า!CA229</f>
        <v>0</v>
      </c>
    </row>
    <row r="221" spans="1:56" ht="28.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21</v>
      </c>
      <c r="F221" s="9">
        <f>[2]หน้าผ้า!H230</f>
        <v>37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83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WSWT2125800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 t="e">
        <f>[2]หน้าผ้า!AT230</f>
        <v>#REF!</v>
      </c>
      <c r="AE221" s="8" t="e">
        <f>[2]หน้าผ้า!AU230</f>
        <v>#REF!</v>
      </c>
      <c r="AF221" s="8" t="str">
        <f>[2]หน้าผ้า!AI230</f>
        <v>ระบุในSD</v>
      </c>
      <c r="AG221" s="1" t="str">
        <f>[3]หน้าผ้า!DC233</f>
        <v>รอตัด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WRWT210800/WRWT25800</v>
      </c>
      <c r="BD221" s="56">
        <f>[2]หน้าผ้า!CA230</f>
        <v>0</v>
      </c>
    </row>
    <row r="222" spans="1:56" ht="28.5" customHeight="1" x14ac:dyDescent="0.45">
      <c r="A222" s="3">
        <f>[2]หน้าผ้า!C231</f>
        <v>45933</v>
      </c>
      <c r="B222" s="14" t="str">
        <f>[2]หน้าผ้า!B231</f>
        <v>MK68-001199</v>
      </c>
      <c r="C222" s="9" t="str">
        <f>[2]หน้าผ้า!E231</f>
        <v>คุณนพวินทร์ รัตนเศรษฐ์เมธา</v>
      </c>
      <c r="D222" s="13" t="str">
        <f>[2]หน้าผ้า!F231</f>
        <v>ลุงนัย ฟาร์ม 103พลัส</v>
      </c>
      <c r="E222" s="9">
        <f>[2]หน้าผ้า!G231</f>
        <v>21</v>
      </c>
      <c r="F222" s="9">
        <f>[2]หน้าผ้า!H231</f>
        <v>37</v>
      </c>
      <c r="G222" s="9" t="str">
        <f>[2]หน้าผ้า!I231</f>
        <v>ขาว</v>
      </c>
      <c r="H222" s="9" t="str">
        <f>[2]หน้าผ้า!J231</f>
        <v>ใส</v>
      </c>
      <c r="I222" s="9">
        <f>[2]หน้าผ้า!L231</f>
        <v>100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500กระสอบ</v>
      </c>
      <c r="T222" s="12">
        <f>[2]หน้าผ้า!X231</f>
        <v>45944</v>
      </c>
      <c r="U222" s="11">
        <f>[2]หน้าผ้า!AA231</f>
        <v>5000</v>
      </c>
      <c r="V222" s="10">
        <f>[2]หน้าผ้า!AJ231</f>
        <v>4737</v>
      </c>
      <c r="W222" s="10">
        <f>[2]หน้าผ้า!AL231</f>
        <v>263</v>
      </c>
      <c r="X222" s="10">
        <f>[2]หน้าผ้า!AM231</f>
        <v>5200</v>
      </c>
      <c r="Y222" s="10">
        <f>[2]หน้าผ้า!AN231</f>
        <v>0</v>
      </c>
      <c r="Z222" s="9" t="str">
        <f>[2]หน้าผ้า!AO231</f>
        <v>WSWT2121670SM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 t="str">
        <f>[3]หน้าผ้า!DC234</f>
        <v>พร้อมส่ง</v>
      </c>
      <c r="AH222" s="1" t="str">
        <f>[2]หน้าผ้า!DL231</f>
        <v>P8</v>
      </c>
      <c r="AI222" s="1">
        <f>[2]หน้าผ้า!DM231</f>
        <v>4</v>
      </c>
      <c r="AJ222" s="3">
        <f>[2]หน้าผ้า!DN231</f>
        <v>45944</v>
      </c>
      <c r="AK222" s="3">
        <f>[2]หน้าผ้า!DQ231</f>
        <v>45940</v>
      </c>
      <c r="AL222" s="3">
        <f>[2]หน้าผ้า!DR231</f>
        <v>45934</v>
      </c>
      <c r="AM222" s="3">
        <f>[2]หน้าผ้า!DS231</f>
        <v>45941</v>
      </c>
      <c r="AN222" s="3">
        <f>[2]หน้าผ้า!DT231</f>
        <v>45942</v>
      </c>
      <c r="AO222" s="3">
        <f>[2]หน้าผ้า!DU231</f>
        <v>45942</v>
      </c>
      <c r="AP222" s="3">
        <f>[2]หน้าผ้า!DP231</f>
        <v>45939</v>
      </c>
      <c r="AQ222" s="3">
        <f>[2]หน้าผ้า!DW231</f>
        <v>45943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งานเคลือบ+พิมพ์</v>
      </c>
      <c r="AX222" s="2" t="str">
        <f>[2]หน้าผ้า!ED231</f>
        <v xml:space="preserve"> /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WRWT21670/WRWT21670</v>
      </c>
      <c r="BD222" s="56">
        <f>[2]หน้าผ้า!CA231</f>
        <v>0</v>
      </c>
    </row>
    <row r="223" spans="1:56" ht="28.5" customHeight="1" x14ac:dyDescent="0.45">
      <c r="A223" s="3">
        <f>[2]หน้าผ้า!C232</f>
        <v>45933</v>
      </c>
      <c r="B223" s="14" t="str">
        <f>[2]หน้าผ้า!B232</f>
        <v>MK68-001200</v>
      </c>
      <c r="C223" s="9" t="str">
        <f>[2]หน้าผ้า!E232</f>
        <v>บจก.เอพีเอ็ม อะโกร</v>
      </c>
      <c r="D223" s="13" t="str">
        <f>[2]หน้าผ้า!F232</f>
        <v>ฟีล กู๊ด 8033</v>
      </c>
      <c r="E223" s="9">
        <f>[2]หน้าผ้า!G232</f>
        <v>21</v>
      </c>
      <c r="F223" s="9">
        <f>[2]หน้าผ้า!H232</f>
        <v>40</v>
      </c>
      <c r="G223" s="9" t="str">
        <f>[2]หน้าผ้า!I232</f>
        <v>ขาว</v>
      </c>
      <c r="H223" s="9" t="str">
        <f>[2]หน้าผ้า!J232</f>
        <v>ใส</v>
      </c>
      <c r="I223" s="9">
        <f>[2]หน้าผ้า!L232</f>
        <v>108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จับจีบ</v>
      </c>
      <c r="M223" s="10">
        <f>[2]หน้าผ้า!T232</f>
        <v>22</v>
      </c>
      <c r="N223" s="9">
        <f>[2]หน้าผ้า!U232</f>
        <v>42</v>
      </c>
      <c r="O223" s="9">
        <f>[2]หน้าผ้า!V232</f>
        <v>40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500กระสอบแบน</v>
      </c>
      <c r="T223" s="12">
        <f>[2]หน้าผ้า!X232</f>
        <v>45947</v>
      </c>
      <c r="U223" s="11">
        <f>[2]หน้าผ้า!AA232</f>
        <v>3000</v>
      </c>
      <c r="V223" s="10">
        <f>[2]หน้าผ้า!AJ232</f>
        <v>3000</v>
      </c>
      <c r="W223" s="10">
        <f>[2]หน้าผ้า!AL232</f>
        <v>0</v>
      </c>
      <c r="X223" s="10">
        <f>[2]หน้าผ้า!AM232</f>
        <v>3200</v>
      </c>
      <c r="Y223" s="10">
        <f>[2]หน้าผ้า!AN232</f>
        <v>0</v>
      </c>
      <c r="Z223" s="9" t="str">
        <f>[2]หน้าผ้า!AO232</f>
        <v>WSWT2121670SM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ยังไม่ได้พิมพ์</v>
      </c>
      <c r="AH223" s="1" t="str">
        <f>[2]หน้าผ้า!DL232</f>
        <v>P8</v>
      </c>
      <c r="AI223" s="1">
        <f>[2]หน้าผ้า!DM232</f>
        <v>4</v>
      </c>
      <c r="AJ223" s="3">
        <f>[2]หน้าผ้า!DN232</f>
        <v>45947</v>
      </c>
      <c r="AK223" s="3">
        <f>[2]หน้าผ้า!DQ232</f>
        <v>45943</v>
      </c>
      <c r="AL223" s="3">
        <f>[2]หน้าผ้า!DR232</f>
        <v>45937</v>
      </c>
      <c r="AM223" s="3">
        <f>[2]หน้าผ้า!DS232</f>
        <v>45944</v>
      </c>
      <c r="AN223" s="3">
        <f>[2]หน้าผ้า!DT232</f>
        <v>45945</v>
      </c>
      <c r="AO223" s="3">
        <f>[2]หน้าผ้า!DU232</f>
        <v>45945</v>
      </c>
      <c r="AP223" s="3">
        <f>[2]หน้าผ้า!DP232</f>
        <v>45942</v>
      </c>
      <c r="AQ223" s="3">
        <f>[2]หน้าผ้า!DW232</f>
        <v>45946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งานเคลือบ+พิมพ์</v>
      </c>
      <c r="AX223" s="2">
        <f>[2]หน้าผ้า!ED232</f>
        <v>0</v>
      </c>
      <c r="AY223" s="2" t="str">
        <f>[2]หน้าผ้า!AG232</f>
        <v>บิดผิด ต้องเลาะมาจับจีบแล้วเย็บก้นสวมถุง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WRWT21670/WRWT21670</v>
      </c>
      <c r="BD223" s="56">
        <f>[2]หน้าผ้า!CA232</f>
        <v>0</v>
      </c>
    </row>
    <row r="224" spans="1:56" ht="28.5" customHeight="1" x14ac:dyDescent="0.45">
      <c r="A224" s="3">
        <f>[2]หน้าผ้า!C233</f>
        <v>45940</v>
      </c>
      <c r="B224" s="14" t="str">
        <f>[2]หน้าผ้า!B233</f>
        <v>MK68-001224</v>
      </c>
      <c r="C224" s="9" t="str">
        <f>[2]หน้าผ้า!E233</f>
        <v>บจก.แอมโก้เวท</v>
      </c>
      <c r="D224" s="13" t="str">
        <f>[2]หน้าผ้า!F233</f>
        <v>แดนโกรว50(เหลือง)</v>
      </c>
      <c r="E224" s="9">
        <f>[2]หน้าผ้า!G233</f>
        <v>21</v>
      </c>
      <c r="F224" s="9">
        <f>[2]หน้าผ้า!H233</f>
        <v>37</v>
      </c>
      <c r="G224" s="9" t="str">
        <f>[2]หน้าผ้า!I233</f>
        <v>ขาว</v>
      </c>
      <c r="H224" s="9" t="str">
        <f>[2]หน้าผ้า!J233</f>
        <v>ใส</v>
      </c>
      <c r="I224" s="9">
        <f>[2]หน้าผ้า!L233</f>
        <v>100</v>
      </c>
      <c r="J224" s="9" t="str">
        <f>[2]หน้าผ้า!M233</f>
        <v>±</v>
      </c>
      <c r="K224" s="9">
        <f>[2]หน้าผ้า!N233</f>
        <v>5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500กระสอบแบน</v>
      </c>
      <c r="T224" s="12">
        <f>[2]หน้าผ้า!X233</f>
        <v>45944</v>
      </c>
      <c r="U224" s="11">
        <f>[2]หน้าผ้า!AA233</f>
        <v>50000</v>
      </c>
      <c r="V224" s="10">
        <f>[2]หน้าผ้า!AJ233</f>
        <v>45000</v>
      </c>
      <c r="W224" s="10">
        <f>[2]หน้าผ้า!AL233</f>
        <v>5000</v>
      </c>
      <c r="X224" s="10">
        <f>[2]หน้าผ้า!AM233</f>
        <v>52505</v>
      </c>
      <c r="Y224" s="10">
        <f>[2]หน้าผ้า!AN233</f>
        <v>0</v>
      </c>
      <c r="Z224" s="9" t="str">
        <f>[2]หน้าผ้า!AO233</f>
        <v>WSWT2121670SM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ยังไม่ได้พิมพ์</v>
      </c>
      <c r="AH224" s="1" t="str">
        <f>[2]หน้าผ้า!DL233</f>
        <v>P8</v>
      </c>
      <c r="AI224" s="1">
        <f>[2]หน้าผ้า!DM233</f>
        <v>4</v>
      </c>
      <c r="AJ224" s="3">
        <f>[2]หน้าผ้า!DN233</f>
        <v>45944</v>
      </c>
      <c r="AK224" s="3">
        <f>[2]หน้าผ้า!DQ233</f>
        <v>45940</v>
      </c>
      <c r="AL224" s="3">
        <f>[2]หน้าผ้า!DR233</f>
        <v>45934</v>
      </c>
      <c r="AM224" s="3">
        <f>[2]หน้าผ้า!DS233</f>
        <v>45941</v>
      </c>
      <c r="AN224" s="3">
        <f>[2]หน้าผ้า!DT233</f>
        <v>45942</v>
      </c>
      <c r="AO224" s="3">
        <f>[2]หน้าผ้า!DU233</f>
        <v>45942</v>
      </c>
      <c r="AP224" s="3">
        <f>[2]หน้าผ้า!DP233</f>
        <v>45939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 t="str">
        <f>[2]หน้าผ้า!ED233</f>
        <v xml:space="preserve"> /</v>
      </c>
      <c r="AY224" s="2" t="str">
        <f>[2]หน้าผ้า!AG233</f>
        <v>15/10เย็น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WRWT21670/WRWT21670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45930</v>
      </c>
      <c r="B225" s="14" t="str">
        <f>[2]หน้าผ้า!B234</f>
        <v>MK68-001210</v>
      </c>
      <c r="C225" s="9" t="str">
        <f>[2]หน้าผ้า!E234</f>
        <v>บจก.เอสพีเอ็ม อาหารสัตว์</v>
      </c>
      <c r="D225" s="13" t="str">
        <f>[2]หน้าผ้า!F234</f>
        <v>มาซูฟีด ซี0434</v>
      </c>
      <c r="E225" s="9">
        <f>[2]หน้าผ้า!G234</f>
        <v>21</v>
      </c>
      <c r="F225" s="9">
        <f>[2]หน้าผ้า!H234</f>
        <v>40</v>
      </c>
      <c r="G225" s="9" t="str">
        <f>[2]หน้าผ้า!I234</f>
        <v>ขาว</v>
      </c>
      <c r="H225" s="9" t="str">
        <f>[2]หน้าผ้า!J234</f>
        <v>ด้าน</v>
      </c>
      <c r="I225" s="9">
        <f>[2]หน้าผ้า!L234</f>
        <v>108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บิด</v>
      </c>
      <c r="M225" s="10">
        <f>[2]หน้าผ้า!T234</f>
        <v>22</v>
      </c>
      <c r="N225" s="9">
        <f>[2]หน้าผ้า!U234</f>
        <v>42</v>
      </c>
      <c r="O225" s="9">
        <f>[2]หน้าผ้า!V234</f>
        <v>40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500กระสอบแบน</v>
      </c>
      <c r="T225" s="12">
        <f>[2]หน้าผ้า!X234</f>
        <v>45951</v>
      </c>
      <c r="U225" s="11">
        <f>[2]หน้าผ้า!AA234</f>
        <v>3000</v>
      </c>
      <c r="V225" s="10">
        <f>[2]หน้าผ้า!AJ234</f>
        <v>3000</v>
      </c>
      <c r="W225" s="10">
        <f>[2]หน้าผ้า!AL234</f>
        <v>0</v>
      </c>
      <c r="X225" s="10">
        <f>[2]หน้าผ้า!AM234</f>
        <v>3105</v>
      </c>
      <c r="Y225" s="10">
        <f>[2]หน้าผ้า!AN234</f>
        <v>0</v>
      </c>
      <c r="Z225" s="9" t="str">
        <f>[2]หน้าผ้า!AO234</f>
        <v>WSWT2121670SM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ยังไม่ได้พิมพ์</v>
      </c>
      <c r="AH225" s="1" t="str">
        <f>[2]หน้าผ้า!DL234</f>
        <v>P8</v>
      </c>
      <c r="AI225" s="1">
        <f>[2]หน้าผ้า!DM234</f>
        <v>4</v>
      </c>
      <c r="AJ225" s="3">
        <f>[2]หน้าผ้า!DN234</f>
        <v>45951</v>
      </c>
      <c r="AK225" s="3">
        <f>[2]หน้าผ้า!DQ234</f>
        <v>45947</v>
      </c>
      <c r="AL225" s="3">
        <f>[2]หน้าผ้า!DR234</f>
        <v>45941</v>
      </c>
      <c r="AM225" s="3">
        <f>[2]หน้าผ้า!DS234</f>
        <v>45948</v>
      </c>
      <c r="AN225" s="3">
        <f>[2]หน้าผ้า!DT234</f>
        <v>45949</v>
      </c>
      <c r="AO225" s="3">
        <f>[2]หน้าผ้า!DU234</f>
        <v>45949</v>
      </c>
      <c r="AP225" s="3">
        <f>[2]หน้าผ้า!DP234</f>
        <v>45946</v>
      </c>
      <c r="AQ225" s="3">
        <f>[2]หน้าผ้า!DW234</f>
        <v>45950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WRWT21670/WRWT21670</v>
      </c>
      <c r="BD225" s="56">
        <f>[2]หน้าผ้า!CA234</f>
        <v>0</v>
      </c>
    </row>
    <row r="226" spans="1:56" ht="28.5" customHeight="1" x14ac:dyDescent="0.45">
      <c r="A226" s="3">
        <f>[2]หน้าผ้า!C235</f>
        <v>45933</v>
      </c>
      <c r="B226" s="14" t="str">
        <f>[2]หน้าผ้า!B235</f>
        <v>MK68-001211</v>
      </c>
      <c r="C226" s="9" t="str">
        <f>[2]หน้าผ้า!E235</f>
        <v>บจก.เอสพีเอ็ม อาหารสัตว์</v>
      </c>
      <c r="D226" s="13" t="str">
        <f>[2]หน้าผ้า!F235</f>
        <v>มาซู ฟีดบี042</v>
      </c>
      <c r="E226" s="9">
        <f>[2]หน้าผ้า!G235</f>
        <v>21</v>
      </c>
      <c r="F226" s="9">
        <f>[2]หน้าผ้า!H235</f>
        <v>38</v>
      </c>
      <c r="G226" s="9" t="str">
        <f>[2]หน้าผ้า!I235</f>
        <v>ขาว</v>
      </c>
      <c r="H226" s="9" t="str">
        <f>[2]หน้าผ้า!J235</f>
        <v>ด้าน</v>
      </c>
      <c r="I226" s="9">
        <f>[2]หน้าผ้า!L235</f>
        <v>102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บิด</v>
      </c>
      <c r="M226" s="10">
        <f>[2]หน้าผ้า!T235</f>
        <v>22</v>
      </c>
      <c r="N226" s="9">
        <f>[2]หน้าผ้า!U235</f>
        <v>40</v>
      </c>
      <c r="O226" s="9">
        <f>[2]หน้าผ้า!V235</f>
        <v>40</v>
      </c>
      <c r="P226" s="10">
        <f>[2]หน้าผ้า!AB235</f>
        <v>65.13122457599998</v>
      </c>
      <c r="Q226" s="10">
        <f>[2]หน้าผ้า!AC235</f>
        <v>0</v>
      </c>
      <c r="R226" s="10">
        <f>[2]หน้าผ้า!AD235</f>
        <v>65.13122457599998</v>
      </c>
      <c r="S226" s="9" t="str">
        <f>[2]หน้าผ้า!Z235</f>
        <v>500กระสอบแบน</v>
      </c>
      <c r="T226" s="12" t="str">
        <f>[2]หน้าผ้า!X235</f>
        <v>รอแจ้ง</v>
      </c>
      <c r="U226" s="11">
        <f>[2]หน้าผ้า!AA235</f>
        <v>3000</v>
      </c>
      <c r="V226" s="10">
        <f>[2]หน้าผ้า!AJ235</f>
        <v>0</v>
      </c>
      <c r="W226" s="10">
        <f>[2]หน้าผ้า!AL235</f>
        <v>3000</v>
      </c>
      <c r="X226" s="10">
        <f>[2]หน้าผ้า!AM235</f>
        <v>0</v>
      </c>
      <c r="Y226" s="10">
        <f>[2]หน้าผ้า!AN235</f>
        <v>3150</v>
      </c>
      <c r="Z226" s="9" t="str">
        <f>[2]หน้าผ้า!AO235</f>
        <v>WSWT2121670SM</v>
      </c>
      <c r="AA226" s="8">
        <f>[2]หน้าผ้า!AQ235</f>
        <v>3310.89</v>
      </c>
      <c r="AB226" s="8">
        <f>[2]หน้าผ้า!AR235</f>
        <v>3310.89</v>
      </c>
      <c r="AC226" s="8">
        <f>[2]หน้าผ้า!AS235</f>
        <v>0</v>
      </c>
      <c r="AD226" s="8">
        <f>[2]หน้าผ้า!AT235</f>
        <v>3310.89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ยังไม่ได้พิมพ์</v>
      </c>
      <c r="AH226" s="1" t="str">
        <f>[2]หน้าผ้า!DL235</f>
        <v>P8</v>
      </c>
      <c r="AI226" s="1">
        <f>[2]หน้าผ้า!DM235</f>
        <v>4</v>
      </c>
      <c r="AJ226" s="3" t="str">
        <f>[2]หน้าผ้า!DN235</f>
        <v>รอแจ้ง</v>
      </c>
      <c r="AK226" s="3" t="e">
        <f>[2]หน้าผ้า!DQ235</f>
        <v>#VALUE!</v>
      </c>
      <c r="AL226" s="3" t="e">
        <f>[2]หน้าผ้า!DR235</f>
        <v>#VALUE!</v>
      </c>
      <c r="AM226" s="3" t="e">
        <f>[2]หน้าผ้า!DS235</f>
        <v>#VALUE!</v>
      </c>
      <c r="AN226" s="3" t="e">
        <f>[2]หน้าผ้า!DT235</f>
        <v>#VALUE!</v>
      </c>
      <c r="AO226" s="3" t="e">
        <f>[2]หน้าผ้า!DU235</f>
        <v>#VALUE!</v>
      </c>
      <c r="AP226" s="3" t="e">
        <f>[2]หน้าผ้า!DP235</f>
        <v>#VALUE!</v>
      </c>
      <c r="AQ226" s="3" t="e">
        <f>[2]หน้าผ้า!DW235</f>
        <v>#VALUE!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งานเคลือบ+พิมพ์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WRWT21670/WRWT21670</v>
      </c>
      <c r="BD226" s="56">
        <f>[2]หน้าผ้า!CA235</f>
        <v>0</v>
      </c>
    </row>
    <row r="227" spans="1:56" ht="28.5" customHeight="1" x14ac:dyDescent="0.45">
      <c r="A227" s="3">
        <f>[2]หน้าผ้า!C236</f>
        <v>0</v>
      </c>
      <c r="B227" s="14" t="str">
        <f>[2]หน้าผ้า!B236</f>
        <v>ใบรับคำสั่งซื้อ</v>
      </c>
      <c r="C227" s="9" t="str">
        <f>[2]หน้าผ้า!E236</f>
        <v>บจก.แอมโก้เวท</v>
      </c>
      <c r="D227" s="13" t="str">
        <f>[2]หน้าผ้า!F236</f>
        <v>วีโว่ 100</v>
      </c>
      <c r="E227" s="9">
        <f>[2]หน้าผ้า!G236</f>
        <v>21</v>
      </c>
      <c r="F227" s="9">
        <f>[2]หน้าผ้า!H236</f>
        <v>37</v>
      </c>
      <c r="G227" s="9" t="str">
        <f>[2]หน้าผ้า!I236</f>
        <v>ขาว</v>
      </c>
      <c r="H227" s="9" t="str">
        <f>[2]หน้าผ้า!J236</f>
        <v>ใส</v>
      </c>
      <c r="I227" s="9">
        <f>[2]หน้าผ้า!L236</f>
        <v>100</v>
      </c>
      <c r="J227" s="9" t="str">
        <f>[2]หน้าผ้า!M236</f>
        <v>±</v>
      </c>
      <c r="K227" s="9">
        <f>[2]หน้าผ้า!N236</f>
        <v>5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>500กระสอบแบน</v>
      </c>
      <c r="T227" s="12">
        <f>[2]หน้าผ้า!X236</f>
        <v>45950</v>
      </c>
      <c r="U227" s="11">
        <f>[2]หน้าผ้า!AA236</f>
        <v>10000</v>
      </c>
      <c r="V227" s="10">
        <f>[2]หน้าผ้า!AJ236</f>
        <v>0</v>
      </c>
      <c r="W227" s="10">
        <f>[2]หน้าผ้า!AL236</f>
        <v>10000</v>
      </c>
      <c r="X227" s="10">
        <f>[2]หน้าผ้า!AM236</f>
        <v>0</v>
      </c>
      <c r="Y227" s="10">
        <f>[2]หน้าผ้า!AN236</f>
        <v>10500</v>
      </c>
      <c r="Z227" s="9" t="str">
        <f>[2]หน้าผ้า!AO236</f>
        <v>WSWT2121670SM</v>
      </c>
      <c r="AA227" s="8">
        <f>[2]หน้าผ้า!AQ236</f>
        <v>10756.900000000001</v>
      </c>
      <c r="AB227" s="8">
        <f>[2]หน้าผ้า!AR236</f>
        <v>10756.900000000001</v>
      </c>
      <c r="AC227" s="8">
        <f>[2]หน้าผ้า!AS236</f>
        <v>0</v>
      </c>
      <c r="AD227" s="8">
        <f>[2]หน้าผ้า!AT236</f>
        <v>10756.900000000001</v>
      </c>
      <c r="AE227" s="8">
        <f>[2]หน้าผ้า!AU236</f>
        <v>0</v>
      </c>
      <c r="AF227" s="8">
        <f>[2]หน้าผ้า!AI236</f>
        <v>0</v>
      </c>
      <c r="AG227" s="1" t="str">
        <f>[3]หน้าผ้า!DC239</f>
        <v>ยังไม่ได้พิมพ์</v>
      </c>
      <c r="AH227" s="1" t="str">
        <f>[2]หน้าผ้า!DL236</f>
        <v>P8</v>
      </c>
      <c r="AI227" s="1">
        <f>[2]หน้าผ้า!DM236</f>
        <v>4</v>
      </c>
      <c r="AJ227" s="3">
        <f>[2]หน้าผ้า!DN236</f>
        <v>45950</v>
      </c>
      <c r="AK227" s="3">
        <f>[2]หน้าผ้า!DQ236</f>
        <v>45946</v>
      </c>
      <c r="AL227" s="3">
        <f>[2]หน้าผ้า!DR236</f>
        <v>45940</v>
      </c>
      <c r="AM227" s="3">
        <f>[2]หน้าผ้า!DS236</f>
        <v>45947</v>
      </c>
      <c r="AN227" s="3">
        <f>[2]หน้าผ้า!DT236</f>
        <v>45948</v>
      </c>
      <c r="AO227" s="3">
        <f>[2]หน้าผ้า!DU236</f>
        <v>45948</v>
      </c>
      <c r="AP227" s="3">
        <f>[2]หน้าผ้า!DP236</f>
        <v>45945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งานเคลือบ+พิมพ์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WRWT21670/WRWT21670</v>
      </c>
      <c r="BD227" s="56">
        <f>[2]หน้าผ้า!CA236</f>
        <v>0</v>
      </c>
    </row>
    <row r="228" spans="1:56" ht="28.5" customHeight="1" x14ac:dyDescent="0.45">
      <c r="A228" s="3">
        <f>[2]หน้าผ้า!C237</f>
        <v>0</v>
      </c>
      <c r="B228" s="14" t="str">
        <f>[2]หน้าผ้า!B237</f>
        <v>ใบรับคำสั่งซื้อ</v>
      </c>
      <c r="C228" s="9" t="str">
        <f>[2]หน้าผ้า!E237</f>
        <v>บจก.แอมโก้เวท</v>
      </c>
      <c r="D228" s="13" t="str">
        <f>[2]หน้าผ้า!F237</f>
        <v>วีโว่ 200</v>
      </c>
      <c r="E228" s="9">
        <f>[2]หน้าผ้า!G237</f>
        <v>21</v>
      </c>
      <c r="F228" s="9">
        <f>[2]หน้าผ้า!H237</f>
        <v>37</v>
      </c>
      <c r="G228" s="9" t="str">
        <f>[2]หน้าผ้า!I237</f>
        <v>ขาว</v>
      </c>
      <c r="H228" s="9" t="str">
        <f>[2]หน้าผ้า!J237</f>
        <v>ใส</v>
      </c>
      <c r="I228" s="9">
        <f>[2]หน้าผ้า!L237</f>
        <v>100</v>
      </c>
      <c r="J228" s="9" t="str">
        <f>[2]หน้าผ้า!M237</f>
        <v>±</v>
      </c>
      <c r="K228" s="9">
        <f>[2]หน้าผ้า!N237</f>
        <v>5</v>
      </c>
      <c r="L228" s="9" t="str">
        <f>[2]หน้าผ้า!R237</f>
        <v>บิด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>500กระสอบแบน</v>
      </c>
      <c r="T228" s="12">
        <f>[2]หน้าผ้า!X237</f>
        <v>45950</v>
      </c>
      <c r="U228" s="11">
        <f>[2]หน้าผ้า!AA237</f>
        <v>5000</v>
      </c>
      <c r="V228" s="10">
        <f>[2]หน้าผ้า!AJ237</f>
        <v>0</v>
      </c>
      <c r="W228" s="10">
        <f>[2]หน้าผ้า!AL237</f>
        <v>5000</v>
      </c>
      <c r="X228" s="10">
        <f>[2]หน้าผ้า!AM237</f>
        <v>0</v>
      </c>
      <c r="Y228" s="10">
        <f>[2]หน้าผ้า!AN237</f>
        <v>5250</v>
      </c>
      <c r="Z228" s="9" t="str">
        <f>[2]หน้าผ้า!AO237</f>
        <v>WSWT2121670SM</v>
      </c>
      <c r="AA228" s="8">
        <f>[2]หน้าผ้า!AQ237</f>
        <v>5378.4500000000007</v>
      </c>
      <c r="AB228" s="8">
        <f>[2]หน้าผ้า!AR237</f>
        <v>5378.4500000000007</v>
      </c>
      <c r="AC228" s="8">
        <f>[2]หน้าผ้า!AS237</f>
        <v>0</v>
      </c>
      <c r="AD228" s="8">
        <f>[2]หน้าผ้า!AT237</f>
        <v>5378.4500000000007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>ผ้าขาว</v>
      </c>
      <c r="AH228" s="1" t="str">
        <f>[2]หน้าผ้า!DL237</f>
        <v>P8</v>
      </c>
      <c r="AI228" s="1">
        <f>[2]หน้าผ้า!DM237</f>
        <v>4</v>
      </c>
      <c r="AJ228" s="3">
        <f>[2]หน้าผ้า!DN237</f>
        <v>45950</v>
      </c>
      <c r="AK228" s="3">
        <f>[2]หน้าผ้า!DQ237</f>
        <v>45946</v>
      </c>
      <c r="AL228" s="3">
        <f>[2]หน้าผ้า!DR237</f>
        <v>45940</v>
      </c>
      <c r="AM228" s="3">
        <f>[2]หน้าผ้า!DS237</f>
        <v>45947</v>
      </c>
      <c r="AN228" s="3">
        <f>[2]หน้าผ้า!DT237</f>
        <v>45948</v>
      </c>
      <c r="AO228" s="3">
        <f>[2]หน้าผ้า!DU237</f>
        <v>45948</v>
      </c>
      <c r="AP228" s="3">
        <f>[2]หน้าผ้า!DP237</f>
        <v>45945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งานเคลือบ+พิมพ์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WRWT21670/WRWT21670</v>
      </c>
      <c r="BD228" s="56">
        <f>[2]หน้าผ้า!CA237</f>
        <v>0</v>
      </c>
    </row>
    <row r="229" spans="1:56" ht="28.5" customHeight="1" x14ac:dyDescent="0.45">
      <c r="A229" s="3">
        <f>[2]หน้าผ้า!C238</f>
        <v>0</v>
      </c>
      <c r="B229" s="14" t="str">
        <f>[2]หน้าผ้า!B238</f>
        <v>ใบรับคำสั่งซื้อ</v>
      </c>
      <c r="C229" s="9" t="str">
        <f>[2]หน้าผ้า!E238</f>
        <v>บจก.แอมโก้เวท</v>
      </c>
      <c r="D229" s="13" t="str">
        <f>[2]หน้าผ้า!F238</f>
        <v>วีโว่ 300</v>
      </c>
      <c r="E229" s="9">
        <f>[2]หน้าผ้า!G238</f>
        <v>21</v>
      </c>
      <c r="F229" s="9">
        <f>[2]หน้าผ้า!H238</f>
        <v>37</v>
      </c>
      <c r="G229" s="9" t="str">
        <f>[2]หน้าผ้า!I238</f>
        <v>ขาว</v>
      </c>
      <c r="H229" s="9" t="str">
        <f>[2]หน้าผ้า!J238</f>
        <v>ใส</v>
      </c>
      <c r="I229" s="9">
        <f>[2]หน้าผ้า!L238</f>
        <v>100</v>
      </c>
      <c r="J229" s="9" t="str">
        <f>[2]หน้าผ้า!M238</f>
        <v>±</v>
      </c>
      <c r="K229" s="9">
        <f>[2]หน้าผ้า!N238</f>
        <v>5</v>
      </c>
      <c r="L229" s="9" t="str">
        <f>[2]หน้าผ้า!R238</f>
        <v>บิด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>500กระสอบแบน</v>
      </c>
      <c r="T229" s="12">
        <f>[2]หน้าผ้า!X238</f>
        <v>45950</v>
      </c>
      <c r="U229" s="11">
        <f>[2]หน้าผ้า!AA238</f>
        <v>5000</v>
      </c>
      <c r="V229" s="10">
        <f>[2]หน้าผ้า!AJ238</f>
        <v>0</v>
      </c>
      <c r="W229" s="10">
        <f>[2]หน้าผ้า!AL238</f>
        <v>5000</v>
      </c>
      <c r="X229" s="10">
        <f>[2]หน้าผ้า!AM238</f>
        <v>0</v>
      </c>
      <c r="Y229" s="10">
        <f>[2]หน้าผ้า!AN238</f>
        <v>5250</v>
      </c>
      <c r="Z229" s="9" t="str">
        <f>[2]หน้าผ้า!AO238</f>
        <v>WSWT2121670SM</v>
      </c>
      <c r="AA229" s="8">
        <f>[2]หน้าผ้า!AQ238</f>
        <v>5378.4500000000007</v>
      </c>
      <c r="AB229" s="8">
        <f>[2]หน้าผ้า!AR238</f>
        <v>5378.4500000000007</v>
      </c>
      <c r="AC229" s="8">
        <f>[2]หน้าผ้า!AS238</f>
        <v>0</v>
      </c>
      <c r="AD229" s="8">
        <f>[2]หน้าผ้า!AT238</f>
        <v>5378.4500000000007</v>
      </c>
      <c r="AE229" s="8">
        <f>[2]หน้าผ้า!AU238</f>
        <v>0</v>
      </c>
      <c r="AF229" s="8">
        <f>[2]หน้าผ้า!AI238</f>
        <v>0</v>
      </c>
      <c r="AG229" s="1" t="str">
        <f>[3]หน้าผ้า!DC241</f>
        <v>รอแบบ</v>
      </c>
      <c r="AH229" s="1" t="str">
        <f>[2]หน้าผ้า!DL238</f>
        <v>P8</v>
      </c>
      <c r="AI229" s="1">
        <f>[2]หน้าผ้า!DM238</f>
        <v>4</v>
      </c>
      <c r="AJ229" s="3">
        <f>[2]หน้าผ้า!DN238</f>
        <v>45950</v>
      </c>
      <c r="AK229" s="3">
        <f>[2]หน้าผ้า!DQ238</f>
        <v>45946</v>
      </c>
      <c r="AL229" s="3">
        <f>[2]หน้าผ้า!DR238</f>
        <v>45940</v>
      </c>
      <c r="AM229" s="3">
        <f>[2]หน้าผ้า!DS238</f>
        <v>45947</v>
      </c>
      <c r="AN229" s="3">
        <f>[2]หน้าผ้า!DT238</f>
        <v>45948</v>
      </c>
      <c r="AO229" s="3">
        <f>[2]หน้าผ้า!DU238</f>
        <v>45948</v>
      </c>
      <c r="AP229" s="3">
        <f>[2]หน้าผ้า!DP238</f>
        <v>45945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งานเคลือบ+พิมพ์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WRWT21670/WRWT21670</v>
      </c>
      <c r="BD229" s="56">
        <f>[2]หน้าผ้า!CA238</f>
        <v>0</v>
      </c>
    </row>
    <row r="230" spans="1:56" ht="28.5" customHeight="1" x14ac:dyDescent="0.45">
      <c r="A230" s="3">
        <f>[2]หน้าผ้า!C239</f>
        <v>0</v>
      </c>
      <c r="B230" s="14" t="str">
        <f>[2]หน้าผ้า!B239</f>
        <v>ใบรับคำสั่งซื้อ</v>
      </c>
      <c r="C230" s="9" t="str">
        <f>[2]หน้าผ้า!E239</f>
        <v>บจก.แอมโก้เวท</v>
      </c>
      <c r="D230" s="13" t="str">
        <f>[2]หน้าผ้า!F239</f>
        <v>แดนโกรว เจลาโต้</v>
      </c>
      <c r="E230" s="9">
        <f>[2]หน้าผ้า!G239</f>
        <v>21</v>
      </c>
      <c r="F230" s="9">
        <f>[2]หน้าผ้า!H239</f>
        <v>37</v>
      </c>
      <c r="G230" s="9" t="str">
        <f>[2]หน้าผ้า!I239</f>
        <v>ขาว</v>
      </c>
      <c r="H230" s="9" t="str">
        <f>[2]หน้าผ้า!J239</f>
        <v>ใส</v>
      </c>
      <c r="I230" s="9">
        <f>[2]หน้าผ้า!L239</f>
        <v>100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บิด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500กระสอบแบน</v>
      </c>
      <c r="T230" s="12">
        <f>[2]หน้าผ้า!X239</f>
        <v>45950</v>
      </c>
      <c r="U230" s="11">
        <f>[2]หน้าผ้า!AA239</f>
        <v>10000</v>
      </c>
      <c r="V230" s="10">
        <f>[2]หน้าผ้า!AJ239</f>
        <v>0</v>
      </c>
      <c r="W230" s="10">
        <f>[2]หน้าผ้า!AL239</f>
        <v>10000</v>
      </c>
      <c r="X230" s="10">
        <f>[2]หน้าผ้า!AM239</f>
        <v>0</v>
      </c>
      <c r="Y230" s="10">
        <f>[2]หน้าผ้า!AN239</f>
        <v>10500</v>
      </c>
      <c r="Z230" s="9" t="str">
        <f>[2]หน้าผ้า!AO239</f>
        <v>WSWT2121670SM</v>
      </c>
      <c r="AA230" s="8">
        <f>[2]หน้าผ้า!AQ239</f>
        <v>10756.900000000001</v>
      </c>
      <c r="AB230" s="8">
        <f>[2]หน้าผ้า!AR239</f>
        <v>10756.900000000001</v>
      </c>
      <c r="AC230" s="8">
        <f>[2]หน้าผ้า!AS239</f>
        <v>0</v>
      </c>
      <c r="AD230" s="8">
        <f>[2]หน้าผ้า!AT239</f>
        <v>10756.900000000001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ยังไม่ได้พิมพ์</v>
      </c>
      <c r="AH230" s="1" t="str">
        <f>[2]หน้าผ้า!DL239</f>
        <v>P8</v>
      </c>
      <c r="AI230" s="1">
        <f>[2]หน้าผ้า!DM239</f>
        <v>4</v>
      </c>
      <c r="AJ230" s="3">
        <f>[2]หน้าผ้า!DN239</f>
        <v>45950</v>
      </c>
      <c r="AK230" s="3">
        <f>[2]หน้าผ้า!DQ239</f>
        <v>45946</v>
      </c>
      <c r="AL230" s="3">
        <f>[2]หน้าผ้า!DR239</f>
        <v>45940</v>
      </c>
      <c r="AM230" s="3">
        <f>[2]หน้าผ้า!DS239</f>
        <v>45947</v>
      </c>
      <c r="AN230" s="3">
        <f>[2]หน้าผ้า!DT239</f>
        <v>45948</v>
      </c>
      <c r="AO230" s="3">
        <f>[2]หน้าผ้า!DU239</f>
        <v>45948</v>
      </c>
      <c r="AP230" s="3">
        <f>[2]หน้าผ้า!DP239</f>
        <v>45945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WRWT21670/WRWT21670</v>
      </c>
      <c r="BD230" s="56">
        <f>[2]หน้าผ้า!CA239</f>
        <v>0</v>
      </c>
    </row>
    <row r="231" spans="1:56" ht="28.5" customHeight="1" x14ac:dyDescent="0.45">
      <c r="A231" s="3">
        <f>[2]หน้าผ้า!C240</f>
        <v>0</v>
      </c>
      <c r="B231" s="14" t="str">
        <f>[2]หน้าผ้า!B240</f>
        <v>ใบรับคำสั่งซื้อ</v>
      </c>
      <c r="C231" s="9" t="str">
        <f>[2]หน้าผ้า!E240</f>
        <v>บจก.แอมโก้เวท</v>
      </c>
      <c r="D231" s="13" t="str">
        <f>[2]หน้าผ้า!F240</f>
        <v>ไม่พิมพ์</v>
      </c>
      <c r="E231" s="9">
        <f>[2]หน้าผ้า!G240</f>
        <v>21</v>
      </c>
      <c r="F231" s="9">
        <f>[2]หน้าผ้า!H240</f>
        <v>37</v>
      </c>
      <c r="G231" s="9" t="str">
        <f>[2]หน้าผ้า!I240</f>
        <v>ขาว</v>
      </c>
      <c r="H231" s="9" t="str">
        <f>[2]หน้าผ้า!J240</f>
        <v>ด้าน</v>
      </c>
      <c r="I231" s="9">
        <f>[2]หน้าผ้า!L240</f>
        <v>100</v>
      </c>
      <c r="J231" s="9" t="str">
        <f>[2]หน้าผ้า!M240</f>
        <v>±</v>
      </c>
      <c r="K231" s="9">
        <f>[2]หน้าผ้า!N240</f>
        <v>5</v>
      </c>
      <c r="L231" s="9" t="str">
        <f>[2]หน้าผ้า!R240</f>
        <v>บิด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>500กระสอบแบน</v>
      </c>
      <c r="T231" s="12">
        <f>[2]หน้าผ้า!X240</f>
        <v>45950</v>
      </c>
      <c r="U231" s="11">
        <f>[2]หน้าผ้า!AA240</f>
        <v>5000</v>
      </c>
      <c r="V231" s="10">
        <f>[2]หน้าผ้า!AJ240</f>
        <v>0</v>
      </c>
      <c r="W231" s="10">
        <f>[2]หน้าผ้า!AL240</f>
        <v>5000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WSWT2121670SM</v>
      </c>
      <c r="AA231" s="8">
        <f>[2]หน้าผ้า!AQ240</f>
        <v>5378.4500000000007</v>
      </c>
      <c r="AB231" s="8">
        <f>[2]หน้าผ้า!AR240</f>
        <v>5378.4500000000007</v>
      </c>
      <c r="AC231" s="8">
        <f>[2]หน้าผ้า!AS240</f>
        <v>0</v>
      </c>
      <c r="AD231" s="8">
        <f>[2]หน้าผ้า!AT240</f>
        <v>5378.4500000000007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ยังไม่ได้พิมพ์</v>
      </c>
      <c r="AH231" s="1" t="str">
        <f>[2]หน้าผ้า!DL240</f>
        <v>P8</v>
      </c>
      <c r="AI231" s="1">
        <f>[2]หน้าผ้า!DM240</f>
        <v>4</v>
      </c>
      <c r="AJ231" s="3">
        <f>[2]หน้าผ้า!DN240</f>
        <v>45950</v>
      </c>
      <c r="AK231" s="3">
        <f>[2]หน้าผ้า!DQ240</f>
        <v>45946</v>
      </c>
      <c r="AL231" s="3">
        <f>[2]หน้าผ้า!DR240</f>
        <v>45940</v>
      </c>
      <c r="AM231" s="3">
        <f>[2]หน้าผ้า!DS240</f>
        <v>45947</v>
      </c>
      <c r="AN231" s="3">
        <f>[2]หน้าผ้า!DT240</f>
        <v>45948</v>
      </c>
      <c r="AO231" s="3">
        <f>[2]หน้าผ้า!DU240</f>
        <v>45948</v>
      </c>
      <c r="AP231" s="3">
        <f>[2]หน้าผ้า!DP240</f>
        <v>45945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งานเคลือบ+พิมพ์</v>
      </c>
      <c r="AX231" s="2" t="str">
        <f>[2]หน้าผ้า!ED240</f>
        <v xml:space="preserve"> /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WRWT21670/WRWT21670</v>
      </c>
      <c r="BD231" s="56">
        <f>[2]หน้าผ้า!CA240</f>
        <v>0</v>
      </c>
    </row>
    <row r="232" spans="1:56" ht="28.5" customHeight="1" x14ac:dyDescent="0.45">
      <c r="A232" s="3" t="str">
        <f>[2]หน้าผ้า!C241</f>
        <v>ประมาณการ</v>
      </c>
      <c r="B232" s="14" t="str">
        <f>[2]หน้าผ้า!B241</f>
        <v>ประมาณการ</v>
      </c>
      <c r="C232" s="9" t="str">
        <f>[2]หน้าผ้า!E241</f>
        <v>บจก.แอมโก้เวท</v>
      </c>
      <c r="D232" s="13" t="str">
        <f>[2]หน้าผ้า!F241</f>
        <v>รอแบบ</v>
      </c>
      <c r="E232" s="9">
        <f>[2]หน้าผ้า!G241</f>
        <v>21</v>
      </c>
      <c r="F232" s="9">
        <f>[2]หน้าผ้า!H241</f>
        <v>37</v>
      </c>
      <c r="G232" s="9" t="str">
        <f>[2]หน้าผ้า!I241</f>
        <v>ขาว</v>
      </c>
      <c r="H232" s="9" t="str">
        <f>[2]หน้าผ้า!J241</f>
        <v>ใส</v>
      </c>
      <c r="I232" s="9">
        <f>[2]หน้าผ้า!L241</f>
        <v>100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บิด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>500กระสอบแบน</v>
      </c>
      <c r="T232" s="12" t="str">
        <f>[2]หน้าผ้า!X241</f>
        <v>รอแจ้ง</v>
      </c>
      <c r="U232" s="11">
        <f>[2]หน้าผ้า!AA241</f>
        <v>115000</v>
      </c>
      <c r="V232" s="10">
        <f>[2]หน้าผ้า!AJ241</f>
        <v>0</v>
      </c>
      <c r="W232" s="10">
        <f>[2]หน้าผ้า!AL241</f>
        <v>115000</v>
      </c>
      <c r="X232" s="10">
        <f>[2]หน้าผ้า!AM241</f>
        <v>0</v>
      </c>
      <c r="Y232" s="10">
        <f>[2]หน้าผ้า!AN241</f>
        <v>120750</v>
      </c>
      <c r="Z232" s="9" t="str">
        <f>[2]หน้าผ้า!AO241</f>
        <v>WSWT2121670SM</v>
      </c>
      <c r="AA232" s="8">
        <f>[2]หน้าผ้า!AQ241</f>
        <v>123704.35</v>
      </c>
      <c r="AB232" s="8">
        <f>[2]หน้าผ้า!AR241</f>
        <v>123704.35</v>
      </c>
      <c r="AC232" s="8">
        <f>[2]หน้าผ้า!AS241</f>
        <v>0</v>
      </c>
      <c r="AD232" s="8">
        <f>[2]หน้าผ้า!AT241</f>
        <v>123704.35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ยังไม่ได้พิมพ์</v>
      </c>
      <c r="AH232" s="1" t="str">
        <f>[2]หน้าผ้า!DL241</f>
        <v>P8</v>
      </c>
      <c r="AI232" s="1">
        <f>[2]หน้าผ้า!DM241</f>
        <v>4</v>
      </c>
      <c r="AJ232" s="3" t="str">
        <f>[2]หน้าผ้า!DN241</f>
        <v>รอแจ้ง</v>
      </c>
      <c r="AK232" s="3" t="e">
        <f>[2]หน้าผ้า!DQ241</f>
        <v>#VALUE!</v>
      </c>
      <c r="AL232" s="3" t="e">
        <f>[2]หน้าผ้า!DR241</f>
        <v>#VALUE!</v>
      </c>
      <c r="AM232" s="3" t="e">
        <f>[2]หน้าผ้า!DS241</f>
        <v>#VALUE!</v>
      </c>
      <c r="AN232" s="3" t="e">
        <f>[2]หน้าผ้า!DT241</f>
        <v>#VALUE!</v>
      </c>
      <c r="AO232" s="3" t="e">
        <f>[2]หน้าผ้า!DU241</f>
        <v>#VALUE!</v>
      </c>
      <c r="AP232" s="3" t="e">
        <f>[2]หน้าผ้า!DP241</f>
        <v>#VALUE!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WRWT21670/WRWT21670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45631</v>
      </c>
      <c r="B233" s="14" t="str">
        <f>[2]หน้าผ้า!B242</f>
        <v>MK67-001643</v>
      </c>
      <c r="C233" s="9" t="str">
        <f>[2]หน้าผ้า!E242</f>
        <v>บจก.ที.ซี.ยูเนี่ยน อโกรเทค</v>
      </c>
      <c r="D233" s="13" t="str">
        <f>[2]หน้าผ้า!F242</f>
        <v>Zhejiang UN</v>
      </c>
      <c r="E233" s="9">
        <f>[2]หน้าผ้า!G242</f>
        <v>21</v>
      </c>
      <c r="F233" s="9">
        <f>[2]หน้าผ้า!H242</f>
        <v>37</v>
      </c>
      <c r="G233" s="9" t="str">
        <f>[2]หน้าผ้า!I242</f>
        <v>ขาว</v>
      </c>
      <c r="H233" s="9" t="str">
        <f>[2]หน้าผ้า!J242</f>
        <v>ใส</v>
      </c>
      <c r="I233" s="9">
        <f>[2]หน้าผ้า!L242</f>
        <v>100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ไม่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 xml:space="preserve">300กระสอบแบนเต็มใบ </v>
      </c>
      <c r="T233" s="12" t="str">
        <f>[2]หน้าผ้า!X242</f>
        <v>รอแจ้ง</v>
      </c>
      <c r="U233" s="11">
        <f>[2]หน้าผ้า!AA242</f>
        <v>16000</v>
      </c>
      <c r="V233" s="10">
        <f>[2]หน้าผ้า!AJ242</f>
        <v>0</v>
      </c>
      <c r="W233" s="10">
        <f>[2]หน้าผ้า!AL242</f>
        <v>16000</v>
      </c>
      <c r="X233" s="10">
        <f>[2]หน้าผ้า!AM242</f>
        <v>0</v>
      </c>
      <c r="Y233" s="10">
        <f>[2]หน้าผ้า!AN242</f>
        <v>16800</v>
      </c>
      <c r="Z233" s="9" t="str">
        <f>[2]หน้าผ้า!AO242</f>
        <v>WSWT2121670SM</v>
      </c>
      <c r="AA233" s="8">
        <f>[2]หน้าผ้า!AQ242</f>
        <v>17211.04</v>
      </c>
      <c r="AB233" s="8">
        <f>[2]หน้าผ้า!AR242</f>
        <v>17211.04</v>
      </c>
      <c r="AC233" s="8">
        <f>[2]หน้าผ้า!AS242</f>
        <v>0</v>
      </c>
      <c r="AD233" s="8">
        <f>[2]หน้าผ้า!AT242</f>
        <v>17211.04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P8</v>
      </c>
      <c r="AI233" s="1">
        <f>[2]หน้าผ้า!DM242</f>
        <v>4</v>
      </c>
      <c r="AJ233" s="3" t="str">
        <f>[2]หน้าผ้า!DN242</f>
        <v>รอแจ้ง</v>
      </c>
      <c r="AK233" s="3" t="e">
        <f>[2]หน้าผ้า!DQ242</f>
        <v>#VALUE!</v>
      </c>
      <c r="AL233" s="3" t="e">
        <f>[2]หน้าผ้า!DR242</f>
        <v>#VALUE!</v>
      </c>
      <c r="AM233" s="3" t="e">
        <f>[2]หน้าผ้า!DS242</f>
        <v>#VALUE!</v>
      </c>
      <c r="AN233" s="3" t="e">
        <f>[2]หน้าผ้า!DT242</f>
        <v>#VALUE!</v>
      </c>
      <c r="AO233" s="3" t="e">
        <f>[2]หน้าผ้า!DU242</f>
        <v>#VALUE!</v>
      </c>
      <c r="AP233" s="3" t="e">
        <f>[2]หน้าผ้า!DP242</f>
        <v>#VALUE!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งานเคลือบ+พิมพ์</v>
      </c>
      <c r="AX233" s="2" t="str">
        <f>[2]หน้าผ้า!ED242</f>
        <v xml:space="preserve"> /</v>
      </c>
      <c r="AY233" s="2" t="str">
        <f>[2]หน้าผ้า!AG242</f>
        <v>17/2---28/3 ลูกค้าแจ้งเลื่อน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WRWT21670/WRWT21670</v>
      </c>
      <c r="BD233" s="56">
        <f>[2]หน้าผ้า!CA242</f>
        <v>0</v>
      </c>
    </row>
    <row r="234" spans="1:56" ht="28.5" customHeight="1" x14ac:dyDescent="0.45">
      <c r="A234" s="3">
        <f>[2]หน้าผ้า!C243</f>
        <v>45631</v>
      </c>
      <c r="B234" s="14" t="str">
        <f>[2]หน้าผ้า!B243</f>
        <v>MK67-001642</v>
      </c>
      <c r="C234" s="9" t="str">
        <f>[2]หน้าผ้า!E243</f>
        <v>บจก.ที.ซี.ยูเนี่ยน อโกรเทค</v>
      </c>
      <c r="D234" s="13" t="str">
        <f>[2]หน้าผ้า!F243</f>
        <v>Zhejiang UN</v>
      </c>
      <c r="E234" s="9">
        <f>[2]หน้าผ้า!G243</f>
        <v>21</v>
      </c>
      <c r="F234" s="9">
        <f>[2]หน้าผ้า!H243</f>
        <v>37</v>
      </c>
      <c r="G234" s="9" t="str">
        <f>[2]หน้าผ้า!I243</f>
        <v>ขาว</v>
      </c>
      <c r="H234" s="9" t="str">
        <f>[2]หน้าผ้า!J243</f>
        <v>ใส</v>
      </c>
      <c r="I234" s="9">
        <f>[2]หน้าผ้า!L243</f>
        <v>100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ไม่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 xml:space="preserve">300กระสอบแบนเต็มใบ </v>
      </c>
      <c r="T234" s="12" t="str">
        <f>[2]หน้าผ้า!X243</f>
        <v>รอแจ้ง</v>
      </c>
      <c r="U234" s="11">
        <f>[2]หน้าผ้า!AA243</f>
        <v>9000</v>
      </c>
      <c r="V234" s="10">
        <f>[2]หน้าผ้า!AJ243</f>
        <v>0</v>
      </c>
      <c r="W234" s="10">
        <f>[2]หน้าผ้า!AL243</f>
        <v>9000</v>
      </c>
      <c r="X234" s="10">
        <f>[2]หน้าผ้า!AM243</f>
        <v>0</v>
      </c>
      <c r="Y234" s="10">
        <f>[2]หน้าผ้า!AN243</f>
        <v>9450</v>
      </c>
      <c r="Z234" s="9" t="str">
        <f>[2]หน้าผ้า!AO243</f>
        <v>WSWT2121670SM</v>
      </c>
      <c r="AA234" s="8">
        <f>[2]หน้าผ้า!AQ243</f>
        <v>9681.2100000000009</v>
      </c>
      <c r="AB234" s="8">
        <f>[2]หน้าผ้า!AR243</f>
        <v>9681.2100000000009</v>
      </c>
      <c r="AC234" s="8">
        <f>[2]หน้าผ้า!AS243</f>
        <v>0</v>
      </c>
      <c r="AD234" s="8">
        <f>[2]หน้าผ้า!AT243</f>
        <v>9681.2100000000009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ยังไม่ได้พิมพ์</v>
      </c>
      <c r="AH234" s="1" t="str">
        <f>[2]หน้าผ้า!DL243</f>
        <v>P8</v>
      </c>
      <c r="AI234" s="1">
        <f>[2]หน้าผ้า!DM243</f>
        <v>4</v>
      </c>
      <c r="AJ234" s="3" t="str">
        <f>[2]หน้าผ้า!DN243</f>
        <v>รอแจ้ง</v>
      </c>
      <c r="AK234" s="3" t="e">
        <f>[2]หน้าผ้า!DQ243</f>
        <v>#VALUE!</v>
      </c>
      <c r="AL234" s="3" t="e">
        <f>[2]หน้าผ้า!DR243</f>
        <v>#VALUE!</v>
      </c>
      <c r="AM234" s="3" t="e">
        <f>[2]หน้าผ้า!DS243</f>
        <v>#VALUE!</v>
      </c>
      <c r="AN234" s="3" t="e">
        <f>[2]หน้าผ้า!DT243</f>
        <v>#VALUE!</v>
      </c>
      <c r="AO234" s="3" t="e">
        <f>[2]หน้าผ้า!DU243</f>
        <v>#VALUE!</v>
      </c>
      <c r="AP234" s="3" t="e">
        <f>[2]หน้าผ้า!DP243</f>
        <v>#VALUE!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งานเคลือบ+พิมพ์</v>
      </c>
      <c r="AX234" s="2" t="str">
        <f>[2]หน้าผ้า!ED243</f>
        <v xml:space="preserve"> /</v>
      </c>
      <c r="AY234" s="2" t="str">
        <f>[2]หน้าผ้า!AG243</f>
        <v>3/2---19/3 ลูกค้าแจ้งเลื่อน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WRWT21670/WRWT21670</v>
      </c>
      <c r="BD234" s="56">
        <f>[2]หน้าผ้า!CA243</f>
        <v>0</v>
      </c>
    </row>
    <row r="235" spans="1:56" ht="28.5" customHeight="1" x14ac:dyDescent="0.45">
      <c r="A235" s="3">
        <f>[2]หน้าผ้า!C244</f>
        <v>45896</v>
      </c>
      <c r="B235" s="14" t="str">
        <f>[2]หน้าผ้า!B244</f>
        <v>MK68-001036</v>
      </c>
      <c r="C235" s="9" t="str">
        <f>[2]หน้าผ้า!E244</f>
        <v>บจก.เอพีเอ็ม อะโกร</v>
      </c>
      <c r="D235" s="13" t="str">
        <f>[2]หน้าผ้า!F244</f>
        <v>โมโม่ 491</v>
      </c>
      <c r="E235" s="9">
        <f>[2]หน้าผ้า!G244</f>
        <v>21</v>
      </c>
      <c r="F235" s="9">
        <f>[2]หน้าผ้า!H244</f>
        <v>38</v>
      </c>
      <c r="G235" s="9" t="str">
        <f>[2]หน้าผ้า!I244</f>
        <v>ขาว</v>
      </c>
      <c r="H235" s="9" t="str">
        <f>[2]หน้าผ้า!J244</f>
        <v>ใส</v>
      </c>
      <c r="I235" s="9">
        <f>[2]หน้าผ้า!L244</f>
        <v>102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จับจีบ</v>
      </c>
      <c r="M235" s="10">
        <f>[2]หน้าผ้า!T244</f>
        <v>22</v>
      </c>
      <c r="N235" s="9">
        <f>[2]หน้าผ้า!U244</f>
        <v>40</v>
      </c>
      <c r="O235" s="9">
        <f>[2]หน้าผ้า!V244</f>
        <v>40</v>
      </c>
      <c r="P235" s="10">
        <f>[2]หน้าผ้า!AB244</f>
        <v>65.13122457599998</v>
      </c>
      <c r="Q235" s="10">
        <f>[2]หน้าผ้า!AC244</f>
        <v>0</v>
      </c>
      <c r="R235" s="10">
        <f>[2]หน้าผ้า!AD244</f>
        <v>65.13122457599998</v>
      </c>
      <c r="S235" s="9" t="str">
        <f>[2]หน้าผ้า!Z244</f>
        <v>500กระสอบแบน</v>
      </c>
      <c r="T235" s="12" t="str">
        <f>[2]หน้าผ้า!X244</f>
        <v>รอแจ้ง</v>
      </c>
      <c r="U235" s="11">
        <f>[2]หน้าผ้า!AA244</f>
        <v>3000</v>
      </c>
      <c r="V235" s="10">
        <f>[2]หน้าผ้า!AJ244</f>
        <v>0</v>
      </c>
      <c r="W235" s="10">
        <f>[2]หน้าผ้า!AL244</f>
        <v>3000</v>
      </c>
      <c r="X235" s="10">
        <f>[2]หน้าผ้า!AM244</f>
        <v>0</v>
      </c>
      <c r="Y235" s="10">
        <f>[2]หน้าผ้า!AN244</f>
        <v>3150</v>
      </c>
      <c r="Z235" s="9" t="str">
        <f>[2]หน้าผ้า!AO244</f>
        <v>WSWT2121670SM</v>
      </c>
      <c r="AA235" s="8">
        <f>[2]หน้าผ้า!AQ244</f>
        <v>3310.89</v>
      </c>
      <c r="AB235" s="8">
        <f>[2]หน้าผ้า!AR244</f>
        <v>3310.89</v>
      </c>
      <c r="AC235" s="8">
        <f>[2]หน้าผ้า!AS244</f>
        <v>0</v>
      </c>
      <c r="AD235" s="8">
        <f>[2]หน้าผ้า!AT244</f>
        <v>3310.89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ยังไม่ได้พิมพ์</v>
      </c>
      <c r="AH235" s="1" t="str">
        <f>[2]หน้าผ้า!DL244</f>
        <v>P8</v>
      </c>
      <c r="AI235" s="1">
        <f>[2]หน้าผ้า!DM244</f>
        <v>4</v>
      </c>
      <c r="AJ235" s="3" t="str">
        <f>[2]หน้าผ้า!DN244</f>
        <v>รอแจ้ง</v>
      </c>
      <c r="AK235" s="3" t="e">
        <f>[2]หน้าผ้า!DQ244</f>
        <v>#VALUE!</v>
      </c>
      <c r="AL235" s="3" t="e">
        <f>[2]หน้าผ้า!DR244</f>
        <v>#VALUE!</v>
      </c>
      <c r="AM235" s="3" t="e">
        <f>[2]หน้าผ้า!DS244</f>
        <v>#VALUE!</v>
      </c>
      <c r="AN235" s="3" t="e">
        <f>[2]หน้าผ้า!DT244</f>
        <v>#VALUE!</v>
      </c>
      <c r="AO235" s="3" t="e">
        <f>[2]หน้าผ้า!DU244</f>
        <v>#VALUE!</v>
      </c>
      <c r="AP235" s="3" t="e">
        <f>[2]หน้าผ้า!DP244</f>
        <v>#VALUE!</v>
      </c>
      <c r="AQ235" s="3" t="e">
        <f>[2]หน้าผ้า!DW244</f>
        <v>#VALUE!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งานเคลือบ+พิมพ์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WRWT21670/WRWT21670</v>
      </c>
      <c r="BD235" s="56">
        <f>[2]หน้าผ้า!CA244</f>
        <v>0</v>
      </c>
    </row>
    <row r="236" spans="1:56" ht="28.5" customHeight="1" x14ac:dyDescent="0.45">
      <c r="A236" s="3">
        <f>[2]หน้าผ้า!C245</f>
        <v>45896</v>
      </c>
      <c r="B236" s="14" t="str">
        <f>[2]หน้าผ้า!B245</f>
        <v>MK68-001038</v>
      </c>
      <c r="C236" s="9" t="str">
        <f>[2]หน้าผ้า!E245</f>
        <v>บจก.เอพีเอ็ม อะโกร</v>
      </c>
      <c r="D236" s="13" t="str">
        <f>[2]หน้าผ้า!F245</f>
        <v>โมโม่ 492</v>
      </c>
      <c r="E236" s="9">
        <f>[2]หน้าผ้า!G245</f>
        <v>21</v>
      </c>
      <c r="F236" s="9">
        <f>[2]หน้าผ้า!H245</f>
        <v>38</v>
      </c>
      <c r="G236" s="9" t="str">
        <f>[2]หน้าผ้า!I245</f>
        <v>ขาว</v>
      </c>
      <c r="H236" s="9" t="str">
        <f>[2]หน้าผ้า!J245</f>
        <v>ใส</v>
      </c>
      <c r="I236" s="9">
        <f>[2]หน้าผ้า!L245</f>
        <v>102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จับจีบ</v>
      </c>
      <c r="M236" s="10">
        <f>[2]หน้าผ้า!T245</f>
        <v>22</v>
      </c>
      <c r="N236" s="9">
        <f>[2]หน้าผ้า!U245</f>
        <v>40</v>
      </c>
      <c r="O236" s="9">
        <f>[2]หน้าผ้า!V245</f>
        <v>40</v>
      </c>
      <c r="P236" s="10">
        <f>[2]หน้าผ้า!AB245</f>
        <v>108.55204095999999</v>
      </c>
      <c r="Q236" s="10">
        <f>[2]หน้าผ้า!AC245</f>
        <v>0</v>
      </c>
      <c r="R236" s="10">
        <f>[2]หน้าผ้า!AD245</f>
        <v>108.55204095999999</v>
      </c>
      <c r="S236" s="9" t="str">
        <f>[2]หน้าผ้า!Z245</f>
        <v>500กระสอบแบน</v>
      </c>
      <c r="T236" s="12" t="str">
        <f>[2]หน้าผ้า!X245</f>
        <v>รอแจ้ง</v>
      </c>
      <c r="U236" s="11">
        <f>[2]หน้าผ้า!AA245</f>
        <v>5000</v>
      </c>
      <c r="V236" s="10">
        <f>[2]หน้าผ้า!AJ245</f>
        <v>0</v>
      </c>
      <c r="W236" s="10">
        <f>[2]หน้าผ้า!AL245</f>
        <v>5000</v>
      </c>
      <c r="X236" s="10">
        <f>[2]หน้าผ้า!AM245</f>
        <v>0</v>
      </c>
      <c r="Y236" s="10">
        <f>[2]หน้าผ้า!AN245</f>
        <v>5250</v>
      </c>
      <c r="Z236" s="9" t="str">
        <f>[2]หน้าผ้า!AO245</f>
        <v>WSWT2121670SM</v>
      </c>
      <c r="AA236" s="8">
        <f>[2]หน้าผ้า!AQ245</f>
        <v>5518.15</v>
      </c>
      <c r="AB236" s="8">
        <f>[2]หน้าผ้า!AR245</f>
        <v>5518.15</v>
      </c>
      <c r="AC236" s="8">
        <f>[2]หน้าผ้า!AS245</f>
        <v>0</v>
      </c>
      <c r="AD236" s="8">
        <f>[2]หน้าผ้า!AT245</f>
        <v>5518.15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ยังไม่ได้พิมพ์</v>
      </c>
      <c r="AH236" s="1" t="str">
        <f>[2]หน้าผ้า!DL245</f>
        <v>P8</v>
      </c>
      <c r="AI236" s="1">
        <f>[2]หน้าผ้า!DM245</f>
        <v>4</v>
      </c>
      <c r="AJ236" s="3" t="str">
        <f>[2]หน้าผ้า!DN245</f>
        <v>รอแจ้ง</v>
      </c>
      <c r="AK236" s="3" t="e">
        <f>[2]หน้าผ้า!DQ245</f>
        <v>#VALUE!</v>
      </c>
      <c r="AL236" s="3" t="e">
        <f>[2]หน้าผ้า!DR245</f>
        <v>#VALUE!</v>
      </c>
      <c r="AM236" s="3" t="e">
        <f>[2]หน้าผ้า!DS245</f>
        <v>#VALUE!</v>
      </c>
      <c r="AN236" s="3" t="e">
        <f>[2]หน้าผ้า!DT245</f>
        <v>#VALUE!</v>
      </c>
      <c r="AO236" s="3" t="e">
        <f>[2]หน้าผ้า!DU245</f>
        <v>#VALUE!</v>
      </c>
      <c r="AP236" s="3" t="e">
        <f>[2]หน้าผ้า!DP245</f>
        <v>#VALUE!</v>
      </c>
      <c r="AQ236" s="3" t="e">
        <f>[2]หน้าผ้า!DW245</f>
        <v>#VALUE!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งานเคลือบ+พิมพ์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WRWT21670/WRWT21670</v>
      </c>
      <c r="BD236" s="56">
        <f>[2]หน้าผ้า!CA245</f>
        <v>0</v>
      </c>
    </row>
    <row r="237" spans="1:56" ht="28.5" customHeight="1" x14ac:dyDescent="0.45">
      <c r="A237" s="3">
        <f>[2]หน้าผ้า!C246</f>
        <v>45896</v>
      </c>
      <c r="B237" s="14" t="str">
        <f>[2]หน้าผ้า!B246</f>
        <v>MK68-001037</v>
      </c>
      <c r="C237" s="9" t="str">
        <f>[2]หน้าผ้า!E246</f>
        <v>บจก.เอพีเอ็ม อะโกร</v>
      </c>
      <c r="D237" s="13" t="str">
        <f>[2]หน้าผ้า!F246</f>
        <v>โมโม่ 401</v>
      </c>
      <c r="E237" s="9">
        <f>[2]หน้าผ้า!G246</f>
        <v>21</v>
      </c>
      <c r="F237" s="9">
        <f>[2]หน้าผ้า!H246</f>
        <v>38</v>
      </c>
      <c r="G237" s="9" t="str">
        <f>[2]หน้าผ้า!I246</f>
        <v>ขาว</v>
      </c>
      <c r="H237" s="9" t="str">
        <f>[2]หน้าผ้า!J246</f>
        <v>ใส</v>
      </c>
      <c r="I237" s="9">
        <f>[2]หน้าผ้า!L246</f>
        <v>102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จับจีบ</v>
      </c>
      <c r="M237" s="10">
        <f>[2]หน้าผ้า!T246</f>
        <v>22</v>
      </c>
      <c r="N237" s="9">
        <f>[2]หน้าผ้า!U246</f>
        <v>40</v>
      </c>
      <c r="O237" s="9">
        <f>[2]หน้าผ้า!V246</f>
        <v>40</v>
      </c>
      <c r="P237" s="10">
        <f>[2]หน้าผ้า!AB246</f>
        <v>65.13122457599998</v>
      </c>
      <c r="Q237" s="10">
        <f>[2]หน้าผ้า!AC246</f>
        <v>0</v>
      </c>
      <c r="R237" s="10">
        <f>[2]หน้าผ้า!AD246</f>
        <v>65.13122457599998</v>
      </c>
      <c r="S237" s="9" t="str">
        <f>[2]หน้าผ้า!Z246</f>
        <v>500กระสอบแบน</v>
      </c>
      <c r="T237" s="12" t="str">
        <f>[2]หน้าผ้า!X246</f>
        <v>รอแจ้ง</v>
      </c>
      <c r="U237" s="11">
        <f>[2]หน้าผ้า!AA246</f>
        <v>3000</v>
      </c>
      <c r="V237" s="10">
        <f>[2]หน้าผ้า!AJ246</f>
        <v>0</v>
      </c>
      <c r="W237" s="10">
        <f>[2]หน้าผ้า!AL246</f>
        <v>3000</v>
      </c>
      <c r="X237" s="10">
        <f>[2]หน้าผ้า!AM246</f>
        <v>0</v>
      </c>
      <c r="Y237" s="10">
        <f>[2]หน้าผ้า!AN246</f>
        <v>3150</v>
      </c>
      <c r="Z237" s="9" t="str">
        <f>[2]หน้าผ้า!AO246</f>
        <v>WSWT2121670SM</v>
      </c>
      <c r="AA237" s="8">
        <f>[2]หน้าผ้า!AQ246</f>
        <v>3310.89</v>
      </c>
      <c r="AB237" s="8">
        <f>[2]หน้าผ้า!AR246</f>
        <v>3310.89</v>
      </c>
      <c r="AC237" s="8">
        <f>[2]หน้าผ้า!AS246</f>
        <v>0</v>
      </c>
      <c r="AD237" s="8">
        <f>[2]หน้าผ้า!AT246</f>
        <v>3310.89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ยังไม่ได้พิมพ์</v>
      </c>
      <c r="AH237" s="1" t="str">
        <f>[2]หน้าผ้า!DL246</f>
        <v>P8</v>
      </c>
      <c r="AI237" s="1">
        <f>[2]หน้าผ้า!DM246</f>
        <v>4</v>
      </c>
      <c r="AJ237" s="3" t="str">
        <f>[2]หน้าผ้า!DN246</f>
        <v>รอแจ้ง</v>
      </c>
      <c r="AK237" s="3" t="e">
        <f>[2]หน้าผ้า!DQ246</f>
        <v>#VALUE!</v>
      </c>
      <c r="AL237" s="3" t="e">
        <f>[2]หน้าผ้า!DR246</f>
        <v>#VALUE!</v>
      </c>
      <c r="AM237" s="3" t="e">
        <f>[2]หน้าผ้า!DS246</f>
        <v>#VALUE!</v>
      </c>
      <c r="AN237" s="3" t="e">
        <f>[2]หน้าผ้า!DT246</f>
        <v>#VALUE!</v>
      </c>
      <c r="AO237" s="3" t="e">
        <f>[2]หน้าผ้า!DU246</f>
        <v>#VALUE!</v>
      </c>
      <c r="AP237" s="3" t="e">
        <f>[2]หน้าผ้า!DP246</f>
        <v>#VALUE!</v>
      </c>
      <c r="AQ237" s="3" t="e">
        <f>[2]หน้าผ้า!DW246</f>
        <v>#VALUE!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WRWT21670/WRWT21670</v>
      </c>
      <c r="BD237" s="56">
        <f>[2]หน้าผ้า!CA246</f>
        <v>0</v>
      </c>
    </row>
    <row r="238" spans="1:56" ht="28.5" customHeight="1" x14ac:dyDescent="0.45">
      <c r="A238" s="3">
        <f>[2]หน้าผ้า!C247</f>
        <v>45911</v>
      </c>
      <c r="B238" s="14" t="str">
        <f>[2]หน้าผ้า!B247</f>
        <v>MK68-001103</v>
      </c>
      <c r="C238" s="9" t="str">
        <f>[2]หน้าผ้า!E247</f>
        <v>บจก.เอพีเอ็ม อะโกร</v>
      </c>
      <c r="D238" s="13" t="str">
        <f>[2]หน้าผ้า!F247</f>
        <v>ฟีล กู๊ด 892</v>
      </c>
      <c r="E238" s="9">
        <f>[2]หน้าผ้า!G247</f>
        <v>21</v>
      </c>
      <c r="F238" s="9">
        <f>[2]หน้าผ้า!H247</f>
        <v>38</v>
      </c>
      <c r="G238" s="9" t="str">
        <f>[2]หน้าผ้า!I247</f>
        <v>ขาว</v>
      </c>
      <c r="H238" s="9" t="str">
        <f>[2]หน้าผ้า!J247</f>
        <v>ใส</v>
      </c>
      <c r="I238" s="9">
        <f>[2]หน้าผ้า!L247</f>
        <v>102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>
        <f>[2]หน้าผ้า!T247</f>
        <v>22</v>
      </c>
      <c r="N238" s="9">
        <f>[2]หน้าผ้า!U247</f>
        <v>40</v>
      </c>
      <c r="O238" s="9">
        <f>[2]หน้าผ้า!V247</f>
        <v>40</v>
      </c>
      <c r="P238" s="10">
        <f>[2]หน้าผ้า!AB247</f>
        <v>65.13122457599998</v>
      </c>
      <c r="Q238" s="10">
        <f>[2]หน้าผ้า!AC247</f>
        <v>0</v>
      </c>
      <c r="R238" s="10">
        <f>[2]หน้าผ้า!AD247</f>
        <v>65.13122457599998</v>
      </c>
      <c r="S238" s="9" t="str">
        <f>[2]หน้าผ้า!Z247</f>
        <v>500กระสอบแบน</v>
      </c>
      <c r="T238" s="12" t="str">
        <f>[2]หน้าผ้า!X247</f>
        <v>รอแจ้ง</v>
      </c>
      <c r="U238" s="11">
        <f>[2]หน้าผ้า!AA247</f>
        <v>3000</v>
      </c>
      <c r="V238" s="10">
        <f>[2]หน้าผ้า!AJ247</f>
        <v>0</v>
      </c>
      <c r="W238" s="10">
        <f>[2]หน้าผ้า!AL247</f>
        <v>3000</v>
      </c>
      <c r="X238" s="10">
        <f>[2]หน้าผ้า!AM247</f>
        <v>0</v>
      </c>
      <c r="Y238" s="10">
        <f>[2]หน้าผ้า!AN247</f>
        <v>3150</v>
      </c>
      <c r="Z238" s="9" t="str">
        <f>[2]หน้าผ้า!AO247</f>
        <v>WSWT2121670SM</v>
      </c>
      <c r="AA238" s="8">
        <f>[2]หน้าผ้า!AQ247</f>
        <v>3310.89</v>
      </c>
      <c r="AB238" s="8">
        <f>[2]หน้าผ้า!AR247</f>
        <v>3310.89</v>
      </c>
      <c r="AC238" s="8">
        <f>[2]หน้าผ้า!AS247</f>
        <v>0</v>
      </c>
      <c r="AD238" s="8">
        <f>[2]หน้าผ้า!AT247</f>
        <v>3310.89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P8</v>
      </c>
      <c r="AI238" s="1">
        <f>[2]หน้าผ้า!DM247</f>
        <v>4</v>
      </c>
      <c r="AJ238" s="3" t="str">
        <f>[2]หน้าผ้า!DN247</f>
        <v>รอแจ้ง</v>
      </c>
      <c r="AK238" s="3" t="e">
        <f>[2]หน้าผ้า!DQ247</f>
        <v>#VALUE!</v>
      </c>
      <c r="AL238" s="3" t="e">
        <f>[2]หน้าผ้า!DR247</f>
        <v>#VALUE!</v>
      </c>
      <c r="AM238" s="3" t="e">
        <f>[2]หน้าผ้า!DS247</f>
        <v>#VALUE!</v>
      </c>
      <c r="AN238" s="3" t="e">
        <f>[2]หน้าผ้า!DT247</f>
        <v>#VALUE!</v>
      </c>
      <c r="AO238" s="3" t="e">
        <f>[2]หน้าผ้า!DU247</f>
        <v>#VALUE!</v>
      </c>
      <c r="AP238" s="3" t="e">
        <f>[2]หน้าผ้า!DP247</f>
        <v>#VALUE!</v>
      </c>
      <c r="AQ238" s="3" t="e">
        <f>[2]หน้าผ้า!DW247</f>
        <v>#VALUE!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WRWT21670/WRWT21670</v>
      </c>
      <c r="BD238" s="56">
        <f>[2]หน้าผ้า!CA247</f>
        <v>0</v>
      </c>
    </row>
    <row r="239" spans="1:56" ht="28.5" customHeight="1" x14ac:dyDescent="0.45">
      <c r="A239" s="3" t="str">
        <f>[2]หน้าผ้า!C248</f>
        <v>ประมาณการ</v>
      </c>
      <c r="B239" s="14" t="str">
        <f>[2]หน้าผ้า!B248</f>
        <v>ประมาณการ</v>
      </c>
      <c r="C239" s="9" t="str">
        <f>[2]หน้าผ้า!E248</f>
        <v>บจก.ที.ซี.ยูเนี่ยน อโกรเทค</v>
      </c>
      <c r="D239" s="13" t="str">
        <f>[2]หน้าผ้า!F248</f>
        <v>Zhejiang UN</v>
      </c>
      <c r="E239" s="9">
        <f>[2]หน้าผ้า!G248</f>
        <v>21</v>
      </c>
      <c r="F239" s="9">
        <f>[2]หน้าผ้า!H248</f>
        <v>37</v>
      </c>
      <c r="G239" s="9" t="str">
        <f>[2]หน้าผ้า!I248</f>
        <v>ขาว</v>
      </c>
      <c r="H239" s="9" t="str">
        <f>[2]หน้าผ้า!J248</f>
        <v>ใส</v>
      </c>
      <c r="I239" s="9">
        <f>[2]หน้าผ้า!L248</f>
        <v>100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ไม่</v>
      </c>
      <c r="M239" s="10" t="str">
        <f>[2]หน้าผ้า!T248</f>
        <v>ไม่สวมถุงใน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 xml:space="preserve">300กระสอบแบนเต็มใบ </v>
      </c>
      <c r="T239" s="12" t="str">
        <f>[2]หน้าผ้า!X248</f>
        <v>รอแจ้ง</v>
      </c>
      <c r="U239" s="11">
        <f>[2]หน้าผ้า!AA248</f>
        <v>10000</v>
      </c>
      <c r="V239" s="10">
        <f>[2]หน้าผ้า!AJ248</f>
        <v>0</v>
      </c>
      <c r="W239" s="10">
        <f>[2]หน้าผ้า!AL248</f>
        <v>10000</v>
      </c>
      <c r="X239" s="10">
        <f>[2]หน้าผ้า!AM248</f>
        <v>0</v>
      </c>
      <c r="Y239" s="10">
        <f>[2]หน้าผ้า!AN248</f>
        <v>10500</v>
      </c>
      <c r="Z239" s="9" t="str">
        <f>[2]หน้าผ้า!AO248</f>
        <v>WSWT2121670SM</v>
      </c>
      <c r="AA239" s="8">
        <f>[2]หน้าผ้า!AQ248</f>
        <v>10756.900000000001</v>
      </c>
      <c r="AB239" s="8">
        <f>[2]หน้าผ้า!AR248</f>
        <v>10756.900000000001</v>
      </c>
      <c r="AC239" s="8">
        <f>[2]หน้าผ้า!AS248</f>
        <v>0</v>
      </c>
      <c r="AD239" s="8">
        <f>[2]หน้าผ้า!AT248</f>
        <v>10756.900000000001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ยังไม่ได้พิมพ์</v>
      </c>
      <c r="AH239" s="1" t="str">
        <f>[2]หน้าผ้า!DL248</f>
        <v>P8</v>
      </c>
      <c r="AI239" s="1">
        <f>[2]หน้าผ้า!DM248</f>
        <v>4</v>
      </c>
      <c r="AJ239" s="3" t="str">
        <f>[2]หน้าผ้า!DN248</f>
        <v>รอแจ้ง</v>
      </c>
      <c r="AK239" s="3" t="e">
        <f>[2]หน้าผ้า!DQ248</f>
        <v>#VALUE!</v>
      </c>
      <c r="AL239" s="3" t="e">
        <f>[2]หน้าผ้า!DR248</f>
        <v>#VALUE!</v>
      </c>
      <c r="AM239" s="3" t="e">
        <f>[2]หน้าผ้า!DS248</f>
        <v>#VALUE!</v>
      </c>
      <c r="AN239" s="3" t="e">
        <f>[2]หน้าผ้า!DT248</f>
        <v>#VALUE!</v>
      </c>
      <c r="AO239" s="3" t="e">
        <f>[2]หน้าผ้า!DU248</f>
        <v>#VALUE!</v>
      </c>
      <c r="AP239" s="3" t="e">
        <f>[2]หน้าผ้า!DP248</f>
        <v>#VALUE!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 t="str">
        <f>[2]หน้าผ้า!ED248</f>
        <v xml:space="preserve"> /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WRWT21670/WRWT21670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45854</v>
      </c>
      <c r="B240" s="14" t="str">
        <f>[2]หน้าผ้า!B249</f>
        <v>MK68-000893</v>
      </c>
      <c r="C240" s="9" t="str">
        <f>[2]หน้าผ้า!E249</f>
        <v>บจก.เอสพีเอ็ม อาหารสัตว์</v>
      </c>
      <c r="D240" s="13" t="str">
        <f>[2]หน้าผ้า!F249</f>
        <v>มาซู ฟีดจี041</v>
      </c>
      <c r="E240" s="9">
        <f>[2]หน้าผ้า!G249</f>
        <v>21</v>
      </c>
      <c r="F240" s="9">
        <f>[2]หน้าผ้า!H249</f>
        <v>38</v>
      </c>
      <c r="G240" s="9" t="str">
        <f>[2]หน้าผ้า!I249</f>
        <v>ขาว</v>
      </c>
      <c r="H240" s="9" t="str">
        <f>[2]หน้าผ้า!J249</f>
        <v>ด้าน</v>
      </c>
      <c r="I240" s="9">
        <f>[2]หน้าผ้า!L249</f>
        <v>102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บิด</v>
      </c>
      <c r="M240" s="10">
        <f>[2]หน้าผ้า!T249</f>
        <v>22</v>
      </c>
      <c r="N240" s="9">
        <f>[2]หน้าผ้า!U249</f>
        <v>40</v>
      </c>
      <c r="O240" s="9">
        <f>[2]หน้าผ้า!V249</f>
        <v>40</v>
      </c>
      <c r="P240" s="10">
        <f>[2]หน้าผ้า!AB249</f>
        <v>65.13122457599998</v>
      </c>
      <c r="Q240" s="10">
        <f>[2]หน้าผ้า!AC249</f>
        <v>0</v>
      </c>
      <c r="R240" s="10">
        <f>[2]หน้าผ้า!AD249</f>
        <v>65.13122457599998</v>
      </c>
      <c r="S240" s="9" t="str">
        <f>[2]หน้าผ้า!Z249</f>
        <v>500กระสอบแบน</v>
      </c>
      <c r="T240" s="12" t="str">
        <f>[2]หน้าผ้า!X249</f>
        <v>รอแจ้ง</v>
      </c>
      <c r="U240" s="11">
        <f>[2]หน้าผ้า!AA249</f>
        <v>3000</v>
      </c>
      <c r="V240" s="10">
        <f>[2]หน้าผ้า!AJ249</f>
        <v>0</v>
      </c>
      <c r="W240" s="10">
        <f>[2]หน้าผ้า!AL249</f>
        <v>3000</v>
      </c>
      <c r="X240" s="10">
        <f>[2]หน้าผ้า!AM249</f>
        <v>0</v>
      </c>
      <c r="Y240" s="10">
        <f>[2]หน้าผ้า!AN249</f>
        <v>3150</v>
      </c>
      <c r="Z240" s="9" t="str">
        <f>[2]หน้าผ้า!AO249</f>
        <v>WSWT2121670SM</v>
      </c>
      <c r="AA240" s="8">
        <f>[2]หน้าผ้า!AQ249</f>
        <v>3310.89</v>
      </c>
      <c r="AB240" s="8">
        <f>[2]หน้าผ้า!AR249</f>
        <v>3310.89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3310.89</v>
      </c>
      <c r="AF240" s="8">
        <f>[2]หน้าผ้า!AI249</f>
        <v>0</v>
      </c>
      <c r="AG240" s="1" t="str">
        <f>[3]หน้าผ้า!DC252</f>
        <v>พร้อมส่ง</v>
      </c>
      <c r="AH240" s="1" t="str">
        <f>[2]หน้าผ้า!DL249</f>
        <v>P8</v>
      </c>
      <c r="AI240" s="1">
        <f>[2]หน้าผ้า!DM249</f>
        <v>4</v>
      </c>
      <c r="AJ240" s="3" t="str">
        <f>[2]หน้าผ้า!DN249</f>
        <v>รอแจ้ง</v>
      </c>
      <c r="AK240" s="3" t="e">
        <f>[2]หน้าผ้า!DQ249</f>
        <v>#VALUE!</v>
      </c>
      <c r="AL240" s="3" t="e">
        <f>[2]หน้าผ้า!DR249</f>
        <v>#VALUE!</v>
      </c>
      <c r="AM240" s="3" t="e">
        <f>[2]หน้าผ้า!DS249</f>
        <v>#VALUE!</v>
      </c>
      <c r="AN240" s="3" t="e">
        <f>[2]หน้าผ้า!DT249</f>
        <v>#VALUE!</v>
      </c>
      <c r="AO240" s="3" t="e">
        <f>[2]หน้าผ้า!DU249</f>
        <v>#VALUE!</v>
      </c>
      <c r="AP240" s="3" t="e">
        <f>[2]หน้าผ้า!DP249</f>
        <v>#VALUE!</v>
      </c>
      <c r="AQ240" s="3" t="e">
        <f>[2]หน้าผ้า!DW249</f>
        <v>#VALUE!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 t="str">
        <f>[2]หน้าผ้า!ED249</f>
        <v xml:space="preserve"> /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WRWT21670/WRWT21670</v>
      </c>
      <c r="BD240" s="56">
        <f>[2]หน้าผ้า!CA249</f>
        <v>0</v>
      </c>
    </row>
    <row r="241" spans="1:56" ht="28.5" customHeight="1" x14ac:dyDescent="0.45">
      <c r="A241" s="3">
        <f>[2]หน้าผ้า!C250</f>
        <v>45826</v>
      </c>
      <c r="B241" s="14" t="str">
        <f>[2]หน้าผ้า!B250</f>
        <v>MK68-000804</v>
      </c>
      <c r="C241" s="9" t="str">
        <f>[2]หน้าผ้า!E250</f>
        <v>บจก.เอพีเอ็ม อะโกร</v>
      </c>
      <c r="D241" s="13" t="str">
        <f>[2]หน้าผ้า!F250</f>
        <v>ฟีล กู๊ด 802</v>
      </c>
      <c r="E241" s="9">
        <f>[2]หน้าผ้า!G250</f>
        <v>21</v>
      </c>
      <c r="F241" s="9">
        <f>[2]หน้าผ้า!H250</f>
        <v>38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102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บิด</v>
      </c>
      <c r="M241" s="10">
        <f>[2]หน้าผ้า!T250</f>
        <v>22</v>
      </c>
      <c r="N241" s="9">
        <f>[2]หน้าผ้า!U250</f>
        <v>40</v>
      </c>
      <c r="O241" s="9">
        <f>[2]หน้าผ้า!V250</f>
        <v>40</v>
      </c>
      <c r="P241" s="10">
        <f>[2]หน้าผ้า!AB250</f>
        <v>163.47937368575995</v>
      </c>
      <c r="Q241" s="10">
        <f>[2]หน้าผ้า!AC250</f>
        <v>0</v>
      </c>
      <c r="R241" s="10">
        <f>[2]หน้าผ้า!AD250</f>
        <v>163.47937368575995</v>
      </c>
      <c r="S241" s="9" t="str">
        <f>[2]หน้าผ้า!Z250</f>
        <v>500กระสอบแบน</v>
      </c>
      <c r="T241" s="12" t="str">
        <f>[2]หน้าผ้า!X250</f>
        <v>รอแจ้ง</v>
      </c>
      <c r="U241" s="11">
        <f>[2]หน้าผ้า!AA250</f>
        <v>8000</v>
      </c>
      <c r="V241" s="10">
        <f>[2]หน้าผ้า!AJ250</f>
        <v>470</v>
      </c>
      <c r="W241" s="10">
        <f>[2]หน้าผ้า!AL250</f>
        <v>7530</v>
      </c>
      <c r="X241" s="10">
        <f>[2]หน้าผ้า!AM250</f>
        <v>0</v>
      </c>
      <c r="Y241" s="10">
        <f>[2]หน้าผ้า!AN250</f>
        <v>7906.5</v>
      </c>
      <c r="Z241" s="9" t="str">
        <f>[2]หน้าผ้า!AO250</f>
        <v>WSWT2121670SM</v>
      </c>
      <c r="AA241" s="8">
        <f>[2]หน้าผ้า!AQ250</f>
        <v>8310.3338999999996</v>
      </c>
      <c r="AB241" s="8">
        <f>[2]หน้าผ้า!AR250</f>
        <v>8310.3338999999996</v>
      </c>
      <c r="AC241" s="8">
        <f>[2]หน้าผ้า!AS250</f>
        <v>0</v>
      </c>
      <c r="AD241" s="8">
        <f>[2]หน้าผ้า!AT250</f>
        <v>8310.3338999999996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พร้อมส่ง</v>
      </c>
      <c r="AH241" s="1" t="str">
        <f>[2]หน้าผ้า!DL250</f>
        <v>P8</v>
      </c>
      <c r="AI241" s="1">
        <f>[2]หน้าผ้า!DM250</f>
        <v>4</v>
      </c>
      <c r="AJ241" s="3" t="str">
        <f>[2]หน้าผ้า!DN250</f>
        <v>รอแจ้ง</v>
      </c>
      <c r="AK241" s="3" t="e">
        <f>[2]หน้าผ้า!DQ250</f>
        <v>#VALUE!</v>
      </c>
      <c r="AL241" s="3" t="e">
        <f>[2]หน้าผ้า!DR250</f>
        <v>#VALUE!</v>
      </c>
      <c r="AM241" s="3" t="e">
        <f>[2]หน้าผ้า!DS250</f>
        <v>#VALUE!</v>
      </c>
      <c r="AN241" s="3" t="e">
        <f>[2]หน้าผ้า!DT250</f>
        <v>#VALUE!</v>
      </c>
      <c r="AO241" s="3" t="e">
        <f>[2]หน้าผ้า!DU250</f>
        <v>#VALUE!</v>
      </c>
      <c r="AP241" s="3" t="e">
        <f>[2]หน้าผ้า!DP250</f>
        <v>#VALUE!</v>
      </c>
      <c r="AQ241" s="3" t="e">
        <f>[2]หน้าผ้า!DW250</f>
        <v>#VALUE!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WRWT21670/WRWT21670</v>
      </c>
      <c r="BD241" s="56">
        <f>[2]หน้าผ้า!CA250</f>
        <v>0</v>
      </c>
    </row>
    <row r="242" spans="1:56" ht="28.5" customHeight="1" x14ac:dyDescent="0.45">
      <c r="A242" s="3">
        <f>[2]หน้าผ้า!C251</f>
        <v>45066</v>
      </c>
      <c r="B242" s="14" t="str">
        <f>[2]หน้าผ้า!B251</f>
        <v>MK66-000701</v>
      </c>
      <c r="C242" s="9" t="str">
        <f>[2]หน้าผ้า!E251</f>
        <v>บจก.เอสพีเอ็ม อาหารสัตว์</v>
      </c>
      <c r="D242" s="13" t="str">
        <f>[2]หน้าผ้า!F251</f>
        <v>มาซูฟีด ซี041</v>
      </c>
      <c r="E242" s="9">
        <f>[2]หน้าผ้า!G251</f>
        <v>21</v>
      </c>
      <c r="F242" s="9">
        <f>[2]หน้าผ้า!H251</f>
        <v>38</v>
      </c>
      <c r="G242" s="9" t="str">
        <f>[2]หน้าผ้า!I251</f>
        <v>ขาว</v>
      </c>
      <c r="H242" s="9" t="str">
        <f>[2]หน้าผ้า!J251</f>
        <v>ด้าน</v>
      </c>
      <c r="I242" s="9">
        <f>[2]หน้าผ้า!L251</f>
        <v>102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บิด</v>
      </c>
      <c r="M242" s="10">
        <f>[2]หน้าผ้า!T251</f>
        <v>22</v>
      </c>
      <c r="N242" s="9">
        <f>[2]หน้าผ้า!U251</f>
        <v>40</v>
      </c>
      <c r="O242" s="9">
        <f>[2]หน้าผ้า!V251</f>
        <v>40</v>
      </c>
      <c r="P242" s="10">
        <f>[2]หน้าผ้า!AB251</f>
        <v>108.55204095999999</v>
      </c>
      <c r="Q242" s="10">
        <f>[2]หน้าผ้า!AC251</f>
        <v>0</v>
      </c>
      <c r="R242" s="10">
        <f>[2]หน้าผ้า!AD251</f>
        <v>108.55204095999999</v>
      </c>
      <c r="S242" s="9" t="str">
        <f>[2]หน้าผ้า!Z251</f>
        <v>500กระสอบแบน</v>
      </c>
      <c r="T242" s="12" t="str">
        <f>[2]หน้าผ้า!X251</f>
        <v>รอแจ้ง</v>
      </c>
      <c r="U242" s="11">
        <f>[2]หน้าผ้า!AA251</f>
        <v>5000</v>
      </c>
      <c r="V242" s="10">
        <f>[2]หน้าผ้า!AJ251</f>
        <v>0</v>
      </c>
      <c r="W242" s="10">
        <f>[2]หน้าผ้า!AL251</f>
        <v>5000</v>
      </c>
      <c r="X242" s="10">
        <f>[2]หน้าผ้า!AM251</f>
        <v>0</v>
      </c>
      <c r="Y242" s="10">
        <f>[2]หน้าผ้า!AN251</f>
        <v>5250</v>
      </c>
      <c r="Z242" s="9" t="str">
        <f>[2]หน้าผ้า!AO251</f>
        <v>WSWT2121670SM</v>
      </c>
      <c r="AA242" s="8">
        <f>[2]หน้าผ้า!AQ251</f>
        <v>5518.15</v>
      </c>
      <c r="AB242" s="8">
        <f>[2]หน้าผ้า!AR251</f>
        <v>5518.15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5518.15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 t="str">
        <f>[2]หน้าผ้า!DN251</f>
        <v>รอแจ้ง</v>
      </c>
      <c r="AK242" s="3" t="e">
        <f>[2]หน้าผ้า!DQ251</f>
        <v>#VALUE!</v>
      </c>
      <c r="AL242" s="3" t="e">
        <f>[2]หน้าผ้า!DR251</f>
        <v>#VALUE!</v>
      </c>
      <c r="AM242" s="3" t="e">
        <f>[2]หน้าผ้า!DS251</f>
        <v>#VALUE!</v>
      </c>
      <c r="AN242" s="3" t="e">
        <f>[2]หน้าผ้า!DT251</f>
        <v>#VALUE!</v>
      </c>
      <c r="AO242" s="3" t="e">
        <f>[2]หน้าผ้า!DU251</f>
        <v>#VALUE!</v>
      </c>
      <c r="AP242" s="3" t="e">
        <f>[2]หน้าผ้า!DP251</f>
        <v>#VALUE!</v>
      </c>
      <c r="AQ242" s="3" t="e">
        <f>[2]หน้าผ้า!DW251</f>
        <v>#VALUE!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0</v>
      </c>
    </row>
    <row r="243" spans="1:56" ht="28.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21</v>
      </c>
      <c r="F243" s="9">
        <f>[2]หน้าผ้า!H252</f>
        <v>37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74</v>
      </c>
      <c r="J243" s="9" t="str">
        <f>[2]หน้าผ้า!M252</f>
        <v>±</v>
      </c>
      <c r="K243" s="9">
        <f>[2]หน้าผ้า!N252</f>
        <v>5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 t="str">
        <f>[2]หน้าผ้า!AC252</f>
        <v>ว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 t="str">
        <f>[2]หน้าผ้า!AO252</f>
        <v>WSWT2121670SM</v>
      </c>
      <c r="AA243" s="8">
        <f>[2]หน้าผ้า!AQ252</f>
        <v>234903.73390000005</v>
      </c>
      <c r="AB243" s="8">
        <f>[2]หน้าผ้า!AR252</f>
        <v>234903.73390000005</v>
      </c>
      <c r="AC243" s="8">
        <f>[2]หน้าผ้า!AS252</f>
        <v>0</v>
      </c>
      <c r="AD243" s="8">
        <f>[2]หน้าผ้า!AT252</f>
        <v>226074.69390000004</v>
      </c>
      <c r="AE243" s="8">
        <f>[2]หน้าผ้า!AU252</f>
        <v>8829.0399999999991</v>
      </c>
      <c r="AF243" s="8" t="str">
        <f>[2]หน้าผ้า!AI252</f>
        <v>ระบุในSD</v>
      </c>
      <c r="AG243" s="1" t="str">
        <f>[3]หน้าผ้า!DC255</f>
        <v>รอแบบ</v>
      </c>
      <c r="AH243" s="1">
        <f>[2]หน้าผ้า!DL252</f>
        <v>0</v>
      </c>
      <c r="AI243" s="1" t="str">
        <f>[2]หน้าผ้า!DM252</f>
        <v>Lead time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WRWT210670/WRWT21670</v>
      </c>
      <c r="BD243" s="56">
        <f>[2]หน้าผ้า!CA252</f>
        <v>0</v>
      </c>
    </row>
    <row r="244" spans="1:56" ht="28.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21.6</v>
      </c>
      <c r="F244" s="9">
        <f>[2]หน้าผ้า!H253</f>
        <v>34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97</v>
      </c>
      <c r="J244" s="9" t="str">
        <f>[2]หน้าผ้า!M253</f>
        <v>±</v>
      </c>
      <c r="K244" s="9">
        <f>[2]หน้าผ้า!N253</f>
        <v>5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 t="str">
        <f>[2]หน้าผ้า!AO253</f>
        <v>WSWT2221940</v>
      </c>
      <c r="AA244" s="8" t="e">
        <f>[2]หน้าผ้า!AQ253</f>
        <v>#REF!</v>
      </c>
      <c r="AB244" s="8" t="e">
        <f>[2]หน้าผ้า!AR253</f>
        <v>#REF!</v>
      </c>
      <c r="AC244" s="8" t="e">
        <f>[2]หน้าผ้า!AS253</f>
        <v>#REF!</v>
      </c>
      <c r="AD244" s="8" t="e">
        <f>[2]หน้าผ้า!AT253</f>
        <v>#REF!</v>
      </c>
      <c r="AE244" s="8" t="e">
        <f>[2]หน้าผ้า!AU253</f>
        <v>#REF!</v>
      </c>
      <c r="AF244" s="8" t="str">
        <f>[2]หน้าผ้า!AI253</f>
        <v>ระบุในSD</v>
      </c>
      <c r="AG244" s="1" t="str">
        <f>[3]หน้าผ้า!DC256</f>
        <v>พร้อมส่ง</v>
      </c>
      <c r="AH244" s="1">
        <f>[2]หน้าผ้า!DL253</f>
        <v>0</v>
      </c>
      <c r="AI244" s="1" t="str">
        <f>[2]หน้าผ้า!DM253</f>
        <v>Lead time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WRWT21940/WRWT21940</v>
      </c>
      <c r="BD244" s="56">
        <f>[2]หน้าผ้า!CA253</f>
        <v>0</v>
      </c>
    </row>
    <row r="245" spans="1:56" ht="28.5" customHeight="1" x14ac:dyDescent="0.45">
      <c r="A245" s="3" t="str">
        <f>[2]หน้าผ้า!C254</f>
        <v>ประมาณการ</v>
      </c>
      <c r="B245" s="14" t="str">
        <f>[2]หน้าผ้า!B254</f>
        <v>ประมาณการ</v>
      </c>
      <c r="C245" s="9" t="str">
        <f>[2]หน้าผ้า!E254</f>
        <v>พันธุ์ข้าว</v>
      </c>
      <c r="D245" s="13" t="str">
        <f>[2]หน้าผ้า!F254</f>
        <v>พันธุ์ข้าว</v>
      </c>
      <c r="E245" s="9">
        <f>[2]หน้าผ้า!G254</f>
        <v>23</v>
      </c>
      <c r="F245" s="9">
        <f>[2]หน้าผ้า!H254</f>
        <v>34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68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บิด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500กระสอบ</v>
      </c>
      <c r="T245" s="12">
        <f>[2]หน้าผ้า!X254</f>
        <v>45961</v>
      </c>
      <c r="U245" s="11">
        <f>[2]หน้าผ้า!AA254</f>
        <v>30000</v>
      </c>
      <c r="V245" s="10">
        <f>[2]หน้าผ้า!AJ254</f>
        <v>0</v>
      </c>
      <c r="W245" s="10">
        <f>[2]หน้าผ้า!AL254</f>
        <v>30000</v>
      </c>
      <c r="X245" s="10">
        <f>[2]หน้าผ้า!AM254</f>
        <v>0</v>
      </c>
      <c r="Y245" s="10">
        <f>[2]หน้าผ้า!AN254</f>
        <v>31500</v>
      </c>
      <c r="Z245" s="9" t="str">
        <f>[2]หน้าผ้า!AO254</f>
        <v>WSWT2325650</v>
      </c>
      <c r="AA245" s="8">
        <f>[2]หน้าผ้า!AQ254</f>
        <v>29756.100000000002</v>
      </c>
      <c r="AB245" s="8">
        <f>[2]หน้าผ้า!AR254</f>
        <v>29756.100000000002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พร้อมส่ง</v>
      </c>
      <c r="AH245" s="1" t="str">
        <f>[2]หน้าผ้า!DL254</f>
        <v>P7</v>
      </c>
      <c r="AI245" s="1">
        <f>[2]หน้าผ้า!DM254</f>
        <v>2</v>
      </c>
      <c r="AJ245" s="3">
        <f>[2]หน้าผ้า!DN254</f>
        <v>45961</v>
      </c>
      <c r="AK245" s="3">
        <f>[2]หน้าผ้า!DQ254</f>
        <v>0</v>
      </c>
      <c r="AL245" s="3">
        <f>[2]หน้าผ้า!DR254</f>
        <v>45952</v>
      </c>
      <c r="AM245" s="3">
        <f>[2]หน้าผ้า!DS254</f>
        <v>45959</v>
      </c>
      <c r="AN245" s="3">
        <f>[2]หน้าผ้า!DT254</f>
        <v>45960</v>
      </c>
      <c r="AO245" s="3">
        <f>[2]หน้าผ้า!DU254</f>
        <v>45960</v>
      </c>
      <c r="AP245" s="3">
        <f>[2]หน้าผ้า!DP254</f>
        <v>45956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งานพิมพ์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WRWT25650/WRWT25650</v>
      </c>
      <c r="BD245" s="56">
        <f>[2]หน้าผ้า!CA254</f>
        <v>0</v>
      </c>
    </row>
    <row r="246" spans="1:56" ht="28.5" customHeight="1" x14ac:dyDescent="0.45">
      <c r="A246" s="3" t="str">
        <f>[2]หน้าผ้า!C255</f>
        <v>ประมาณการ</v>
      </c>
      <c r="B246" s="14" t="str">
        <f>[2]หน้าผ้า!B255</f>
        <v>ประมาณการ</v>
      </c>
      <c r="C246" s="9" t="str">
        <f>[2]หน้าผ้า!E255</f>
        <v>บจก.ซิเบลโก้(สบปราบ)</v>
      </c>
      <c r="D246" s="13" t="str">
        <f>[2]หน้าผ้า!F255</f>
        <v>รอแบบ</v>
      </c>
      <c r="E246" s="9">
        <f>[2]หน้าผ้า!G255</f>
        <v>23</v>
      </c>
      <c r="F246" s="9">
        <f>[2]หน้าผ้า!H255</f>
        <v>34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68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ไม่</v>
      </c>
      <c r="M246" s="10">
        <f>[2]หน้าผ้า!T255</f>
        <v>24</v>
      </c>
      <c r="N246" s="9">
        <f>[2]หน้าผ้า!U255</f>
        <v>37</v>
      </c>
      <c r="O246" s="9">
        <f>[2]หน้าผ้า!V255</f>
        <v>50</v>
      </c>
      <c r="P246" s="10">
        <f>[2]หน้าผ้า!AB255</f>
        <v>821.54158271999995</v>
      </c>
      <c r="Q246" s="10">
        <f>[2]หน้าผ้า!AC255</f>
        <v>0</v>
      </c>
      <c r="R246" s="10">
        <f>[2]หน้าผ้า!AD255</f>
        <v>821.54158271999995</v>
      </c>
      <c r="S246" s="9" t="str">
        <f>[2]หน้าผ้า!Z255</f>
        <v>มัด100</v>
      </c>
      <c r="T246" s="12" t="str">
        <f>[2]หน้าผ้า!X255</f>
        <v>รอแจ้ง</v>
      </c>
      <c r="U246" s="11">
        <f>[2]หน้าผ้า!AA255</f>
        <v>30000</v>
      </c>
      <c r="V246" s="10">
        <f>[2]หน้าผ้า!AJ255</f>
        <v>0</v>
      </c>
      <c r="W246" s="10">
        <f>[2]หน้าผ้า!AL255</f>
        <v>30000</v>
      </c>
      <c r="X246" s="10">
        <f>[2]หน้าผ้า!AM255</f>
        <v>0</v>
      </c>
      <c r="Y246" s="10">
        <f>[2]หน้าผ้า!AN255</f>
        <v>31500</v>
      </c>
      <c r="Z246" s="9" t="str">
        <f>[2]หน้าผ้า!AO255</f>
        <v>WSWT2325650</v>
      </c>
      <c r="AA246" s="8">
        <f>[2]หน้าผ้า!AQ255</f>
        <v>29756.100000000002</v>
      </c>
      <c r="AB246" s="8">
        <f>[2]หน้าผ้า!AR255</f>
        <v>10429</v>
      </c>
      <c r="AC246" s="8">
        <f>[2]หน้าผ้า!AS255</f>
        <v>19327.100000000002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พร้อมส่ง</v>
      </c>
      <c r="AH246" s="1" t="str">
        <f>[2]หน้าผ้า!DL255</f>
        <v>P9</v>
      </c>
      <c r="AI246" s="1">
        <f>[2]หน้าผ้า!DM255</f>
        <v>3</v>
      </c>
      <c r="AJ246" s="3" t="str">
        <f>[2]หน้าผ้า!DN255</f>
        <v>รอแจ้ง</v>
      </c>
      <c r="AK246" s="3">
        <f>[2]หน้าผ้า!DQ255</f>
        <v>0</v>
      </c>
      <c r="AL246" s="3" t="e">
        <f>[2]หน้าผ้า!DR255</f>
        <v>#VALUE!</v>
      </c>
      <c r="AM246" s="3" t="e">
        <f>[2]หน้าผ้า!DS255</f>
        <v>#VALUE!</v>
      </c>
      <c r="AN246" s="3" t="e">
        <f>[2]หน้าผ้า!DT255</f>
        <v>#VALUE!</v>
      </c>
      <c r="AO246" s="3" t="e">
        <f>[2]หน้าผ้า!DU255</f>
        <v>#VALUE!</v>
      </c>
      <c r="AP246" s="3" t="e">
        <f>[2]หน้าผ้า!DP255</f>
        <v>#VALUE!</v>
      </c>
      <c r="AQ246" s="3" t="e">
        <f>[2]หน้าผ้า!DW255</f>
        <v>#VALUE!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งานพิมพ์</v>
      </c>
      <c r="AX246" s="2" t="str">
        <f>[2]หน้าผ้า!ED255</f>
        <v>รอART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WRWT25650/WRWT25650</v>
      </c>
      <c r="BD246" s="56">
        <f>[2]หน้าผ้า!CA255</f>
        <v>1444.7007249999999</v>
      </c>
    </row>
    <row r="247" spans="1:56" ht="28.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23</v>
      </c>
      <c r="F247" s="9">
        <f>[2]หน้าผ้า!H256</f>
        <v>34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68</v>
      </c>
      <c r="J247" s="9" t="str">
        <f>[2]หน้าผ้า!M256</f>
        <v>±</v>
      </c>
      <c r="K247" s="9">
        <f>[2]หน้าผ้า!N256</f>
        <v>5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 t="str">
        <f>[2]หน้าผ้า!AO256</f>
        <v>WSWT2325650</v>
      </c>
      <c r="AA247" s="8">
        <f>[2]หน้าผ้า!AQ256</f>
        <v>59512.200000000004</v>
      </c>
      <c r="AB247" s="8">
        <f>[2]หน้าผ้า!AR256</f>
        <v>40185.100000000006</v>
      </c>
      <c r="AC247" s="8">
        <f>[2]หน้าผ้า!AS256</f>
        <v>19327.100000000002</v>
      </c>
      <c r="AD247" s="8">
        <f>[2]หน้าผ้า!AT256</f>
        <v>0</v>
      </c>
      <c r="AE247" s="8">
        <f>[2]หน้าผ้า!AU256</f>
        <v>0</v>
      </c>
      <c r="AF247" s="8" t="str">
        <f>[2]หน้าผ้า!AI256</f>
        <v>ระบุในSD</v>
      </c>
      <c r="AG247" s="1" t="str">
        <f>[3]หน้าผ้า!DC259</f>
        <v>พร้อมส่ง</v>
      </c>
      <c r="AH247" s="1">
        <f>[2]หน้าผ้า!DL256</f>
        <v>0</v>
      </c>
      <c r="AI247" s="1" t="str">
        <f>[2]หน้าผ้า!DM256</f>
        <v>Lead time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WRWT25650/WRWT25650</v>
      </c>
      <c r="BD247" s="56">
        <f>[2]หน้าผ้า!CA256</f>
        <v>0</v>
      </c>
    </row>
    <row r="248" spans="1:56" ht="28.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23</v>
      </c>
      <c r="F248" s="9">
        <f>[2]หน้าผ้า!H257</f>
        <v>34</v>
      </c>
      <c r="G248" s="9" t="str">
        <f>[2]หน้าผ้า!I257</f>
        <v>ขาวแถบใส5</v>
      </c>
      <c r="H248" s="9">
        <f>[2]หน้าผ้า!J257</f>
        <v>0</v>
      </c>
      <c r="I248" s="9">
        <f>[2]หน้าผ้า!L257</f>
        <v>68</v>
      </c>
      <c r="J248" s="9" t="str">
        <f>[2]หน้าผ้า!M257</f>
        <v>±</v>
      </c>
      <c r="K248" s="9">
        <f>[2]หน้าผ้า!N257</f>
        <v>5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WSWTSCL052325650</v>
      </c>
      <c r="AA248" s="8" t="e">
        <f>[2]หน้าผ้า!AQ257</f>
        <v>#REF!</v>
      </c>
      <c r="AB248" s="8" t="e">
        <f>[2]หน้าผ้า!AR257</f>
        <v>#REF!</v>
      </c>
      <c r="AC248" s="8" t="e">
        <f>[2]หน้าผ้า!AS257</f>
        <v>#REF!</v>
      </c>
      <c r="AD248" s="8" t="e">
        <f>[2]หน้าผ้า!AT257</f>
        <v>#REF!</v>
      </c>
      <c r="AE248" s="8" t="e">
        <f>[2]หน้าผ้า!AU257</f>
        <v>#REF!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>
        <f>[2]หน้าผ้า!DL257</f>
        <v>0</v>
      </c>
      <c r="AI248" s="1" t="str">
        <f>[2]หน้าผ้า!DM257</f>
        <v>Lead time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WRWT25650/WRCL25680</v>
      </c>
      <c r="BD248" s="56">
        <f>[2]หน้าผ้า!CA257</f>
        <v>0</v>
      </c>
    </row>
    <row r="249" spans="1:56" ht="28.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23</v>
      </c>
      <c r="F249" s="9">
        <f>[2]หน้าผ้า!H258</f>
        <v>34</v>
      </c>
      <c r="G249" s="9" t="str">
        <f>[2]หน้าผ้า!I258</f>
        <v>ขาวแถบใส2</v>
      </c>
      <c r="H249" s="9">
        <f>[2]หน้าผ้า!J258</f>
        <v>0</v>
      </c>
      <c r="I249" s="9">
        <f>[2]หน้าผ้า!L258</f>
        <v>68</v>
      </c>
      <c r="J249" s="9" t="str">
        <f>[2]หน้าผ้า!M258</f>
        <v>±</v>
      </c>
      <c r="K249" s="9">
        <f>[2]หน้าผ้า!N258</f>
        <v>5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 t="str">
        <f>[2]หน้าผ้า!AO258</f>
        <v>WSWTFCL022325650</v>
      </c>
      <c r="AA249" s="8" t="e">
        <f>[2]หน้าผ้า!AQ258</f>
        <v>#REF!</v>
      </c>
      <c r="AB249" s="8" t="e">
        <f>[2]หน้าผ้า!AR258</f>
        <v>#REF!</v>
      </c>
      <c r="AC249" s="8" t="e">
        <f>[2]หน้าผ้า!AS258</f>
        <v>#REF!</v>
      </c>
      <c r="AD249" s="8" t="e">
        <f>[2]หน้าผ้า!AT258</f>
        <v>#REF!</v>
      </c>
      <c r="AE249" s="8" t="e">
        <f>[2]หน้าผ้า!AU258</f>
        <v>#REF!</v>
      </c>
      <c r="AF249" s="8" t="str">
        <f>[2]หน้าผ้า!AI258</f>
        <v>ระบุในSD</v>
      </c>
      <c r="AG249" s="1" t="str">
        <f>[3]หน้าผ้า!DC261</f>
        <v>ยังไม่ได้พิมพ์</v>
      </c>
      <c r="AH249" s="1">
        <f>[2]หน้าผ้า!DL258</f>
        <v>0</v>
      </c>
      <c r="AI249" s="1" t="str">
        <f>[2]หน้าผ้า!DM258</f>
        <v>Lead time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WRWT25650/WRCL25680</v>
      </c>
      <c r="BD249" s="56">
        <f>[2]หน้าผ้า!CA258</f>
        <v>0</v>
      </c>
    </row>
    <row r="250" spans="1:56" ht="28.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23</v>
      </c>
      <c r="F250" s="9">
        <f>[2]หน้าผ้า!H259</f>
        <v>37</v>
      </c>
      <c r="G250" s="9" t="str">
        <f>[2]หน้าผ้า!I259</f>
        <v>ขาว</v>
      </c>
      <c r="H250" s="9">
        <f>[2]หน้าผ้า!J259</f>
        <v>0</v>
      </c>
      <c r="I250" s="9">
        <f>[2]หน้าผ้า!L259</f>
        <v>85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WSWT2325800</v>
      </c>
      <c r="AA250" s="8" t="e">
        <f>[2]หน้าผ้า!AQ259</f>
        <v>#REF!</v>
      </c>
      <c r="AB250" s="8" t="e">
        <f>[2]หน้าผ้า!AR259</f>
        <v>#REF!</v>
      </c>
      <c r="AC250" s="8" t="e">
        <f>[2]หน้าผ้า!AS259</f>
        <v>#REF!</v>
      </c>
      <c r="AD250" s="8" t="e">
        <f>[2]หน้าผ้า!AT259</f>
        <v>#REF!</v>
      </c>
      <c r="AE250" s="8" t="e">
        <f>[2]หน้าผ้า!AU259</f>
        <v>#REF!</v>
      </c>
      <c r="AF250" s="8" t="str">
        <f>[2]หน้าผ้า!AI259</f>
        <v>ระบุในSD</v>
      </c>
      <c r="AG250" s="1" t="str">
        <f>[3]หน้าผ้า!DC262</f>
        <v>รอตัด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WRWT25800/WRWT28750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45933</v>
      </c>
      <c r="B251" s="14" t="str">
        <f>[2]หน้าผ้า!B260</f>
        <v>MK68-001209</v>
      </c>
      <c r="C251" s="9" t="str">
        <f>[2]หน้าผ้า!E260</f>
        <v>บจก.เอสพีเอ็ม อาหารสัตว์</v>
      </c>
      <c r="D251" s="13" t="str">
        <f>[2]หน้าผ้า!F260</f>
        <v>BOBBI Cat รสSalman</v>
      </c>
      <c r="E251" s="9">
        <f>[2]หน้าผ้า!G260</f>
        <v>23</v>
      </c>
      <c r="F251" s="9">
        <f>[2]หน้าผ้า!H260</f>
        <v>38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118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จับจีบ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>500กระสอบแบน</v>
      </c>
      <c r="T251" s="12">
        <f>[2]หน้าผ้า!X260</f>
        <v>45946</v>
      </c>
      <c r="U251" s="11">
        <f>[2]หน้าผ้า!AA260</f>
        <v>3000</v>
      </c>
      <c r="V251" s="10">
        <f>[2]หน้าผ้า!AJ260</f>
        <v>0</v>
      </c>
      <c r="W251" s="10">
        <f>[2]หน้าผ้า!AL260</f>
        <v>3000</v>
      </c>
      <c r="X251" s="10">
        <f>[2]หน้าผ้า!AM260</f>
        <v>0</v>
      </c>
      <c r="Y251" s="10">
        <f>[2]หน้าผ้า!AN260</f>
        <v>3150</v>
      </c>
      <c r="Z251" s="9" t="str">
        <f>[2]หน้าผ้า!AO260</f>
        <v>WSWT2321750</v>
      </c>
      <c r="AA251" s="8">
        <f>[2]หน้าผ้า!AQ260</f>
        <v>3310.89</v>
      </c>
      <c r="AB251" s="8">
        <f>[2]หน้าผ้า!AR260</f>
        <v>3310.89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3310.89</v>
      </c>
      <c r="AF251" s="8">
        <f>[2]หน้าผ้า!AI260</f>
        <v>0</v>
      </c>
      <c r="AG251" s="1" t="str">
        <f>[3]หน้าผ้า!DC263</f>
        <v>ผ้าขาว</v>
      </c>
      <c r="AH251" s="1" t="str">
        <f>[2]หน้าผ้า!DL260</f>
        <v>P2</v>
      </c>
      <c r="AI251" s="1">
        <f>[2]หน้าผ้า!DM260</f>
        <v>3</v>
      </c>
      <c r="AJ251" s="3">
        <f>[2]หน้าผ้า!DN260</f>
        <v>45946</v>
      </c>
      <c r="AK251" s="3">
        <f>[2]หน้าผ้า!DQ260</f>
        <v>45943</v>
      </c>
      <c r="AL251" s="3">
        <f>[2]หน้าผ้า!DR260</f>
        <v>45942</v>
      </c>
      <c r="AM251" s="3">
        <f>[2]หน้าผ้า!DS260</f>
        <v>45941</v>
      </c>
      <c r="AN251" s="3">
        <f>[2]หน้าผ้า!DT260</f>
        <v>0</v>
      </c>
      <c r="AO251" s="3">
        <f>[2]หน้าผ้า!DU260</f>
        <v>45942</v>
      </c>
      <c r="AP251" s="3">
        <f>[2]หน้าผ้า!DP260</f>
        <v>45941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WRWT21750/WRWT21750</v>
      </c>
      <c r="BD251" s="56">
        <f>[2]หน้าผ้า!CA260</f>
        <v>0</v>
      </c>
    </row>
    <row r="252" spans="1:56" ht="28.5" customHeight="1" x14ac:dyDescent="0.45">
      <c r="A252" s="3">
        <f>[2]หน้าผ้า!C261</f>
        <v>45933</v>
      </c>
      <c r="B252" s="14" t="str">
        <f>[2]หน้าผ้า!B261</f>
        <v>MK68-001208</v>
      </c>
      <c r="C252" s="9" t="str">
        <f>[2]หน้าผ้า!E261</f>
        <v>บจก.เอสพีเอ็ม อาหารสัตว์</v>
      </c>
      <c r="D252" s="13" t="str">
        <f>[2]หน้าผ้า!F261</f>
        <v>BOBBI Cat รสMellow</v>
      </c>
      <c r="E252" s="9">
        <f>[2]หน้าผ้า!G261</f>
        <v>23</v>
      </c>
      <c r="F252" s="9">
        <f>[2]หน้าผ้า!H261</f>
        <v>38</v>
      </c>
      <c r="G252" s="9" t="str">
        <f>[2]หน้าผ้า!I261</f>
        <v>ขาว</v>
      </c>
      <c r="H252" s="9" t="str">
        <f>[2]หน้าผ้า!J261</f>
        <v>ใส</v>
      </c>
      <c r="I252" s="9">
        <f>[2]หน้าผ้า!L261</f>
        <v>118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จับจีบ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>500กระสอบแบน</v>
      </c>
      <c r="T252" s="12">
        <f>[2]หน้าผ้า!X261</f>
        <v>45946</v>
      </c>
      <c r="U252" s="11">
        <f>[2]หน้าผ้า!AA261</f>
        <v>3000</v>
      </c>
      <c r="V252" s="10">
        <f>[2]หน้าผ้า!AJ261</f>
        <v>0</v>
      </c>
      <c r="W252" s="10">
        <f>[2]หน้าผ้า!AL261</f>
        <v>3000</v>
      </c>
      <c r="X252" s="10">
        <f>[2]หน้าผ้า!AM261</f>
        <v>0</v>
      </c>
      <c r="Y252" s="10">
        <f>[2]หน้าผ้า!AN261</f>
        <v>3150</v>
      </c>
      <c r="Z252" s="9" t="str">
        <f>[2]หน้าผ้า!AO261</f>
        <v>WSWT2321750</v>
      </c>
      <c r="AA252" s="8">
        <f>[2]หน้าผ้า!AQ261</f>
        <v>3310.89</v>
      </c>
      <c r="AB252" s="8">
        <f>[2]หน้าผ้า!AR261</f>
        <v>3310.89</v>
      </c>
      <c r="AC252" s="8">
        <f>[2]หน้าผ้า!AS261</f>
        <v>0</v>
      </c>
      <c r="AD252" s="8">
        <f>[2]หน้าผ้า!AT261</f>
        <v>2638</v>
      </c>
      <c r="AE252" s="8">
        <f>[2]หน้าผ้า!AU261</f>
        <v>672.88999999999987</v>
      </c>
      <c r="AF252" s="8">
        <f>[2]หน้าผ้า!AI261</f>
        <v>0</v>
      </c>
      <c r="AG252" s="1" t="str">
        <f>[3]หน้าผ้า!DC264</f>
        <v>พร้อมส่ง</v>
      </c>
      <c r="AH252" s="1" t="str">
        <f>[2]หน้าผ้า!DL261</f>
        <v>P2</v>
      </c>
      <c r="AI252" s="1">
        <f>[2]หน้าผ้า!DM261</f>
        <v>3</v>
      </c>
      <c r="AJ252" s="3">
        <f>[2]หน้าผ้า!DN261</f>
        <v>45946</v>
      </c>
      <c r="AK252" s="3">
        <f>[2]หน้าผ้า!DQ261</f>
        <v>45943</v>
      </c>
      <c r="AL252" s="3">
        <f>[2]หน้าผ้า!DR261</f>
        <v>45942</v>
      </c>
      <c r="AM252" s="3">
        <f>[2]หน้าผ้า!DS261</f>
        <v>45941</v>
      </c>
      <c r="AN252" s="3">
        <f>[2]หน้าผ้า!DT261</f>
        <v>0</v>
      </c>
      <c r="AO252" s="3">
        <f>[2]หน้าผ้า!DU261</f>
        <v>45942</v>
      </c>
      <c r="AP252" s="3">
        <f>[2]หน้าผ้า!DP261</f>
        <v>45941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WRWT21750/WRWT21750</v>
      </c>
      <c r="BD252" s="56">
        <f>[2]หน้าผ้า!CA261</f>
        <v>0</v>
      </c>
    </row>
    <row r="253" spans="1:56" ht="28.5" customHeight="1" x14ac:dyDescent="0.45">
      <c r="A253" s="3">
        <f>[2]หน้าผ้า!C262</f>
        <v>45937</v>
      </c>
      <c r="B253" s="14" t="str">
        <f>[2]หน้าผ้า!B262</f>
        <v>MK68-001219</v>
      </c>
      <c r="C253" s="9" t="str">
        <f>[2]หน้าผ้า!E262</f>
        <v>บจก.เอสพีเอ็ม อาหารสัตว์</v>
      </c>
      <c r="D253" s="13" t="str">
        <f>[2]หน้าผ้า!F262</f>
        <v xml:space="preserve">BOBBI Dog รส Lamb&amp;Rice </v>
      </c>
      <c r="E253" s="9">
        <f>[2]หน้าผ้า!G262</f>
        <v>23</v>
      </c>
      <c r="F253" s="9">
        <f>[2]หน้าผ้า!H262</f>
        <v>38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118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จับจีบ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>500กระสอบแบน</v>
      </c>
      <c r="T253" s="12">
        <f>[2]หน้าผ้า!X262</f>
        <v>45946</v>
      </c>
      <c r="U253" s="11">
        <f>[2]หน้าผ้า!AA262</f>
        <v>3000</v>
      </c>
      <c r="V253" s="10">
        <f>[2]หน้าผ้า!AJ262</f>
        <v>0</v>
      </c>
      <c r="W253" s="10">
        <f>[2]หน้าผ้า!AL262</f>
        <v>3000</v>
      </c>
      <c r="X253" s="10">
        <f>[2]หน้าผ้า!AM262</f>
        <v>3200</v>
      </c>
      <c r="Y253" s="10">
        <f>[2]หน้าผ้า!AN262</f>
        <v>0</v>
      </c>
      <c r="Z253" s="9" t="str">
        <f>[2]หน้าผ้า!AO262</f>
        <v>WSWT2321750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พร้อมส่ง</v>
      </c>
      <c r="AH253" s="1" t="str">
        <f>[2]หน้าผ้า!DL262</f>
        <v>P2</v>
      </c>
      <c r="AI253" s="1">
        <f>[2]หน้าผ้า!DM262</f>
        <v>3</v>
      </c>
      <c r="AJ253" s="3">
        <f>[2]หน้าผ้า!DN262</f>
        <v>45946</v>
      </c>
      <c r="AK253" s="3">
        <f>[2]หน้าผ้า!DQ262</f>
        <v>45943</v>
      </c>
      <c r="AL253" s="3">
        <f>[2]หน้าผ้า!DR262</f>
        <v>45942</v>
      </c>
      <c r="AM253" s="3">
        <f>[2]หน้าผ้า!DS262</f>
        <v>45941</v>
      </c>
      <c r="AN253" s="3">
        <f>[2]หน้าผ้า!DT262</f>
        <v>0</v>
      </c>
      <c r="AO253" s="3">
        <f>[2]หน้าผ้า!DU262</f>
        <v>45942</v>
      </c>
      <c r="AP253" s="3">
        <f>[2]หน้าผ้า!DP262</f>
        <v>45941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WRWT21750/WRWT21750</v>
      </c>
      <c r="BD253" s="56">
        <f>[2]หน้าผ้า!CA262</f>
        <v>0</v>
      </c>
    </row>
    <row r="254" spans="1:56" ht="28.5" customHeight="1" x14ac:dyDescent="0.45">
      <c r="A254" s="3">
        <f>[2]หน้าผ้า!C263</f>
        <v>0</v>
      </c>
      <c r="B254" s="14" t="str">
        <f>[2]หน้าผ้า!B263</f>
        <v>ใบรับคำสั่งซื้อ</v>
      </c>
      <c r="C254" s="9" t="str">
        <f>[2]หน้าผ้า!E263</f>
        <v>บจก.แอมโก้เวท</v>
      </c>
      <c r="D254" s="13" t="str">
        <f>[2]หน้าผ้า!F263</f>
        <v>ไม่พิมพ์</v>
      </c>
      <c r="E254" s="9">
        <f>[2]หน้าผ้า!G263</f>
        <v>23</v>
      </c>
      <c r="F254" s="9">
        <f>[2]หน้าผ้า!H263</f>
        <v>40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125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จับจีบ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>500กระสอบแบน</v>
      </c>
      <c r="T254" s="12">
        <f>[2]หน้าผ้า!X263</f>
        <v>45950</v>
      </c>
      <c r="U254" s="11">
        <f>[2]หน้าผ้า!AA263</f>
        <v>5000</v>
      </c>
      <c r="V254" s="10">
        <f>[2]หน้าผ้า!AJ263</f>
        <v>0</v>
      </c>
      <c r="W254" s="10">
        <f>[2]หน้าผ้า!AL263</f>
        <v>5000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>WSWT2321750</v>
      </c>
      <c r="AA254" s="8">
        <f>[2]หน้าผ้า!AQ263</f>
        <v>5797.55</v>
      </c>
      <c r="AB254" s="8">
        <f>[2]หน้าผ้า!AR263</f>
        <v>0</v>
      </c>
      <c r="AC254" s="8">
        <f>[2]หน้าผ้า!AS263</f>
        <v>5797.55</v>
      </c>
      <c r="AD254" s="8">
        <f>[2]หน้าผ้า!AT263</f>
        <v>0</v>
      </c>
      <c r="AE254" s="8">
        <f>[2]หน้าผ้า!AU263</f>
        <v>5797.55</v>
      </c>
      <c r="AF254" s="8">
        <f>[2]หน้าผ้า!AI263</f>
        <v>0</v>
      </c>
      <c r="AG254" s="1" t="str">
        <f>[3]หน้าผ้า!DC266</f>
        <v>พร้อมส่ง</v>
      </c>
      <c r="AH254" s="1" t="str">
        <f>[2]หน้าผ้า!DL263</f>
        <v>P11</v>
      </c>
      <c r="AI254" s="1">
        <f>[2]หน้าผ้า!DM263</f>
        <v>2</v>
      </c>
      <c r="AJ254" s="3">
        <f>[2]หน้าผ้า!DN263</f>
        <v>45950</v>
      </c>
      <c r="AK254" s="3">
        <f>[2]หน้าผ้า!DQ263</f>
        <v>45948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45949</v>
      </c>
      <c r="AP254" s="3">
        <f>[2]หน้าผ้า!DP263</f>
        <v>45945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งานเคลือบ+ตัด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WRWT21750/WRWT21750</v>
      </c>
      <c r="BD254" s="56">
        <f>[2]หน้าผ้า!CA263</f>
        <v>511.15065833333318</v>
      </c>
    </row>
    <row r="255" spans="1:56" ht="28.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23</v>
      </c>
      <c r="F255" s="9">
        <f>[2]หน้าผ้า!H264</f>
        <v>37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85</v>
      </c>
      <c r="J255" s="9" t="str">
        <f>[2]หน้าผ้า!M264</f>
        <v>±</v>
      </c>
      <c r="K255" s="9">
        <f>[2]หน้าผ้า!N264</f>
        <v>5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WSWT2321750</v>
      </c>
      <c r="AA255" s="8">
        <f>[2]หน้าผ้า!AQ264</f>
        <v>12419.33</v>
      </c>
      <c r="AB255" s="8">
        <f>[2]หน้าผ้า!AR264</f>
        <v>6621.78</v>
      </c>
      <c r="AC255" s="8">
        <f>[2]หน้าผ้า!AS264</f>
        <v>5797.55</v>
      </c>
      <c r="AD255" s="8">
        <f>[2]หน้าผ้า!AT264</f>
        <v>2638</v>
      </c>
      <c r="AE255" s="8">
        <f>[2]หน้าผ้า!AU264</f>
        <v>9781.33</v>
      </c>
      <c r="AF255" s="8" t="str">
        <f>[2]หน้าผ้า!AI264</f>
        <v>ระบุในSD</v>
      </c>
      <c r="AG255" s="1" t="str">
        <f>[3]หน้าผ้า!DC267</f>
        <v>พร้อมส่ง</v>
      </c>
      <c r="AH255" s="1">
        <f>[2]หน้าผ้า!DL264</f>
        <v>0</v>
      </c>
      <c r="AI255" s="1" t="str">
        <f>[2]หน้าผ้า!DM264</f>
        <v>Lead time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WRWT230750/WRWT21750</v>
      </c>
      <c r="BD255" s="56">
        <f>[2]หน้าผ้า!CA264</f>
        <v>0</v>
      </c>
    </row>
    <row r="256" spans="1:56" ht="28.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23</v>
      </c>
      <c r="F256" s="9">
        <f>[2]หน้าผ้า!H265</f>
        <v>34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90</v>
      </c>
      <c r="J256" s="9" t="str">
        <f>[2]หน้าผ้า!M265</f>
        <v>±</v>
      </c>
      <c r="K256" s="9">
        <f>[2]หน้าผ้า!N265</f>
        <v>5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WSWTSCL0223211125</v>
      </c>
      <c r="AA256" s="8" t="e">
        <f>[2]หน้าผ้า!AQ265</f>
        <v>#REF!</v>
      </c>
      <c r="AB256" s="8" t="e">
        <f>[2]หน้าผ้า!AR265</f>
        <v>#REF!</v>
      </c>
      <c r="AC256" s="8" t="e">
        <f>[2]หน้าผ้า!AS265</f>
        <v>#REF!</v>
      </c>
      <c r="AD256" s="8" t="e">
        <f>[2]หน้าผ้า!AT265</f>
        <v>#REF!</v>
      </c>
      <c r="AE256" s="8" t="e">
        <f>[2]หน้าผ้า!AU265</f>
        <v>#REF!</v>
      </c>
      <c r="AF256" s="8" t="str">
        <f>[2]หน้าผ้า!AI265</f>
        <v>ระบุในSD</v>
      </c>
      <c r="AG256" s="1" t="str">
        <f>[3]หน้าผ้า!DC268</f>
        <v>พร้อมส่ง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WRWT230800/WRWT25650</v>
      </c>
      <c r="BD256" s="56">
        <f>[2]หน้าผ้า!CA265</f>
        <v>0</v>
      </c>
    </row>
    <row r="257" spans="1:56" ht="28.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23</v>
      </c>
      <c r="F257" s="9">
        <f>[2]หน้าผ้า!H266</f>
        <v>37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90</v>
      </c>
      <c r="J257" s="9" t="str">
        <f>[2]หน้าผ้า!M266</f>
        <v>±</v>
      </c>
      <c r="K257" s="9">
        <f>[2]หน้าผ้า!N266</f>
        <v>5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WSWT2325800SM</v>
      </c>
      <c r="AA257" s="8" t="e">
        <f>[2]หน้าผ้า!AQ266</f>
        <v>#REF!</v>
      </c>
      <c r="AB257" s="8" t="e">
        <f>[2]หน้าผ้า!AR266</f>
        <v>#REF!</v>
      </c>
      <c r="AC257" s="8" t="e">
        <f>[2]หน้าผ้า!AS266</f>
        <v>#REF!</v>
      </c>
      <c r="AD257" s="8" t="e">
        <f>[2]หน้าผ้า!AT266</f>
        <v>#REF!</v>
      </c>
      <c r="AE257" s="8" t="e">
        <f>[2]หน้าผ้า!AU266</f>
        <v>#REF!</v>
      </c>
      <c r="AF257" s="8" t="str">
        <f>[2]หน้าผ้า!AI266</f>
        <v>ระบุในSD</v>
      </c>
      <c r="AG257" s="1" t="str">
        <f>[3]หน้าผ้า!DC269</f>
        <v>พร้อมส่ง</v>
      </c>
      <c r="AH257" s="1">
        <f>[2]หน้าผ้า!DL266</f>
        <v>0</v>
      </c>
      <c r="AI257" s="1" t="str">
        <f>[2]หน้าผ้า!DM266</f>
        <v>Lead time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WRWT21800/WRWT21800</v>
      </c>
      <c r="BD257" s="56">
        <f>[2]หน้าผ้า!CA266</f>
        <v>0</v>
      </c>
    </row>
    <row r="258" spans="1:56" ht="28.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23</v>
      </c>
      <c r="F258" s="9">
        <f>[2]หน้าผ้า!H267</f>
        <v>37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120</v>
      </c>
      <c r="J258" s="9" t="str">
        <f>[2]หน้าผ้า!M267</f>
        <v>+</v>
      </c>
      <c r="K258" s="9">
        <f>[2]หน้าผ้า!N267</f>
        <v>5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WSWT23211125120SMFX</v>
      </c>
      <c r="AA258" s="8" t="e">
        <f>[2]หน้าผ้า!AQ267</f>
        <v>#REF!</v>
      </c>
      <c r="AB258" s="8" t="e">
        <f>[2]หน้าผ้า!AR267</f>
        <v>#REF!</v>
      </c>
      <c r="AC258" s="8" t="e">
        <f>[2]หน้าผ้า!AS267</f>
        <v>#REF!</v>
      </c>
      <c r="AD258" s="8" t="e">
        <f>[2]หน้าผ้า!AT267</f>
        <v>#REF!</v>
      </c>
      <c r="AE258" s="8" t="e">
        <f>[2]หน้าผ้า!AU267</f>
        <v>#REF!</v>
      </c>
      <c r="AF258" s="8" t="str">
        <f>[2]หน้าผ้า!AI267</f>
        <v>ระบุในSD</v>
      </c>
      <c r="AG258" s="1" t="str">
        <f>[3]หน้าผ้า!DC270</f>
        <v>ยังไม่ได้พิมพ์</v>
      </c>
      <c r="AH258" s="1">
        <f>[2]หน้าผ้า!DL267</f>
        <v>0</v>
      </c>
      <c r="AI258" s="1" t="str">
        <f>[2]หน้าผ้า!DM267</f>
        <v>Lead time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WROP2301125/WRBR21940</v>
      </c>
      <c r="BD258" s="56">
        <f>[2]หน้าผ้า!CA267</f>
        <v>0</v>
      </c>
    </row>
    <row r="259" spans="1:56" ht="28.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 t="str">
        <f>[2]หน้าผ้า!F268</f>
        <v xml:space="preserve">  </v>
      </c>
      <c r="E259" s="9">
        <f>[2]หน้าผ้า!G268</f>
        <v>23</v>
      </c>
      <c r="F259" s="9">
        <f>[2]หน้าผ้า!H268</f>
        <v>37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130</v>
      </c>
      <c r="J259" s="9" t="str">
        <f>[2]หน้าผ้า!M268</f>
        <v>+</v>
      </c>
      <c r="K259" s="9">
        <f>[2]หน้าผ้า!N268</f>
        <v>3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WSWT23211125130</v>
      </c>
      <c r="AA259" s="8" t="e">
        <f>[2]หน้าผ้า!AQ268</f>
        <v>#REF!</v>
      </c>
      <c r="AB259" s="8" t="e">
        <f>[2]หน้าผ้า!AR268</f>
        <v>#REF!</v>
      </c>
      <c r="AC259" s="8" t="e">
        <f>[2]หน้าผ้า!AS268</f>
        <v>#REF!</v>
      </c>
      <c r="AD259" s="8" t="e">
        <f>[2]หน้าผ้า!AT268</f>
        <v>#REF!</v>
      </c>
      <c r="AE259" s="8" t="e">
        <f>[2]หน้าผ้า!AU268</f>
        <v>#REF!</v>
      </c>
      <c r="AF259" s="8" t="str">
        <f>[2]หน้าผ้า!AI268</f>
        <v>ระบุในSD</v>
      </c>
      <c r="AG259" s="1" t="str">
        <f>[3]หน้าผ้า!DC271</f>
        <v>ยังไม่ได้พิมพ์</v>
      </c>
      <c r="AH259" s="1">
        <f>[2]หน้าผ้า!DL268</f>
        <v>0</v>
      </c>
      <c r="AI259" s="1" t="str">
        <f>[2]หน้าผ้า!DM268</f>
        <v>Lead time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WRWT211125/WRWT251080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23</v>
      </c>
      <c r="F260" s="9">
        <f>[2]หน้าผ้า!H269</f>
        <v>37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120</v>
      </c>
      <c r="J260" s="9" t="str">
        <f>[2]หน้าผ้า!M269</f>
        <v>±</v>
      </c>
      <c r="K260" s="9">
        <f>[2]หน้าผ้า!N269</f>
        <v>3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WSWT2321112512051</v>
      </c>
      <c r="AA260" s="8" t="e">
        <f>[2]หน้าผ้า!AQ269</f>
        <v>#REF!</v>
      </c>
      <c r="AB260" s="8" t="e">
        <f>[2]หน้าผ้า!AR269</f>
        <v>#REF!</v>
      </c>
      <c r="AC260" s="8" t="e">
        <f>[2]หน้าผ้า!AS269</f>
        <v>#REF!</v>
      </c>
      <c r="AD260" s="8" t="e">
        <f>[2]หน้าผ้า!AT269</f>
        <v>#REF!</v>
      </c>
      <c r="AE260" s="8" t="e">
        <f>[2]หน้าผ้า!AU269</f>
        <v>#REF!</v>
      </c>
      <c r="AF260" s="8" t="str">
        <f>[2]หน้าผ้า!AI269</f>
        <v>ระบุในSD</v>
      </c>
      <c r="AG260" s="1" t="str">
        <f>[3]หน้าผ้า!DC272</f>
        <v>พร้อมส่ง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WRWT211125/WRWT21900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45601</v>
      </c>
      <c r="B261" s="14" t="str">
        <f>[2]หน้าผ้า!B270</f>
        <v>MK67-001490</v>
      </c>
      <c r="C261" s="9" t="str">
        <f>[2]หน้าผ้า!E270</f>
        <v>บจก.น้ำตาลทิพย์สุโขทัย</v>
      </c>
      <c r="D261" s="13" t="str">
        <f>[2]หน้าผ้า!F270</f>
        <v>Green for white sugar</v>
      </c>
      <c r="E261" s="9">
        <f>[2]หน้าผ้า!G270</f>
        <v>23</v>
      </c>
      <c r="F261" s="9">
        <f>[2]หน้าผ้า!H270</f>
        <v>37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130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บิด</v>
      </c>
      <c r="M261" s="10">
        <f>[2]หน้าผ้า!T270</f>
        <v>24</v>
      </c>
      <c r="N261" s="9">
        <f>[2]หน้าผ้า!U270</f>
        <v>40</v>
      </c>
      <c r="O261" s="9">
        <f>[2]หน้าผ้า!V270</f>
        <v>55</v>
      </c>
      <c r="P261" s="10">
        <f>[2]หน้าผ้า!AB270</f>
        <v>3207.7128103679997</v>
      </c>
      <c r="Q261" s="10">
        <f>[2]หน้าผ้า!AC270</f>
        <v>0</v>
      </c>
      <c r="R261" s="10">
        <f>[2]หน้าผ้า!AD270</f>
        <v>3207.7128103679997</v>
      </c>
      <c r="S261" s="9" t="str">
        <f>[2]หน้าผ้า!Z270</f>
        <v>300แบน</v>
      </c>
      <c r="T261" s="12" t="str">
        <f>[2]หน้าผ้า!X270</f>
        <v>รอแจ้ง</v>
      </c>
      <c r="U261" s="11">
        <f>[2]หน้าผ้า!AA270</f>
        <v>100000</v>
      </c>
      <c r="V261" s="10">
        <f>[2]หน้าผ้า!AJ270</f>
        <v>1500</v>
      </c>
      <c r="W261" s="10">
        <f>[2]หน้าผ้า!AL270</f>
        <v>98500</v>
      </c>
      <c r="X261" s="10">
        <f>[2]หน้าผ้า!AM270</f>
        <v>0</v>
      </c>
      <c r="Y261" s="10">
        <f>[2]หน้าผ้า!AN270</f>
        <v>103425</v>
      </c>
      <c r="Z261" s="9" t="str">
        <f>[2]หน้าผ้า!AO270</f>
        <v>WSWT2321112512551</v>
      </c>
      <c r="AA261" s="8">
        <f>[2]หน้าผ้า!AQ270</f>
        <v>105955.465</v>
      </c>
      <c r="AB261" s="8">
        <f>[2]หน้าผ้า!AR270</f>
        <v>19362</v>
      </c>
      <c r="AC261" s="8">
        <f>[2]หน้าผ้า!AS270</f>
        <v>86593.464999999997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>พร้อมส่ง</v>
      </c>
      <c r="AH261" s="1" t="str">
        <f>[2]หน้าผ้า!DL270</f>
        <v>P9</v>
      </c>
      <c r="AI261" s="1">
        <f>[2]หน้าผ้า!DM270</f>
        <v>3</v>
      </c>
      <c r="AJ261" s="3" t="str">
        <f>[2]หน้าผ้า!DN270</f>
        <v>รอแจ้ง</v>
      </c>
      <c r="AK261" s="3">
        <f>[2]หน้าผ้า!DQ270</f>
        <v>0</v>
      </c>
      <c r="AL261" s="3" t="e">
        <f>[2]หน้าผ้า!DR270</f>
        <v>#VALUE!</v>
      </c>
      <c r="AM261" s="3" t="e">
        <f>[2]หน้าผ้า!DS270</f>
        <v>#VALUE!</v>
      </c>
      <c r="AN261" s="3" t="e">
        <f>[2]หน้าผ้า!DT270</f>
        <v>#VALUE!</v>
      </c>
      <c r="AO261" s="3" t="e">
        <f>[2]หน้าผ้า!DU270</f>
        <v>#VALUE!</v>
      </c>
      <c r="AP261" s="3" t="e">
        <f>[2]หน้าผ้า!DP270</f>
        <v>#VALUE!</v>
      </c>
      <c r="AQ261" s="3" t="e">
        <f>[2]หน้าผ้า!DW270</f>
        <v>#VALUE!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WRWT211125/WRWT251030</v>
      </c>
      <c r="BD261" s="56">
        <f>[2]หน้าผ้า!CA270</f>
        <v>11092.935565123611</v>
      </c>
    </row>
    <row r="262" spans="1:56" ht="28.5" customHeight="1" x14ac:dyDescent="0.45">
      <c r="A262" s="3">
        <f>[2]หน้าผ้า!C271</f>
        <v>45601</v>
      </c>
      <c r="B262" s="14" t="str">
        <f>[2]หน้าผ้า!B271</f>
        <v>MK67-001490</v>
      </c>
      <c r="C262" s="9" t="str">
        <f>[2]หน้าผ้า!E271</f>
        <v>บจก.น้ำตาลทิพย์สุโขทัย</v>
      </c>
      <c r="D262" s="13" t="str">
        <f>[2]หน้าผ้า!F271</f>
        <v>Green for white sugar</v>
      </c>
      <c r="E262" s="9">
        <f>[2]หน้าผ้า!G271</f>
        <v>23</v>
      </c>
      <c r="F262" s="9">
        <f>[2]หน้าผ้า!H271</f>
        <v>37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130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บิด</v>
      </c>
      <c r="M262" s="10">
        <f>[2]หน้าผ้า!T271</f>
        <v>24</v>
      </c>
      <c r="N262" s="9">
        <f>[2]หน้าผ้า!U271</f>
        <v>40</v>
      </c>
      <c r="O262" s="9">
        <f>[2]หน้าผ้า!V271</f>
        <v>55</v>
      </c>
      <c r="P262" s="10">
        <f>[2]หน้าผ้า!AB271</f>
        <v>11003.203948644863</v>
      </c>
      <c r="Q262" s="10">
        <f>[2]หน้าผ้า!AC271</f>
        <v>0</v>
      </c>
      <c r="R262" s="10">
        <f>[2]หน้าผ้า!AD271</f>
        <v>11003.203948644863</v>
      </c>
      <c r="S262" s="9" t="str">
        <f>[2]หน้าผ้า!Z271</f>
        <v>300แบน</v>
      </c>
      <c r="T262" s="12" t="str">
        <f>[2]หน้าผ้า!X271</f>
        <v>รอแจ้ง</v>
      </c>
      <c r="U262" s="11">
        <f>[2]หน้าผ้า!AA271</f>
        <v>337878</v>
      </c>
      <c r="V262" s="10">
        <f>[2]หน้าผ้า!AJ271</f>
        <v>0</v>
      </c>
      <c r="W262" s="10">
        <f>[2]หน้าผ้า!AL271</f>
        <v>337878</v>
      </c>
      <c r="X262" s="10">
        <f>[2]หน้าผ้า!AM271</f>
        <v>0</v>
      </c>
      <c r="Y262" s="10">
        <f>[2]หน้าผ้า!AN271</f>
        <v>354771.9</v>
      </c>
      <c r="Z262" s="9" t="str">
        <f>[2]หน้าผ้า!AO271</f>
        <v>WSWT2321112512551</v>
      </c>
      <c r="AA262" s="8">
        <f>[2]หน้าผ้า!AQ271</f>
        <v>363451.98582000006</v>
      </c>
      <c r="AB262" s="8">
        <f>[2]หน้าผ้า!AR271</f>
        <v>0</v>
      </c>
      <c r="AC262" s="8">
        <f>[2]หน้าผ้า!AS271</f>
        <v>363451.98582000006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ผ้าขาว</v>
      </c>
      <c r="AH262" s="1" t="str">
        <f>[2]หน้าผ้า!DL271</f>
        <v>P9</v>
      </c>
      <c r="AI262" s="1">
        <f>[2]หน้าผ้า!DM271</f>
        <v>3</v>
      </c>
      <c r="AJ262" s="3" t="str">
        <f>[2]หน้าผ้า!DN271</f>
        <v>รอแจ้ง</v>
      </c>
      <c r="AK262" s="3">
        <f>[2]หน้าผ้า!DQ271</f>
        <v>0</v>
      </c>
      <c r="AL262" s="3" t="e">
        <f>[2]หน้าผ้า!DR271</f>
        <v>#VALUE!</v>
      </c>
      <c r="AM262" s="3" t="e">
        <f>[2]หน้าผ้า!DS271</f>
        <v>#VALUE!</v>
      </c>
      <c r="AN262" s="3" t="e">
        <f>[2]หน้าผ้า!DT271</f>
        <v>#VALUE!</v>
      </c>
      <c r="AO262" s="3" t="e">
        <f>[2]หน้าผ้า!DU271</f>
        <v>#VALUE!</v>
      </c>
      <c r="AP262" s="3" t="e">
        <f>[2]หน้าผ้า!DP271</f>
        <v>#VALUE!</v>
      </c>
      <c r="AQ262" s="3" t="e">
        <f>[2]หน้าผ้า!DW271</f>
        <v>#VALUE!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WRWT211125/WRWT251030</v>
      </c>
      <c r="BD262" s="56">
        <f>[2]หน้าผ้า!CA271</f>
        <v>46559.511849046357</v>
      </c>
    </row>
    <row r="263" spans="1:56" ht="28.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23</v>
      </c>
      <c r="F263" s="9">
        <f>[2]หน้าผ้า!H272</f>
        <v>37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128</v>
      </c>
      <c r="J263" s="9" t="str">
        <f>[2]หน้าผ้า!M272</f>
        <v>±</v>
      </c>
      <c r="K263" s="9">
        <f>[2]หน้าผ้า!N272</f>
        <v>5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WSWT2321112512551</v>
      </c>
      <c r="AA263" s="8">
        <f>[2]หน้าผ้า!AQ272</f>
        <v>469407.45082000003</v>
      </c>
      <c r="AB263" s="8">
        <f>[2]หน้าผ้า!AR272</f>
        <v>19362</v>
      </c>
      <c r="AC263" s="8">
        <f>[2]หน้าผ้า!AS272</f>
        <v>450045.45082000003</v>
      </c>
      <c r="AD263" s="8">
        <f>[2]หน้าผ้า!AT272</f>
        <v>0</v>
      </c>
      <c r="AE263" s="8">
        <f>[2]หน้าผ้า!AU272</f>
        <v>0</v>
      </c>
      <c r="AF263" s="8" t="str">
        <f>[2]หน้าผ้า!AI272</f>
        <v>ระบุในSD</v>
      </c>
      <c r="AG263" s="1" t="str">
        <f>[3]หน้าผ้า!DC275</f>
        <v>พร้อมส่ง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WRWT2301125/WRWT251030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45923</v>
      </c>
      <c r="B264" s="14" t="str">
        <f>[2]หน้าผ้า!B273</f>
        <v>MK68-001160</v>
      </c>
      <c r="C264" s="9" t="str">
        <f>[2]หน้าผ้า!E273</f>
        <v>หจก.อนนท์อุตสาหกรรม</v>
      </c>
      <c r="D264" s="13" t="str">
        <f>[2]หน้าผ้า!F273</f>
        <v>อนนท์ 50กก.</v>
      </c>
      <c r="E264" s="9">
        <f>[2]หน้าผ้า!G273</f>
        <v>24</v>
      </c>
      <c r="F264" s="9">
        <f>[2]หน้าผ้า!H273</f>
        <v>37</v>
      </c>
      <c r="G264" s="9" t="str">
        <f>[2]หน้าผ้า!I273</f>
        <v>ขาว</v>
      </c>
      <c r="H264" s="9">
        <f>[2]หน้าผ้า!J273</f>
        <v>0</v>
      </c>
      <c r="I264" s="9">
        <f>[2]หน้าผ้า!L273</f>
        <v>120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ไม่</v>
      </c>
      <c r="M264" s="10">
        <f>[2]หน้าผ้า!T273</f>
        <v>25</v>
      </c>
      <c r="N264" s="9">
        <f>[2]หน้าผ้า!U273</f>
        <v>40</v>
      </c>
      <c r="O264" s="9">
        <f>[2]หน้าผ้า!V273</f>
        <v>55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>500กระสอบแบน</v>
      </c>
      <c r="T264" s="12">
        <f>[2]หน้าผ้า!X273</f>
        <v>45948</v>
      </c>
      <c r="U264" s="11">
        <f>[2]หน้าผ้า!AA273</f>
        <v>5000</v>
      </c>
      <c r="V264" s="10">
        <f>[2]หน้าผ้า!AJ273</f>
        <v>5000</v>
      </c>
      <c r="W264" s="10">
        <f>[2]หน้าผ้า!AL273</f>
        <v>0</v>
      </c>
      <c r="X264" s="10">
        <f>[2]หน้าผ้า!AM273</f>
        <v>5300</v>
      </c>
      <c r="Y264" s="10">
        <f>[2]หน้าผ้า!AN273</f>
        <v>0</v>
      </c>
      <c r="Z264" s="9" t="str">
        <f>[2]หน้าผ้า!AO273</f>
        <v>WSWT24211125120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พร้อมส่ง</v>
      </c>
      <c r="AH264" s="1" t="str">
        <f>[2]หน้าผ้า!DL273</f>
        <v>P9</v>
      </c>
      <c r="AI264" s="1">
        <f>[2]หน้าผ้า!DM273</f>
        <v>3</v>
      </c>
      <c r="AJ264" s="3">
        <f>[2]หน้าผ้า!DN273</f>
        <v>45948</v>
      </c>
      <c r="AK264" s="3">
        <f>[2]หน้าผ้า!DQ273</f>
        <v>0</v>
      </c>
      <c r="AL264" s="3">
        <f>[2]หน้าผ้า!DR273</f>
        <v>45938</v>
      </c>
      <c r="AM264" s="3">
        <f>[2]หน้าผ้า!DS273</f>
        <v>45945</v>
      </c>
      <c r="AN264" s="3">
        <f>[2]หน้าผ้า!DT273</f>
        <v>45946</v>
      </c>
      <c r="AO264" s="3">
        <f>[2]หน้าผ้า!DU273</f>
        <v>45946</v>
      </c>
      <c r="AP264" s="3">
        <f>[2]หน้าผ้า!DP273</f>
        <v>45943</v>
      </c>
      <c r="AQ264" s="3">
        <f>[2]หน้าผ้า!DW273</f>
        <v>45947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งานพิมพ์</v>
      </c>
      <c r="AX264" s="2" t="str">
        <f>[2]หน้าผ้า!ED273</f>
        <v>รอART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WRWT211125/WRWT25850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45923</v>
      </c>
      <c r="B265" s="14" t="str">
        <f>[2]หน้าผ้า!B274</f>
        <v>MK68-001160</v>
      </c>
      <c r="C265" s="9" t="str">
        <f>[2]หน้าผ้า!E274</f>
        <v>หจก.อนนท์อุตสาหกรรม</v>
      </c>
      <c r="D265" s="13" t="str">
        <f>[2]หน้าผ้า!F274</f>
        <v>ไม่พิมพ์</v>
      </c>
      <c r="E265" s="9">
        <f>[2]หน้าผ้า!G274</f>
        <v>24</v>
      </c>
      <c r="F265" s="9">
        <f>[2]หน้าผ้า!H274</f>
        <v>37</v>
      </c>
      <c r="G265" s="9" t="str">
        <f>[2]หน้าผ้า!I274</f>
        <v>ขาว</v>
      </c>
      <c r="H265" s="9">
        <f>[2]หน้าผ้า!J274</f>
        <v>0</v>
      </c>
      <c r="I265" s="9">
        <f>[2]หน้าผ้า!L274</f>
        <v>120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ไม่</v>
      </c>
      <c r="M265" s="10">
        <f>[2]หน้าผ้า!T274</f>
        <v>25</v>
      </c>
      <c r="N265" s="9">
        <f>[2]หน้าผ้า!U274</f>
        <v>40</v>
      </c>
      <c r="O265" s="9">
        <f>[2]หน้าผ้า!V274</f>
        <v>55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 t="str">
        <f>[2]หน้าผ้า!Z274</f>
        <v>500กระสอบแบน</v>
      </c>
      <c r="T265" s="12">
        <f>[2]หน้าผ้า!X274</f>
        <v>45948</v>
      </c>
      <c r="U265" s="11">
        <f>[2]หน้าผ้า!AA274</f>
        <v>5000</v>
      </c>
      <c r="V265" s="10">
        <f>[2]หน้าผ้า!AJ274</f>
        <v>5000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 t="str">
        <f>[2]หน้าผ้า!AO274</f>
        <v>WSWT24211125120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พร้อมส่ง</v>
      </c>
      <c r="AH265" s="1" t="str">
        <f>[2]หน้าผ้า!DL274</f>
        <v>P13</v>
      </c>
      <c r="AI265" s="1">
        <f>[2]หน้าผ้า!DM274</f>
        <v>2</v>
      </c>
      <c r="AJ265" s="3">
        <f>[2]หน้าผ้า!DN274</f>
        <v>45948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45946</v>
      </c>
      <c r="AP265" s="3">
        <f>[2]หน้าผ้า!DP274</f>
        <v>45943</v>
      </c>
      <c r="AQ265" s="3">
        <f>[2]หน้าผ้า!DW274</f>
        <v>45947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ตัด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WRWT211125/WRWT25850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24</v>
      </c>
      <c r="F266" s="9">
        <f>[2]หน้าผ้า!H275</f>
        <v>37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120</v>
      </c>
      <c r="J266" s="9" t="str">
        <f>[2]หน้าผ้า!M275</f>
        <v>+</v>
      </c>
      <c r="K266" s="9">
        <f>[2]หน้าผ้า!N275</f>
        <v>3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 t="str">
        <f>[2]หน้าผ้า!AO275</f>
        <v>WSWT24211125120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 t="str">
        <f>[2]หน้าผ้า!AI275</f>
        <v>ระบุในSD</v>
      </c>
      <c r="AG266" s="1" t="str">
        <f>[3]หน้าผ้า!DC278</f>
        <v>พร้อมส่ง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WRWT2401125/WRWT25850</v>
      </c>
      <c r="BD266" s="56">
        <f>[2]หน้าผ้า!CA275</f>
        <v>0</v>
      </c>
    </row>
    <row r="267" spans="1:56" ht="28.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 t="str">
        <f>[2]หน้าผ้า!F276</f>
        <v xml:space="preserve"> </v>
      </c>
      <c r="E267" s="9">
        <f>[2]หน้าผ้า!G276</f>
        <v>24</v>
      </c>
      <c r="F267" s="9">
        <f>[2]หน้าผ้า!H276</f>
        <v>37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125</v>
      </c>
      <c r="J267" s="9" t="str">
        <f>[2]หน้าผ้า!M276</f>
        <v>+</v>
      </c>
      <c r="K267" s="9">
        <f>[2]หน้าผ้า!N276</f>
        <v>3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 t="str">
        <f>[2]หน้าผ้า!AO276</f>
        <v>WSWT2421112512551</v>
      </c>
      <c r="AA267" s="8" t="e">
        <f>[2]หน้าผ้า!AQ276</f>
        <v>#REF!</v>
      </c>
      <c r="AB267" s="8" t="e">
        <f>[2]หน้าผ้า!AR276</f>
        <v>#REF!</v>
      </c>
      <c r="AC267" s="8" t="e">
        <f>[2]หน้าผ้า!AS276</f>
        <v>#REF!</v>
      </c>
      <c r="AD267" s="8" t="e">
        <f>[2]หน้าผ้า!AT276</f>
        <v>#REF!</v>
      </c>
      <c r="AE267" s="8" t="e">
        <f>[2]หน้าผ้า!AU276</f>
        <v>#REF!</v>
      </c>
      <c r="AF267" s="8" t="str">
        <f>[2]หน้าผ้า!AI276</f>
        <v>ระบุในSD</v>
      </c>
      <c r="AG267" s="1" t="str">
        <f>[3]หน้าผ้า!DC279</f>
        <v>ผ้าขาว</v>
      </c>
      <c r="AH267" s="1">
        <f>[2]หน้าผ้า!DL276</f>
        <v>0</v>
      </c>
      <c r="AI267" s="1" t="str">
        <f>[2]หน้าผ้า!DM276</f>
        <v>Lead time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WRWT2401125/WRWT25960</v>
      </c>
      <c r="BD267" s="56">
        <f>[2]หน้าผ้า!CA276</f>
        <v>0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26</v>
      </c>
      <c r="F268" s="9">
        <f>[2]หน้าผ้า!H277</f>
        <v>38</v>
      </c>
      <c r="G268" s="9" t="str">
        <f>[2]หน้าผ้า!I277</f>
        <v>เหลือง</v>
      </c>
      <c r="H268" s="9">
        <f>[2]หน้าผ้า!J277</f>
        <v>0</v>
      </c>
      <c r="I268" s="9">
        <f>[2]หน้าผ้า!L277</f>
        <v>105</v>
      </c>
      <c r="J268" s="9" t="str">
        <f>[2]หน้าผ้า!M277</f>
        <v>±</v>
      </c>
      <c r="K268" s="9">
        <f>[2]หน้าผ้า!N277</f>
        <v>5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 t="str">
        <f>[2]หน้าผ้า!AO277</f>
        <v>WSYL2625850</v>
      </c>
      <c r="AA268" s="8" t="e">
        <f>[2]หน้าผ้า!AQ277</f>
        <v>#REF!</v>
      </c>
      <c r="AB268" s="8" t="e">
        <f>[2]หน้าผ้า!AR277</f>
        <v>#REF!</v>
      </c>
      <c r="AC268" s="8" t="e">
        <f>[2]หน้าผ้า!AS277</f>
        <v>#REF!</v>
      </c>
      <c r="AD268" s="8" t="e">
        <f>[2]หน้าผ้า!AT277</f>
        <v>#REF!</v>
      </c>
      <c r="AE268" s="8" t="e">
        <f>[2]หน้าผ้า!AU277</f>
        <v>#REF!</v>
      </c>
      <c r="AF268" s="8" t="str">
        <f>[2]หน้าผ้า!AI277</f>
        <v>ระบุในSD</v>
      </c>
      <c r="AG268" s="1" t="str">
        <f>[3]หน้าผ้า!DC280</f>
        <v>พร้อมส่ง</v>
      </c>
      <c r="AH268" s="1">
        <f>[2]หน้าผ้า!DL277</f>
        <v>0</v>
      </c>
      <c r="AI268" s="1" t="str">
        <f>[2]หน้าผ้า!DM277</f>
        <v>Lead time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WRYL25850/WRYL25850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26</v>
      </c>
      <c r="F269" s="9">
        <f>[2]หน้าผ้า!H278</f>
        <v>43</v>
      </c>
      <c r="G269" s="9" t="str">
        <f>[2]หน้าผ้า!I278</f>
        <v>ขาว</v>
      </c>
      <c r="H269" s="9">
        <f>[2]หน้าผ้า!J278</f>
        <v>0</v>
      </c>
      <c r="I269" s="9">
        <f>[2]หน้าผ้า!L278</f>
        <v>102</v>
      </c>
      <c r="J269" s="9" t="str">
        <f>[2]หน้าผ้า!M278</f>
        <v>±</v>
      </c>
      <c r="K269" s="9">
        <f>[2]หน้าผ้า!N278</f>
        <v>5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 t="str">
        <f>[2]หน้าผ้า!AO278</f>
        <v>WSWT2625650</v>
      </c>
      <c r="AA269" s="8" t="e">
        <f>[2]หน้าผ้า!AQ278</f>
        <v>#REF!</v>
      </c>
      <c r="AB269" s="8" t="e">
        <f>[2]หน้าผ้า!AR278</f>
        <v>#REF!</v>
      </c>
      <c r="AC269" s="8" t="e">
        <f>[2]หน้าผ้า!AS278</f>
        <v>#REF!</v>
      </c>
      <c r="AD269" s="8" t="e">
        <f>[2]หน้าผ้า!AT278</f>
        <v>#REF!</v>
      </c>
      <c r="AE269" s="8" t="e">
        <f>[2]หน้าผ้า!AU278</f>
        <v>#REF!</v>
      </c>
      <c r="AF269" s="8" t="str">
        <f>[2]หน้าผ้า!AI278</f>
        <v>ระบุในSD</v>
      </c>
      <c r="AG269" s="1" t="str">
        <f>[3]หน้าผ้า!DC281</f>
        <v>พร้อมส่ง</v>
      </c>
      <c r="AH269" s="1">
        <f>[2]หน้าผ้า!DL278</f>
        <v>0</v>
      </c>
      <c r="AI269" s="1" t="str">
        <f>[2]หน้าผ้า!DM278</f>
        <v>Lead time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WRWT25650/WRWT25650</v>
      </c>
      <c r="BD269" s="56">
        <f>[2]หน้าผ้า!CA278</f>
        <v>0</v>
      </c>
    </row>
    <row r="270" spans="1:56" ht="28.5" customHeight="1" x14ac:dyDescent="0.45">
      <c r="A270" s="3">
        <f>[2]หน้าผ้า!C279</f>
        <v>45934</v>
      </c>
      <c r="B270" s="14" t="str">
        <f>[2]หน้าผ้า!B279</f>
        <v>MK68-001212</v>
      </c>
      <c r="C270" s="9" t="str">
        <f>[2]หน้าผ้า!E279</f>
        <v xml:space="preserve">คุณธนนท์ </v>
      </c>
      <c r="D270" s="13" t="str">
        <f>[2]หน้าผ้า!F279</f>
        <v>ไม่พิมพ์</v>
      </c>
      <c r="E270" s="9">
        <f>[2]หน้าผ้า!G279</f>
        <v>26</v>
      </c>
      <c r="F270" s="9">
        <f>[2]หน้าผ้า!H279</f>
        <v>39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93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ไม่</v>
      </c>
      <c r="M270" s="10" t="str">
        <f>[2]หน้าผ้า!T279</f>
        <v>ไม่สวมถุงใน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 t="str">
        <f>[2]หน้าผ้า!Z279</f>
        <v>มัด100</v>
      </c>
      <c r="T270" s="12">
        <f>[2]หน้าผ้า!X279</f>
        <v>45944</v>
      </c>
      <c r="U270" s="11">
        <f>[2]หน้าผ้า!AA279</f>
        <v>10000</v>
      </c>
      <c r="V270" s="10">
        <f>[2]หน้าผ้า!AJ279</f>
        <v>10000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 t="str">
        <f>[2]หน้าผ้า!AO279</f>
        <v>WSWT262575051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 t="str">
        <f>[3]หน้าผ้า!DC282</f>
        <v>พร้อมส่ง</v>
      </c>
      <c r="AH270" s="1" t="str">
        <f>[2]หน้าผ้า!DL279</f>
        <v>P3</v>
      </c>
      <c r="AI270" s="1">
        <f>[2]หน้าผ้า!DM279</f>
        <v>1</v>
      </c>
      <c r="AJ270" s="3">
        <f>[2]หน้าผ้า!DN279</f>
        <v>45944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45943</v>
      </c>
      <c r="AP270" s="3">
        <f>[2]หน้าผ้า!DP279</f>
        <v>45939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ตัด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WRWT25800/WRWT25650</v>
      </c>
      <c r="BD270" s="56">
        <f>[2]หน้าผ้า!CA279</f>
        <v>0</v>
      </c>
    </row>
    <row r="271" spans="1:56" ht="28.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26</v>
      </c>
      <c r="F271" s="9">
        <f>[2]หน้าผ้า!H280</f>
        <v>43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100</v>
      </c>
      <c r="J271" s="9" t="str">
        <f>[2]หน้าผ้า!M280</f>
        <v>±</v>
      </c>
      <c r="K271" s="9">
        <f>[2]หน้าผ้า!N280</f>
        <v>5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 t="str">
        <f>[2]หน้าผ้า!AO280</f>
        <v>WSWT262575051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 t="str">
        <f>[2]หน้าผ้า!AI280</f>
        <v>ระบุในSD</v>
      </c>
      <c r="AG271" s="1" t="str">
        <f>[3]หน้าผ้า!DC283</f>
        <v>ยังไม่ได้พิมพ์</v>
      </c>
      <c r="AH271" s="1">
        <f>[2]หน้าผ้า!DL280</f>
        <v>0</v>
      </c>
      <c r="AI271" s="1" t="str">
        <f>[2]หน้าผ้า!DM280</f>
        <v>Lead time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WRWT25800/WRWT25650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26</v>
      </c>
      <c r="F272" s="9">
        <f>[2]หน้าผ้า!H281</f>
        <v>43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113</v>
      </c>
      <c r="J272" s="9" t="str">
        <f>[2]หน้าผ้า!M281</f>
        <v>±</v>
      </c>
      <c r="K272" s="9">
        <f>[2]หน้าผ้า!N281</f>
        <v>5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 t="str">
        <f>[2]หน้าผ้า!AO281</f>
        <v>WSWT2625700</v>
      </c>
      <c r="AA272" s="8" t="e">
        <f>[2]หน้าผ้า!AQ281</f>
        <v>#REF!</v>
      </c>
      <c r="AB272" s="8" t="e">
        <f>[2]หน้าผ้า!AR281</f>
        <v>#REF!</v>
      </c>
      <c r="AC272" s="8" t="e">
        <f>[2]หน้าผ้า!AS281</f>
        <v>#REF!</v>
      </c>
      <c r="AD272" s="8" t="e">
        <f>[2]หน้าผ้า!AT281</f>
        <v>#REF!</v>
      </c>
      <c r="AE272" s="8" t="e">
        <f>[2]หน้าผ้า!AU281</f>
        <v>#REF!</v>
      </c>
      <c r="AF272" s="8" t="str">
        <f>[2]หน้าผ้า!AI281</f>
        <v>ระบุในSD</v>
      </c>
      <c r="AG272" s="1" t="str">
        <f>[3]หน้าผ้า!DC284</f>
        <v>ผ้าขาว</v>
      </c>
      <c r="AH272" s="1">
        <f>[2]หน้าผ้า!DL281</f>
        <v>0</v>
      </c>
      <c r="AI272" s="1" t="str">
        <f>[2]หน้าผ้า!DM281</f>
        <v>Lead time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WRWT260800/WRWT25650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26</v>
      </c>
      <c r="F273" s="9">
        <f>[2]หน้าผ้า!H282</f>
        <v>41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90</v>
      </c>
      <c r="J273" s="9" t="str">
        <f>[2]หน้าผ้า!M282</f>
        <v>±</v>
      </c>
      <c r="K273" s="9">
        <f>[2]หน้าผ้า!N282</f>
        <v>5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WSWT2625800SM</v>
      </c>
      <c r="AA273" s="8" t="e">
        <f>[2]หน้าผ้า!AQ282</f>
        <v>#REF!</v>
      </c>
      <c r="AB273" s="8" t="e">
        <f>[2]หน้าผ้า!AR282</f>
        <v>#REF!</v>
      </c>
      <c r="AC273" s="8" t="e">
        <f>[2]หน้าผ้า!AS282</f>
        <v>#REF!</v>
      </c>
      <c r="AD273" s="8" t="e">
        <f>[2]หน้าผ้า!AT282</f>
        <v>#REF!</v>
      </c>
      <c r="AE273" s="8" t="e">
        <f>[2]หน้าผ้า!AU282</f>
        <v>#REF!</v>
      </c>
      <c r="AF273" s="8" t="str">
        <f>[2]หน้าผ้า!AI282</f>
        <v>ระบุในSD</v>
      </c>
      <c r="AG273" s="1" t="str">
        <f>[3]หน้าผ้า!DC285</f>
        <v>พร้อมส่ง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WRWT260800/WRWT25650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45939</v>
      </c>
      <c r="B274" s="14" t="str">
        <f>[2]หน้าผ้า!B283</f>
        <v>MK68-001223</v>
      </c>
      <c r="C274" s="9" t="str">
        <f>[2]หน้าผ้า!E283</f>
        <v>บจก.แลบอินเตอร์</v>
      </c>
      <c r="D274" s="13" t="str">
        <f>[2]หน้าผ้า!F283</f>
        <v>Soybean Meal</v>
      </c>
      <c r="E274" s="9">
        <f>[2]หน้าผ้า!G283</f>
        <v>26</v>
      </c>
      <c r="F274" s="9">
        <f>[2]หน้าผ้า!H283</f>
        <v>40</v>
      </c>
      <c r="G274" s="9" t="str">
        <f>[2]หน้าผ้า!I283</f>
        <v>ขาว</v>
      </c>
      <c r="H274" s="9">
        <f>[2]หน้าผ้า!J283</f>
        <v>0</v>
      </c>
      <c r="I274" s="9">
        <f>[2]หน้าผ้า!L283</f>
        <v>108</v>
      </c>
      <c r="J274" s="9" t="str">
        <f>[2]หน้าผ้า!M283</f>
        <v>±</v>
      </c>
      <c r="K274" s="9">
        <f>[2]หน้าผ้า!N283</f>
        <v>5</v>
      </c>
      <c r="L274" s="9" t="str">
        <f>[2]หน้าผ้า!R283</f>
        <v>บิด</v>
      </c>
      <c r="M274" s="10">
        <f>[2]หน้าผ้า!T283</f>
        <v>27</v>
      </c>
      <c r="N274" s="9">
        <f>[2]หน้าผ้า!U283</f>
        <v>43</v>
      </c>
      <c r="O274" s="9">
        <f>[2]หน้าผ้า!V283</f>
        <v>40</v>
      </c>
      <c r="P274" s="10">
        <f>[2]หน้าผ้า!AB283</f>
        <v>286.42936262399996</v>
      </c>
      <c r="Q274" s="10">
        <f>[2]หน้าผ้า!AC283</f>
        <v>0</v>
      </c>
      <c r="R274" s="10">
        <f>[2]หน้าผ้า!AD283</f>
        <v>286.42936262399996</v>
      </c>
      <c r="S274" s="9" t="str">
        <f>[2]หน้าผ้า!Z283</f>
        <v>มัด80 ใช้สายรัด</v>
      </c>
      <c r="T274" s="12">
        <f>[2]หน้าผ้า!X283</f>
        <v>45954</v>
      </c>
      <c r="U274" s="11">
        <f>[2]หน้าผ้า!AA283</f>
        <v>10000</v>
      </c>
      <c r="V274" s="10">
        <f>[2]หน้าผ้า!AJ283</f>
        <v>0</v>
      </c>
      <c r="W274" s="10">
        <f>[2]หน้าผ้า!AL283</f>
        <v>10000</v>
      </c>
      <c r="X274" s="10">
        <f>[2]หน้าผ้า!AM283</f>
        <v>0</v>
      </c>
      <c r="Y274" s="10">
        <f>[2]หน้าผ้า!AN283</f>
        <v>10500</v>
      </c>
      <c r="Z274" s="9" t="str">
        <f>[2]หน้าผ้า!AO283</f>
        <v xml:space="preserve">WSWT2625800 </v>
      </c>
      <c r="AA274" s="8">
        <f>[2]หน้าผ้า!AQ283</f>
        <v>11595.1</v>
      </c>
      <c r="AB274" s="8">
        <f>[2]หน้าผ้า!AR283</f>
        <v>3750</v>
      </c>
      <c r="AC274" s="8">
        <f>[2]หน้าผ้า!AS283</f>
        <v>7845.1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 t="str">
        <f>[3]หน้าผ้า!DC286</f>
        <v>รอตัด</v>
      </c>
      <c r="AH274" s="1" t="str">
        <f>[2]หน้าผ้า!DL283</f>
        <v>P9</v>
      </c>
      <c r="AI274" s="1">
        <f>[2]หน้าผ้า!DM283</f>
        <v>3</v>
      </c>
      <c r="AJ274" s="3">
        <f>[2]หน้าผ้า!DN283</f>
        <v>45954</v>
      </c>
      <c r="AK274" s="3">
        <f>[2]หน้าผ้า!DQ283</f>
        <v>0</v>
      </c>
      <c r="AL274" s="3">
        <f>[2]หน้าผ้า!DR283</f>
        <v>45944</v>
      </c>
      <c r="AM274" s="3">
        <f>[2]หน้าผ้า!DS283</f>
        <v>45951</v>
      </c>
      <c r="AN274" s="3">
        <f>[2]หน้าผ้า!DT283</f>
        <v>45952</v>
      </c>
      <c r="AO274" s="3">
        <f>[2]หน้าผ้า!DU283</f>
        <v>45952</v>
      </c>
      <c r="AP274" s="3">
        <f>[2]หน้าผ้า!DP283</f>
        <v>45949</v>
      </c>
      <c r="AQ274" s="3">
        <f>[2]หน้าผ้า!DW283</f>
        <v>45953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งานพิมพ์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WRWT25800/WRWT25800</v>
      </c>
      <c r="BD274" s="56">
        <f>[2]หน้าผ้า!CA283</f>
        <v>779.62860444444448</v>
      </c>
    </row>
    <row r="275" spans="1:56" ht="28.5" customHeight="1" x14ac:dyDescent="0.45">
      <c r="A275" s="3">
        <f>[2]หน้าผ้า!C284</f>
        <v>45931</v>
      </c>
      <c r="B275" s="14" t="str">
        <f>[2]หน้าผ้า!B284</f>
        <v>MK68-001195</v>
      </c>
      <c r="C275" s="9" t="str">
        <f>[2]หน้าผ้า!E284</f>
        <v>บจก.ที.ซี.ยูเนี่ยน อโกรเทค</v>
      </c>
      <c r="D275" s="13" t="str">
        <f>[2]หน้าผ้า!F284</f>
        <v>ไม่พิมพ์</v>
      </c>
      <c r="E275" s="9">
        <f>[2]หน้าผ้า!G284</f>
        <v>26</v>
      </c>
      <c r="F275" s="9">
        <f>[2]หน้าผ้า!H284</f>
        <v>43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116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ไม่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 xml:space="preserve">300กระสอบแบนเต็มใบ </v>
      </c>
      <c r="T275" s="12">
        <f>[2]หน้าผ้า!X284</f>
        <v>45945</v>
      </c>
      <c r="U275" s="11">
        <f>[2]หน้าผ้า!AA284</f>
        <v>10122</v>
      </c>
      <c r="V275" s="10">
        <f>[2]หน้าผ้า!AJ284</f>
        <v>10122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 xml:space="preserve">WSWT2625800 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ผ้าขาว</v>
      </c>
      <c r="AH275" s="1" t="str">
        <f>[2]หน้าผ้า!DL284</f>
        <v>P3</v>
      </c>
      <c r="AI275" s="1">
        <f>[2]หน้าผ้า!DM284</f>
        <v>1</v>
      </c>
      <c r="AJ275" s="3">
        <f>[2]หน้าผ้า!DN284</f>
        <v>45945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45944</v>
      </c>
      <c r="AP275" s="3">
        <f>[2]หน้าผ้า!DP284</f>
        <v>45940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ตัด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WRWT25800/WRWT25800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26</v>
      </c>
      <c r="F276" s="9">
        <f>[2]หน้าผ้า!H285</f>
        <v>43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116</v>
      </c>
      <c r="J276" s="9" t="str">
        <f>[2]หน้าผ้า!M285</f>
        <v>±</v>
      </c>
      <c r="K276" s="9">
        <f>[2]หน้าผ้า!N285</f>
        <v>5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 xml:space="preserve">WSWT2625800 </v>
      </c>
      <c r="AA276" s="8">
        <f>[2]หน้าผ้า!AQ285</f>
        <v>11595.1</v>
      </c>
      <c r="AB276" s="8">
        <f>[2]หน้าผ้า!AR285</f>
        <v>3750</v>
      </c>
      <c r="AC276" s="8">
        <f>[2]หน้าผ้า!AS285</f>
        <v>7845.1</v>
      </c>
      <c r="AD276" s="8">
        <f>[2]หน้าผ้า!AT285</f>
        <v>0</v>
      </c>
      <c r="AE276" s="8">
        <f>[2]หน้าผ้า!AU285</f>
        <v>0</v>
      </c>
      <c r="AF276" s="8" t="str">
        <f>[2]หน้าผ้า!AI285</f>
        <v>ระบุในSD</v>
      </c>
      <c r="AG276" s="1" t="str">
        <f>[3]หน้าผ้า!DC288</f>
        <v>ผ้าขาว</v>
      </c>
      <c r="AH276" s="1">
        <f>[2]หน้าผ้า!DL285</f>
        <v>0</v>
      </c>
      <c r="AI276" s="1" t="str">
        <f>[2]หน้าผ้า!DM285</f>
        <v>Lead time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WRWT260800/WRWT25800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45901</v>
      </c>
      <c r="B277" s="14" t="str">
        <f>[2]หน้าผ้า!B286</f>
        <v>MK68-001067</v>
      </c>
      <c r="C277" s="9" t="str">
        <f>[2]หน้าผ้า!E286</f>
        <v>บจก.ที.ซี.ยูเนี่ยน อโกรเทค</v>
      </c>
      <c r="D277" s="13" t="str">
        <f>[2]หน้าผ้า!F286</f>
        <v>Zhejiang UN</v>
      </c>
      <c r="E277" s="9">
        <f>[2]หน้าผ้า!G286</f>
        <v>26</v>
      </c>
      <c r="F277" s="9">
        <f>[2]หน้าผ้า!H286</f>
        <v>43</v>
      </c>
      <c r="G277" s="9" t="str">
        <f>[2]หน้าผ้า!I286</f>
        <v>ขาว</v>
      </c>
      <c r="H277" s="9" t="str">
        <f>[2]หน้าผ้า!J286</f>
        <v>ใส</v>
      </c>
      <c r="I277" s="9">
        <f>[2]หน้าผ้า!L286</f>
        <v>150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บิด</v>
      </c>
      <c r="M277" s="10" t="str">
        <f>[2]หน้าผ้า!T286</f>
        <v>ไม่สวมถุงใน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 xml:space="preserve">300กระสอบแบนเต็มใบ </v>
      </c>
      <c r="T277" s="12">
        <f>[2]หน้าผ้า!X286</f>
        <v>45945</v>
      </c>
      <c r="U277" s="11">
        <f>[2]หน้าผ้า!AA286</f>
        <v>10000</v>
      </c>
      <c r="V277" s="10">
        <f>[2]หน้าผ้า!AJ286</f>
        <v>3425</v>
      </c>
      <c r="W277" s="10">
        <f>[2]หน้าผ้า!AL286</f>
        <v>6575</v>
      </c>
      <c r="X277" s="10">
        <f>[2]หน้าผ้า!AM286</f>
        <v>11225</v>
      </c>
      <c r="Y277" s="10">
        <f>[2]หน้าผ้า!AN286</f>
        <v>0</v>
      </c>
      <c r="Z277" s="9" t="str">
        <f>[2]หน้าผ้า!AO286</f>
        <v>WSWT2625850SM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 t="str">
        <f>[3]หน้าผ้า!DC289</f>
        <v>พร้อมส่ง</v>
      </c>
      <c r="AH277" s="1" t="str">
        <f>[2]หน้าผ้า!DL286</f>
        <v>P6</v>
      </c>
      <c r="AI277" s="1">
        <f>[2]หน้าผ้า!DM286</f>
        <v>4</v>
      </c>
      <c r="AJ277" s="3">
        <f>[2]หน้าผ้า!DN286</f>
        <v>45945</v>
      </c>
      <c r="AK277" s="3">
        <f>[2]หน้าผ้า!DQ286</f>
        <v>45941</v>
      </c>
      <c r="AL277" s="3">
        <f>[2]หน้าผ้า!DR286</f>
        <v>45934</v>
      </c>
      <c r="AM277" s="3">
        <f>[2]หน้าผ้า!DS286</f>
        <v>45942</v>
      </c>
      <c r="AN277" s="3">
        <f>[2]หน้าผ้า!DT286</f>
        <v>45943</v>
      </c>
      <c r="AO277" s="3">
        <f>[2]หน้าผ้า!DU286</f>
        <v>45944</v>
      </c>
      <c r="AP277" s="3">
        <f>[2]หน้าผ้า!DP286</f>
        <v>45940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งานเคลือบ+พิมพ์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WRWT25850/WRWT25850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45933</v>
      </c>
      <c r="B278" s="14" t="str">
        <f>[2]หน้าผ้า!B287</f>
        <v>MK68-001196</v>
      </c>
      <c r="C278" s="9" t="str">
        <f>[2]หน้าผ้า!E287</f>
        <v>บจก.ที.ซี.ยูเนี่ยน อโกรเทค</v>
      </c>
      <c r="D278" s="13" t="str">
        <f>[2]หน้าผ้า!F287</f>
        <v>ไม่พิมพ์</v>
      </c>
      <c r="E278" s="9">
        <f>[2]หน้าผ้า!G287</f>
        <v>26</v>
      </c>
      <c r="F278" s="9">
        <f>[2]หน้าผ้า!H287</f>
        <v>43</v>
      </c>
      <c r="G278" s="9" t="str">
        <f>[2]หน้าผ้า!I287</f>
        <v>ขาว</v>
      </c>
      <c r="H278" s="9" t="str">
        <f>[2]หน้าผ้า!J287</f>
        <v>ใส</v>
      </c>
      <c r="I278" s="9">
        <f>[2]หน้าผ้า!L287</f>
        <v>150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บิด</v>
      </c>
      <c r="M278" s="10" t="str">
        <f>[2]หน้าผ้า!T287</f>
        <v>ไม่สวมถุงใน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 t="str">
        <f>[2]หน้าผ้า!Z287</f>
        <v xml:space="preserve">300กระสอบแบนเต็มใบ </v>
      </c>
      <c r="T278" s="12">
        <f>[2]หน้าผ้า!X287</f>
        <v>45951</v>
      </c>
      <c r="U278" s="11">
        <f>[2]หน้าผ้า!AA287</f>
        <v>15000</v>
      </c>
      <c r="V278" s="10">
        <f>[2]หน้าผ้า!AJ287</f>
        <v>15000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 t="str">
        <f>[2]หน้าผ้า!AO287</f>
        <v>WSWT2625850SM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 t="str">
        <f>[3]หน้าผ้า!DC290</f>
        <v>พร้อมส่ง</v>
      </c>
      <c r="AH278" s="1" t="str">
        <f>[2]หน้าผ้า!DL287</f>
        <v>P11</v>
      </c>
      <c r="AI278" s="1">
        <f>[2]หน้าผ้า!DM287</f>
        <v>2</v>
      </c>
      <c r="AJ278" s="3">
        <f>[2]หน้าผ้า!DN287</f>
        <v>45951</v>
      </c>
      <c r="AK278" s="3">
        <f>[2]หน้าผ้า!DQ287</f>
        <v>45949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45950</v>
      </c>
      <c r="AP278" s="3">
        <f>[2]หน้าผ้า!DP287</f>
        <v>45946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งานเคลือบ+ตัด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WRWT25850/WRWT25850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45933</v>
      </c>
      <c r="B279" s="14" t="str">
        <f>[2]หน้าผ้า!B288</f>
        <v>MK68-001197</v>
      </c>
      <c r="C279" s="9" t="str">
        <f>[2]หน้าผ้า!E288</f>
        <v>บจก.ที.ซี.ยูเนี่ยน อโกรเทค</v>
      </c>
      <c r="D279" s="13" t="str">
        <f>[2]หน้าผ้า!F288</f>
        <v>ไม่พิมพ์</v>
      </c>
      <c r="E279" s="9">
        <f>[2]หน้าผ้า!G288</f>
        <v>26</v>
      </c>
      <c r="F279" s="9">
        <f>[2]หน้าผ้า!H288</f>
        <v>43</v>
      </c>
      <c r="G279" s="9" t="str">
        <f>[2]หน้าผ้า!I288</f>
        <v>ขาว</v>
      </c>
      <c r="H279" s="9" t="str">
        <f>[2]หน้าผ้า!J288</f>
        <v>ใส</v>
      </c>
      <c r="I279" s="9">
        <f>[2]หน้าผ้า!L288</f>
        <v>150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บิด</v>
      </c>
      <c r="M279" s="10" t="str">
        <f>[2]หน้าผ้า!T288</f>
        <v>ไม่สวมถุงใน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 xml:space="preserve">300กระสอบแบนเต็มใบ </v>
      </c>
      <c r="T279" s="12">
        <f>[2]หน้าผ้า!X288</f>
        <v>45960</v>
      </c>
      <c r="U279" s="11">
        <f>[2]หน้าผ้า!AA288</f>
        <v>15000</v>
      </c>
      <c r="V279" s="10">
        <f>[2]หน้าผ้า!AJ288</f>
        <v>0</v>
      </c>
      <c r="W279" s="10">
        <f>[2]หน้าผ้า!AL288</f>
        <v>15000</v>
      </c>
      <c r="X279" s="10">
        <f>[2]หน้าผ้า!AM288</f>
        <v>0</v>
      </c>
      <c r="Y279" s="10">
        <f>[2]หน้าผ้า!AN288</f>
        <v>0</v>
      </c>
      <c r="Z279" s="9" t="str">
        <f>[2]หน้าผ้า!AO288</f>
        <v>WSWT2625850SM</v>
      </c>
      <c r="AA279" s="8">
        <f>[2]หน้าผ้า!AQ288</f>
        <v>18649.949999999997</v>
      </c>
      <c r="AB279" s="8">
        <f>[2]หน้าผ้า!AR288</f>
        <v>18649.949999999997</v>
      </c>
      <c r="AC279" s="8">
        <f>[2]หน้าผ้า!AS288</f>
        <v>0</v>
      </c>
      <c r="AD279" s="8">
        <f>[2]หน้าผ้า!AT288</f>
        <v>9135</v>
      </c>
      <c r="AE279" s="8">
        <f>[2]หน้าผ้า!AU288</f>
        <v>9514.9499999999971</v>
      </c>
      <c r="AF279" s="8">
        <f>[2]หน้าผ้า!AI288</f>
        <v>0</v>
      </c>
      <c r="AG279" s="1" t="str">
        <f>[3]หน้าผ้า!DC291</f>
        <v>ผ้าขาว</v>
      </c>
      <c r="AH279" s="1" t="str">
        <f>[2]หน้าผ้า!DL288</f>
        <v>P11</v>
      </c>
      <c r="AI279" s="1">
        <f>[2]หน้าผ้า!DM288</f>
        <v>2</v>
      </c>
      <c r="AJ279" s="3">
        <f>[2]หน้าผ้า!DN288</f>
        <v>45960</v>
      </c>
      <c r="AK279" s="3">
        <f>[2]หน้าผ้า!DQ288</f>
        <v>45958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45959</v>
      </c>
      <c r="AP279" s="3">
        <f>[2]หน้าผ้า!DP288</f>
        <v>45955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งานเคลือบ+ตัด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WRWT25850/WRWT25850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26</v>
      </c>
      <c r="F280" s="9">
        <f>[2]หน้าผ้า!H289</f>
        <v>43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120</v>
      </c>
      <c r="J280" s="9" t="str">
        <f>[2]หน้าผ้า!M289</f>
        <v>±</v>
      </c>
      <c r="K280" s="9">
        <f>[2]หน้าผ้า!N289</f>
        <v>5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 t="str">
        <f>[2]หน้าผ้า!AO289</f>
        <v>WSWT2625850SM</v>
      </c>
      <c r="AA280" s="8">
        <f>[2]หน้าผ้า!AQ289</f>
        <v>18649.949999999997</v>
      </c>
      <c r="AB280" s="8">
        <f>[2]หน้าผ้า!AR289</f>
        <v>18649.949999999997</v>
      </c>
      <c r="AC280" s="8">
        <f>[2]หน้าผ้า!AS289</f>
        <v>0</v>
      </c>
      <c r="AD280" s="8">
        <f>[2]หน้าผ้า!AT289</f>
        <v>9135</v>
      </c>
      <c r="AE280" s="8">
        <f>[2]หน้าผ้า!AU289</f>
        <v>9514.9499999999971</v>
      </c>
      <c r="AF280" s="8" t="str">
        <f>[2]หน้าผ้า!AI289</f>
        <v>ระบุในSD</v>
      </c>
      <c r="AG280" s="1" t="str">
        <f>[3]หน้าผ้า!DC292</f>
        <v>ยังไม่ได้พิมพ์</v>
      </c>
      <c r="AH280" s="1">
        <f>[2]หน้าผ้า!DL289</f>
        <v>0</v>
      </c>
      <c r="AI280" s="1" t="str">
        <f>[2]หน้าผ้า!DM289</f>
        <v>Lead time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WRWT260850/WRWT25850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28</v>
      </c>
      <c r="F281" s="9">
        <f>[2]หน้าผ้า!H290</f>
        <v>41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122</v>
      </c>
      <c r="J281" s="9" t="str">
        <f>[2]หน้าผ้า!M290</f>
        <v>+</v>
      </c>
      <c r="K281" s="9">
        <f>[2]หน้าผ้า!N290</f>
        <v>3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 t="str">
        <f>[2]หน้าผ้า!AO290</f>
        <v>WSWT2825800</v>
      </c>
      <c r="AA281" s="8" t="e">
        <f>[2]หน้าผ้า!AQ290</f>
        <v>#REF!</v>
      </c>
      <c r="AB281" s="8" t="e">
        <f>[2]หน้าผ้า!AR290</f>
        <v>#REF!</v>
      </c>
      <c r="AC281" s="8" t="e">
        <f>[2]หน้าผ้า!AS290</f>
        <v>#REF!</v>
      </c>
      <c r="AD281" s="8" t="e">
        <f>[2]หน้าผ้า!AT290</f>
        <v>#REF!</v>
      </c>
      <c r="AE281" s="8" t="e">
        <f>[2]หน้าผ้า!AU290</f>
        <v>#REF!</v>
      </c>
      <c r="AF281" s="8" t="str">
        <f>[2]หน้าผ้า!AI290</f>
        <v>ระบุในSD</v>
      </c>
      <c r="AG281" s="1" t="str">
        <f>[3]หน้าผ้า!DC293</f>
        <v>ผ้าขาว</v>
      </c>
      <c r="AH281" s="1">
        <f>[2]หน้าผ้า!DL290</f>
        <v>0</v>
      </c>
      <c r="AI281" s="1" t="str">
        <f>[2]หน้าผ้า!DM290</f>
        <v>Lead time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WRWT25850/WRWT25800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45940</v>
      </c>
      <c r="B282" s="14" t="str">
        <f>[2]หน้าผ้า!B291</f>
        <v>ใบรับคำสั่งซื้อ</v>
      </c>
      <c r="C282" s="9" t="str">
        <f>[2]หน้าผ้า!E291</f>
        <v>บจก.ไซแอนท์</v>
      </c>
      <c r="D282" s="13" t="str">
        <f>[2]หน้าผ้า!F291</f>
        <v>ไม่พิมพ์</v>
      </c>
      <c r="E282" s="9">
        <f>[2]หน้าผ้า!G291</f>
        <v>28</v>
      </c>
      <c r="F282" s="9">
        <f>[2]หน้าผ้า!H291</f>
        <v>39</v>
      </c>
      <c r="G282" s="9" t="str">
        <f>[2]หน้าผ้า!I291</f>
        <v>ขาว</v>
      </c>
      <c r="H282" s="9">
        <f>[2]หน้าผ้า!J291</f>
        <v>0</v>
      </c>
      <c r="I282" s="9">
        <f>[2]หน้าผ้า!L291</f>
        <v>105</v>
      </c>
      <c r="J282" s="9" t="str">
        <f>[2]หน้าผ้า!M291</f>
        <v>±</v>
      </c>
      <c r="K282" s="9">
        <f>[2]หน้าผ้า!N291</f>
        <v>5</v>
      </c>
      <c r="L282" s="9" t="str">
        <f>[2]หน้าผ้า!R291</f>
        <v>ไม่</v>
      </c>
      <c r="M282" s="10" t="str">
        <f>[2]หน้าผ้า!T291</f>
        <v>ไม่สวมถุงใน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 t="str">
        <f>[2]หน้าผ้า!Z291</f>
        <v>500กระสอบ</v>
      </c>
      <c r="T282" s="12">
        <f>[2]หน้าผ้า!X291</f>
        <v>45947</v>
      </c>
      <c r="U282" s="11">
        <f>[2]หน้าผ้า!AA291</f>
        <v>5000</v>
      </c>
      <c r="V282" s="10">
        <f>[2]หน้าผ้า!AJ291</f>
        <v>0</v>
      </c>
      <c r="W282" s="10">
        <f>[2]หน้าผ้า!AL291</f>
        <v>5000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WSWT2825850</v>
      </c>
      <c r="AA282" s="8">
        <f>[2]หน้าผ้า!AQ291</f>
        <v>5657.85</v>
      </c>
      <c r="AB282" s="8">
        <f>[2]หน้าผ้า!AR291</f>
        <v>5657.85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 t="str">
        <f>[3]หน้าผ้า!DC294</f>
        <v>พร้อมส่ง</v>
      </c>
      <c r="AH282" s="1" t="str">
        <f>[2]หน้าผ้า!DL291</f>
        <v>P3</v>
      </c>
      <c r="AI282" s="1">
        <f>[2]หน้าผ้า!DM291</f>
        <v>1</v>
      </c>
      <c r="AJ282" s="3">
        <f>[2]หน้าผ้า!DN291</f>
        <v>45947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45946</v>
      </c>
      <c r="AP282" s="3">
        <f>[2]หน้าผ้า!DP291</f>
        <v>45942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ตัด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WRWT25850/WRWT25850</v>
      </c>
      <c r="BD282" s="56">
        <f>[2]หน้าผ้า!CA291</f>
        <v>0</v>
      </c>
    </row>
    <row r="283" spans="1:56" ht="28.5" customHeight="1" x14ac:dyDescent="0.45">
      <c r="A283" s="3" t="str">
        <f>[2]หน้าผ้า!C292</f>
        <v>ประมาณการ</v>
      </c>
      <c r="B283" s="14" t="str">
        <f>[2]หน้าผ้า!B292</f>
        <v>ประมาณการ</v>
      </c>
      <c r="C283" s="9" t="str">
        <f>[2]หน้าผ้า!E292</f>
        <v>บจก.ไทยร่วมใจน้ำมันพืช</v>
      </c>
      <c r="D283" s="13" t="str">
        <f>[2]หน้าผ้า!F292</f>
        <v>TRJ</v>
      </c>
      <c r="E283" s="9">
        <f>[2]หน้าผ้า!G292</f>
        <v>28</v>
      </c>
      <c r="F283" s="9">
        <f>[2]หน้าผ้า!H292</f>
        <v>41</v>
      </c>
      <c r="G283" s="9" t="str">
        <f>[2]หน้าผ้า!I292</f>
        <v>ขาว</v>
      </c>
      <c r="H283" s="9">
        <f>[2]หน้าผ้า!J292</f>
        <v>0</v>
      </c>
      <c r="I283" s="9">
        <f>[2]หน้าผ้า!L292</f>
        <v>120</v>
      </c>
      <c r="J283" s="9" t="str">
        <f>[2]หน้าผ้า!M292</f>
        <v>+</v>
      </c>
      <c r="K283" s="9">
        <f>[2]หน้าผ้า!N292</f>
        <v>3</v>
      </c>
      <c r="L283" s="9" t="str">
        <f>[2]หน้าผ้า!R292</f>
        <v>ไม่</v>
      </c>
      <c r="M283" s="10" t="str">
        <f>[2]หน้าผ้า!T292</f>
        <v>ไม่สวมถุงใน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 t="str">
        <f>[2]หน้าผ้า!Z292</f>
        <v>500กระสอบ</v>
      </c>
      <c r="T283" s="12">
        <f>[2]หน้าผ้า!X292</f>
        <v>45950</v>
      </c>
      <c r="U283" s="11">
        <f>[2]หน้าผ้า!AA292</f>
        <v>50000</v>
      </c>
      <c r="V283" s="10">
        <f>[2]หน้าผ้า!AJ292</f>
        <v>0</v>
      </c>
      <c r="W283" s="10">
        <f>[2]หน้าผ้า!AL292</f>
        <v>50000</v>
      </c>
      <c r="X283" s="10">
        <f>[2]หน้าผ้า!AM292</f>
        <v>0</v>
      </c>
      <c r="Y283" s="10">
        <f>[2]หน้าผ้า!AN292</f>
        <v>52500</v>
      </c>
      <c r="Z283" s="9" t="str">
        <f>[2]หน้าผ้า!AO292</f>
        <v>WSWT2825850</v>
      </c>
      <c r="AA283" s="8">
        <f>[2]หน้าผ้า!AQ292</f>
        <v>59372.5</v>
      </c>
      <c r="AB283" s="8">
        <f>[2]หน้าผ้า!AR292</f>
        <v>41284</v>
      </c>
      <c r="AC283" s="8">
        <f>[2]หน้าผ้า!AS292</f>
        <v>18088.5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พร้อมส่ง</v>
      </c>
      <c r="AH283" s="1" t="str">
        <f>[2]หน้าผ้า!DL292</f>
        <v>P7</v>
      </c>
      <c r="AI283" s="1">
        <f>[2]หน้าผ้า!DM292</f>
        <v>2</v>
      </c>
      <c r="AJ283" s="3">
        <f>[2]หน้าผ้า!DN292</f>
        <v>45950</v>
      </c>
      <c r="AK283" s="3">
        <f>[2]หน้าผ้า!DQ292</f>
        <v>0</v>
      </c>
      <c r="AL283" s="3">
        <f>[2]หน้าผ้า!DR292</f>
        <v>45941</v>
      </c>
      <c r="AM283" s="3">
        <f>[2]หน้าผ้า!DS292</f>
        <v>45948</v>
      </c>
      <c r="AN283" s="3">
        <f>[2]หน้าผ้า!DT292</f>
        <v>45949</v>
      </c>
      <c r="AO283" s="3">
        <f>[2]หน้าผ้า!DU292</f>
        <v>45949</v>
      </c>
      <c r="AP283" s="3">
        <f>[2]หน้าผ้า!DP292</f>
        <v>45945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WRWT25850/WRWT25850</v>
      </c>
      <c r="BD283" s="56">
        <f>[2]หน้าผ้า!CA292</f>
        <v>2032.9464166666667</v>
      </c>
    </row>
    <row r="284" spans="1:56" ht="28.5" customHeight="1" x14ac:dyDescent="0.45">
      <c r="A284" s="3" t="str">
        <f>[2]หน้าผ้า!C293</f>
        <v>ประมาณการ</v>
      </c>
      <c r="B284" s="14" t="str">
        <f>[2]หน้าผ้า!B293</f>
        <v>ประมาณการ</v>
      </c>
      <c r="C284" s="9" t="str">
        <f>[2]หน้าผ้า!E293</f>
        <v>บจก.ที.ซี.ยูเนี่ยน อโกรเทค</v>
      </c>
      <c r="D284" s="13" t="str">
        <f>[2]หน้าผ้า!F293</f>
        <v>ไม่พิมพ์</v>
      </c>
      <c r="E284" s="9">
        <f>[2]หน้าผ้า!G293</f>
        <v>28</v>
      </c>
      <c r="F284" s="9">
        <f>[2]หน้าผ้า!H293</f>
        <v>47</v>
      </c>
      <c r="G284" s="9" t="str">
        <f>[2]หน้าผ้า!I293</f>
        <v>ขาว</v>
      </c>
      <c r="H284" s="9" t="str">
        <f>[2]หน้าผ้า!J293</f>
        <v>ใส</v>
      </c>
      <c r="I284" s="9">
        <f>[2]หน้าผ้า!L293</f>
        <v>180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ไม่</v>
      </c>
      <c r="M284" s="10" t="str">
        <f>[2]หน้าผ้า!T293</f>
        <v>ไม่สวมถุงใน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 t="str">
        <f>[2]หน้าผ้า!Z293</f>
        <v xml:space="preserve">300กระสอบแบนเต็มใบ </v>
      </c>
      <c r="T284" s="12">
        <f>[2]หน้าผ้า!X293</f>
        <v>45961</v>
      </c>
      <c r="U284" s="11">
        <f>[2]หน้าผ้า!AA293</f>
        <v>5000</v>
      </c>
      <c r="V284" s="10">
        <f>[2]หน้าผ้า!AJ293</f>
        <v>0</v>
      </c>
      <c r="W284" s="10">
        <f>[2]หน้าผ้า!AL293</f>
        <v>5000</v>
      </c>
      <c r="X284" s="10">
        <f>[2]หน้าผ้า!AM293</f>
        <v>0</v>
      </c>
      <c r="Y284" s="10">
        <f>[2]หน้าผ้า!AN293</f>
        <v>0</v>
      </c>
      <c r="Z284" s="9" t="str">
        <f>[2]หน้าผ้า!AO293</f>
        <v>WSWT2825850</v>
      </c>
      <c r="AA284" s="8">
        <f>[2]หน้าผ้า!AQ293</f>
        <v>6775.4500000000007</v>
      </c>
      <c r="AB284" s="8">
        <f>[2]หน้าผ้า!AR293</f>
        <v>6775.4500000000007</v>
      </c>
      <c r="AC284" s="8">
        <f>[2]หน้าผ้า!AS293</f>
        <v>0</v>
      </c>
      <c r="AD284" s="8">
        <f>[2]หน้าผ้า!AT293</f>
        <v>6775.4500000000007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 t="str">
        <f>[2]หน้าผ้า!DL293</f>
        <v>P11</v>
      </c>
      <c r="AI284" s="1">
        <f>[2]หน้าผ้า!DM293</f>
        <v>2</v>
      </c>
      <c r="AJ284" s="3">
        <f>[2]หน้าผ้า!DN293</f>
        <v>45961</v>
      </c>
      <c r="AK284" s="3">
        <f>[2]หน้าผ้า!DQ293</f>
        <v>45959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45960</v>
      </c>
      <c r="AP284" s="3">
        <f>[2]หน้าผ้า!DP293</f>
        <v>45956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งานเคลือบ+ตัด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WRWT25850/WRWT25850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28</v>
      </c>
      <c r="F285" s="9">
        <f>[2]หน้าผ้า!H294</f>
        <v>43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130</v>
      </c>
      <c r="J285" s="9" t="str">
        <f>[2]หน้าผ้า!M294</f>
        <v>±</v>
      </c>
      <c r="K285" s="9">
        <f>[2]หน้าผ้า!N294</f>
        <v>3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>WSWT2825850</v>
      </c>
      <c r="AA285" s="8">
        <f>[2]หน้าผ้า!AQ294</f>
        <v>71805.8</v>
      </c>
      <c r="AB285" s="8">
        <f>[2]หน้าผ้า!AR294</f>
        <v>53717.3</v>
      </c>
      <c r="AC285" s="8">
        <f>[2]หน้าผ้า!AS294</f>
        <v>18088.5</v>
      </c>
      <c r="AD285" s="8">
        <f>[2]หน้าผ้า!AT294</f>
        <v>6775.4500000000007</v>
      </c>
      <c r="AE285" s="8">
        <f>[2]หน้าผ้า!AU294</f>
        <v>0</v>
      </c>
      <c r="AF285" s="8" t="str">
        <f>[2]หน้าผ้า!AI294</f>
        <v>ระบุในSD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WRWT280850/WRWT25850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30</v>
      </c>
      <c r="F286" s="9">
        <f>[2]หน้าผ้า!H295</f>
        <v>41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122</v>
      </c>
      <c r="J286" s="9" t="str">
        <f>[2]หน้าผ้า!M295</f>
        <v>±</v>
      </c>
      <c r="K286" s="9">
        <f>[2]หน้าผ้า!N295</f>
        <v>5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WSWT3025800</v>
      </c>
      <c r="AA286" s="8" t="e">
        <f>[2]หน้าผ้า!AQ295</f>
        <v>#REF!</v>
      </c>
      <c r="AB286" s="8" t="e">
        <f>[2]หน้าผ้า!AR295</f>
        <v>#REF!</v>
      </c>
      <c r="AC286" s="8" t="e">
        <f>[2]หน้าผ้า!AS295</f>
        <v>#REF!</v>
      </c>
      <c r="AD286" s="8" t="e">
        <f>[2]หน้าผ้า!AT295</f>
        <v>#REF!</v>
      </c>
      <c r="AE286" s="8" t="e">
        <f>[2]หน้าผ้า!AU295</f>
        <v>#REF!</v>
      </c>
      <c r="AF286" s="8" t="str">
        <f>[2]หน้าผ้า!AI295</f>
        <v>ระบุในSD</v>
      </c>
      <c r="AG286" s="1">
        <f>[3]หน้าผ้า!DC298</f>
        <v>0</v>
      </c>
      <c r="AH286" s="1">
        <f>[2]หน้าผ้า!DL295</f>
        <v>0</v>
      </c>
      <c r="AI286" s="1" t="str">
        <f>[2]หน้าผ้า!DM295</f>
        <v>Lead time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WRWT25800/WRWT28750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 t="str">
        <f>[2]หน้าผ้า!X296</f>
        <v>ค้างส่งทั้งหมด</v>
      </c>
      <c r="U287" s="11">
        <f>[2]หน้าผ้า!AA296</f>
        <v>4378887</v>
      </c>
      <c r="V287" s="10">
        <f>[2]หน้าผ้า!AJ296</f>
        <v>450064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 t="e">
        <f>[2]หน้าผ้า!AQ296</f>
        <v>#REF!</v>
      </c>
      <c r="AB287" s="8" t="e">
        <f>[2]หน้าผ้า!AR296</f>
        <v>#REF!</v>
      </c>
      <c r="AC287" s="8" t="e">
        <f>[2]หน้าผ้า!AS296</f>
        <v>#REF!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 t="str">
        <f>[3]หน้าผ้า!DC299</f>
        <v xml:space="preserve"> </v>
      </c>
      <c r="AH287" s="1">
        <f>[2]หน้าผ้า!DL296</f>
        <v>0</v>
      </c>
      <c r="AI287" s="1" t="str">
        <f>[2]หน้าผ้า!DM296</f>
        <v>Lead time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-5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274923.82685524115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140000</v>
      </c>
      <c r="T288" s="12">
        <f>[2]หน้าผ้า!X297</f>
        <v>0</v>
      </c>
      <c r="U288" s="11">
        <f>[2]หน้าผ้า!AA297</f>
        <v>31.277764285714287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 t="e">
        <f>[2]หน้าผ้า!AQ297</f>
        <v>#REF!</v>
      </c>
      <c r="AB288" s="8">
        <f>[2]หน้าผ้า!AR297</f>
        <v>0</v>
      </c>
      <c r="AC288" s="8" t="e">
        <f>[2]หน้าผ้า!AS297</f>
        <v>#REF!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 t="str">
        <f>[2]หน้าผ้า!DL297</f>
        <v>P1</v>
      </c>
      <c r="AI288" s="1">
        <f>[2]หน้าผ้า!DM297</f>
        <v>2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-9</v>
      </c>
      <c r="AM288" s="3">
        <f>[2]หน้าผ้า!DS297</f>
        <v>-2</v>
      </c>
      <c r="AN288" s="3">
        <f>[2]หน้าผ้า!DT297</f>
        <v>0</v>
      </c>
      <c r="AO288" s="3">
        <f>[2]หน้าผ้า!DU297</f>
        <v>-1</v>
      </c>
      <c r="AP288" s="3">
        <f>[2]หน้าผ้า!DP297</f>
        <v>-5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>รอART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 t="str">
        <f>[2]หน้าผ้า!CA297</f>
        <v>ห้ามลบ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 t="str">
        <f>[2]หน้าผ้า!X298</f>
        <v>ประมาณการ</v>
      </c>
      <c r="U289" s="11">
        <f>[2]หน้าผ้า!AA298</f>
        <v>2672500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 t="str">
        <f>[2]หน้าผ้า!DL298</f>
        <v>P3</v>
      </c>
      <c r="AI289" s="1">
        <f>[2]หน้าผ้า!DM298</f>
        <v>1</v>
      </c>
      <c r="AJ289" s="3" t="str">
        <f>[2]หน้าผ้า!DN298</f>
        <v>ประมาณการ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 t="e">
        <f>[2]หน้าผ้า!DU298</f>
        <v>#VALUE!</v>
      </c>
      <c r="AP289" s="3" t="e">
        <f>[2]หน้าผ้า!DP298</f>
        <v>#VALUE!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ตัด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 t="str">
        <f>[2]หน้าผ้า!X299</f>
        <v>รอแจ้ง</v>
      </c>
      <c r="U290" s="11">
        <f>[2]หน้าผ้า!AA299</f>
        <v>1981822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1910259.3058200004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 t="str">
        <f>[2]หน้าผ้า!DL299</f>
        <v>P2</v>
      </c>
      <c r="AI290" s="1">
        <f>[2]หน้าผ้า!DM299</f>
        <v>3</v>
      </c>
      <c r="AJ290" s="3" t="str">
        <f>[2]หน้าผ้า!DN299</f>
        <v>รอแจ้ง</v>
      </c>
      <c r="AK290" s="3" t="e">
        <f>[2]หน้าผ้า!DQ299</f>
        <v>#VALUE!</v>
      </c>
      <c r="AL290" s="3" t="e">
        <f>[2]หน้าผ้า!DR299</f>
        <v>#VALUE!</v>
      </c>
      <c r="AM290" s="3" t="e">
        <f>[2]หน้าผ้า!DS299</f>
        <v>#VALUE!</v>
      </c>
      <c r="AN290" s="3">
        <f>[2]หน้าผ้า!DT299</f>
        <v>0</v>
      </c>
      <c r="AO290" s="3" t="e">
        <f>[2]หน้าผ้า!DU299</f>
        <v>#VALUE!</v>
      </c>
      <c r="AP290" s="3" t="e">
        <f>[2]หน้าผ้า!DP299</f>
        <v>#VALUE!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งานเคลือบ+พิมพ์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 t="str">
        <f>[2]หน้าผ้า!X300</f>
        <v>รอส่ง</v>
      </c>
      <c r="U291" s="11">
        <f>[2]หน้าผ้า!AA300</f>
        <v>38000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 t="str">
        <f>[2]หน้าผ้า!DL300</f>
        <v>P6</v>
      </c>
      <c r="AI291" s="1">
        <f>[2]หน้าผ้า!DM300</f>
        <v>4</v>
      </c>
      <c r="AJ291" s="3" t="str">
        <f>[2]หน้าผ้า!DN300</f>
        <v>รอส่ง</v>
      </c>
      <c r="AK291" s="3" t="e">
        <f>[2]หน้าผ้า!DQ300</f>
        <v>#VALUE!</v>
      </c>
      <c r="AL291" s="3" t="e">
        <f>[2]หน้าผ้า!DR300</f>
        <v>#VALUE!</v>
      </c>
      <c r="AM291" s="3" t="e">
        <f>[2]หน้าผ้า!DS300</f>
        <v>#VALUE!</v>
      </c>
      <c r="AN291" s="3" t="e">
        <f>[2]หน้าผ้า!DT300</f>
        <v>#VALUE!</v>
      </c>
      <c r="AO291" s="3" t="e">
        <f>[2]หน้าผ้า!DU300</f>
        <v>#VALUE!</v>
      </c>
      <c r="AP291" s="3" t="e">
        <f>[2]หน้าผ้า!DP300</f>
        <v>#VALUE!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งานเคลือบ+พิมพ์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 t="str">
        <f>[2]หน้าผ้า!X301</f>
        <v>มีกำหนดส่ง</v>
      </c>
      <c r="U292" s="11">
        <f>[2]หน้าผ้า!AA301</f>
        <v>-313435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 t="e">
        <f>[2]หน้าผ้า!AS301</f>
        <v>#REF!</v>
      </c>
      <c r="AD292" s="8" t="e">
        <f>[2]หน้าผ้า!AT301</f>
        <v>#REF!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 t="str">
        <f>[2]หน้าผ้า!DL301</f>
        <v>P11</v>
      </c>
      <c r="AI292" s="1">
        <f>[2]หน้าผ้า!DM301</f>
        <v>2</v>
      </c>
      <c r="AJ292" s="3" t="str">
        <f>[2]หน้าผ้า!DN301</f>
        <v>มีกำหนดส่ง</v>
      </c>
      <c r="AK292" s="3" t="e">
        <f>[2]หน้าผ้า!DQ301</f>
        <v>#VALUE!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 t="e">
        <f>[2]หน้าผ้า!DU301</f>
        <v>#VALUE!</v>
      </c>
      <c r="AP292" s="3" t="e">
        <f>[2]หน้าผ้า!DP301</f>
        <v>#VALUE!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งานเคลือบ+ตัด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0</v>
      </c>
      <c r="B293" s="14">
        <f>[2]หน้าผ้า!B302</f>
        <v>0</v>
      </c>
      <c r="C293" s="9" t="str">
        <f>[2]หน้าผ้า!E302</f>
        <v>ผู้สั่งผลิต..................................................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 t="str">
        <f>[2]หน้าผ้า!I302</f>
        <v xml:space="preserve"> </v>
      </c>
      <c r="H293" s="9">
        <f>[2]หน้าผ้า!J302</f>
        <v>0</v>
      </c>
      <c r="I293" s="9">
        <f>[2]หน้าผ้า!L302</f>
        <v>0</v>
      </c>
      <c r="J293" s="9" t="str">
        <f>[2]หน้าผ้า!M302</f>
        <v xml:space="preserve"> 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 t="str">
        <f>[2]หน้าผ้า!DL302</f>
        <v>P9</v>
      </c>
      <c r="AI293" s="1">
        <f>[2]หน้าผ้า!DM302</f>
        <v>3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-10</v>
      </c>
      <c r="AM293" s="3">
        <f>[2]หน้าผ้า!DS302</f>
        <v>-3</v>
      </c>
      <c r="AN293" s="3">
        <f>[2]หน้าผ้า!DT302</f>
        <v>-2</v>
      </c>
      <c r="AO293" s="3">
        <f>[2]หน้าผ้า!DU302</f>
        <v>-1</v>
      </c>
      <c r="AP293" s="3">
        <f>[2]หน้าผ้า!DP302</f>
        <v>-5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งานพิมพ์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 t="str">
        <f>[2]หน้าผ้า!E303</f>
        <v>เจ้าหน้าที่วางแผนการผลิต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 t="str">
        <f>[2]หน้าผ้า!M303</f>
        <v>ผู้อนุมัติ..................................................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 t="str">
        <f>[2]หน้าผ้า!AT303</f>
        <v xml:space="preserve"> 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 t="str">
        <f>[2]หน้าผ้า!DL303</f>
        <v>P4</v>
      </c>
      <c r="AI294" s="1">
        <f>[2]หน้าผ้า!DM303</f>
        <v>3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-10</v>
      </c>
      <c r="AM294" s="3">
        <f>[2]หน้าผ้า!DS303</f>
        <v>-3</v>
      </c>
      <c r="AN294" s="3">
        <f>[2]หน้าผ้า!DT303</f>
        <v>0</v>
      </c>
      <c r="AO294" s="3">
        <f>[2]หน้าผ้า!DU303</f>
        <v>-2</v>
      </c>
      <c r="AP294" s="3">
        <f>[2]หน้าผ้า!DP303</f>
        <v>-5</v>
      </c>
      <c r="AQ294" s="3">
        <f>[2]หน้าผ้า!DW303</f>
        <v>-1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 t="str">
        <f>[2]หน้าผ้า!EC303</f>
        <v>งานพิมพ์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 t="str">
        <f>[2]หน้าผ้า!E304</f>
        <v xml:space="preserve">        /         /        .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 t="str">
        <f>[2]หน้าผ้า!M304</f>
        <v>ผู้จัดการฝ่ายผลิต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 t="str">
        <f>[2]หน้าผ้า!V304</f>
        <v xml:space="preserve"> 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 t="str">
        <f>[2]หน้าผ้า!DL304</f>
        <v>P7</v>
      </c>
      <c r="AI295" s="1">
        <f>[2]หน้าผ้า!DM304</f>
        <v>2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-9</v>
      </c>
      <c r="AM295" s="3">
        <f>[2]หน้าผ้า!DS304</f>
        <v>-2</v>
      </c>
      <c r="AN295" s="3">
        <f>[2]หน้าผ้า!DT304</f>
        <v>-1</v>
      </c>
      <c r="AO295" s="3">
        <f>[2]หน้าผ้า!DU304</f>
        <v>-1</v>
      </c>
      <c r="AP295" s="3">
        <f>[2]หน้าผ้า!DP304</f>
        <v>-5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งานพิมพ์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 t="str">
        <f>[2]หน้าผ้า!M305</f>
        <v xml:space="preserve">        /         /        .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 t="str">
        <f>[2]หน้าผ้า!DL305</f>
        <v>P8</v>
      </c>
      <c r="AI296" s="1">
        <f>[2]หน้าผ้า!DM305</f>
        <v>4</v>
      </c>
      <c r="AJ296" s="3">
        <f>[2]หน้าผ้า!DN305</f>
        <v>0</v>
      </c>
      <c r="AK296" s="3">
        <f>[2]หน้าผ้า!DQ305</f>
        <v>-4</v>
      </c>
      <c r="AL296" s="3">
        <f>[2]หน้าผ้า!DR305</f>
        <v>-10</v>
      </c>
      <c r="AM296" s="3">
        <f>[2]หน้าผ้า!DS305</f>
        <v>-3</v>
      </c>
      <c r="AN296" s="3">
        <f>[2]หน้าผ้า!DT305</f>
        <v>-2</v>
      </c>
      <c r="AO296" s="3">
        <f>[2]หน้าผ้า!DU305</f>
        <v>-2</v>
      </c>
      <c r="AP296" s="3">
        <f>[2]หน้าผ้า!DP305</f>
        <v>-5</v>
      </c>
      <c r="AQ296" s="3">
        <f>[2]หน้าผ้า!DW305</f>
        <v>-1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 t="str">
        <f>[2]หน้าผ้า!EC305</f>
        <v>งานเคลือบ+พิมพ์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 t="str">
        <f>[2]หน้าผ้า!F306</f>
        <v xml:space="preserve"> </v>
      </c>
      <c r="E297" s="9" t="str">
        <f>[2]หน้าผ้า!G306</f>
        <v xml:space="preserve"> 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 t="str">
        <f>[2]หน้าผ้า!DL306</f>
        <v>P13</v>
      </c>
      <c r="AI297" s="1">
        <f>[2]หน้าผ้า!DM306</f>
        <v>2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-2</v>
      </c>
      <c r="AP297" s="3">
        <f>[2]หน้าผ้า!DP306</f>
        <v>-5</v>
      </c>
      <c r="AQ297" s="3">
        <f>[2]หน้าผ้า!DW306</f>
        <v>-1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 t="str">
        <f>[2]หน้าผ้า!EC306</f>
        <v>ตัด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 t="str">
        <f>[2]หน้าผ้า!V307</f>
        <v xml:space="preserve"> 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 t="str">
        <f>[2]หน้าผ้า!DL307</f>
        <v>P10</v>
      </c>
      <c r="AI298" s="1">
        <f>[2]หน้าผ้า!DM307</f>
        <v>3</v>
      </c>
      <c r="AJ298" s="3">
        <f>[2]หน้าผ้า!DN307</f>
        <v>0</v>
      </c>
      <c r="AK298" s="3">
        <f>[2]หน้าผ้า!DQ307</f>
        <v>-3</v>
      </c>
      <c r="AL298" s="3">
        <f>[2]หน้าผ้า!DR307</f>
        <v>-9</v>
      </c>
      <c r="AM298" s="3">
        <f>[2]หน้าผ้า!DS307</f>
        <v>-2</v>
      </c>
      <c r="AN298" s="3">
        <f>[2]หน้าผ้า!DT307</f>
        <v>0</v>
      </c>
      <c r="AO298" s="3">
        <f>[2]หน้าผ้า!DU307</f>
        <v>-1</v>
      </c>
      <c r="AP298" s="3">
        <f>[2]หน้าผ้า!DP307</f>
        <v>-5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 t="str">
        <f>[2]หน้าผ้า!EC307</f>
        <v>งานเคลือบ+พิมพ์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 t="str">
        <f>[2]หน้าผ้า!AA308</f>
        <v xml:space="preserve"> </v>
      </c>
      <c r="V299" s="10" t="str">
        <f>[2]หน้าผ้า!AJ308</f>
        <v>.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 t="str">
        <f>[2]หน้าผ้า!DM308</f>
        <v>Lead time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-5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 t="str">
        <f>[2]หน้าผ้า!DL309</f>
        <v>P5.2</v>
      </c>
      <c r="AI300" s="1">
        <f>[2]หน้าผ้า!DM309</f>
        <v>4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-11</v>
      </c>
      <c r="AM300" s="3">
        <f>[2]หน้าผ้า!DS309</f>
        <v>-4</v>
      </c>
      <c r="AN300" s="3">
        <f>[2]หน้าผ้า!DT309</f>
        <v>-3</v>
      </c>
      <c r="AO300" s="3">
        <f>[2]หน้าผ้า!DU309</f>
        <v>-3</v>
      </c>
      <c r="AP300" s="3">
        <f>[2]หน้าผ้า!DP309</f>
        <v>-15</v>
      </c>
      <c r="AQ300" s="3">
        <f>[2]หน้าผ้า!DW309</f>
        <v>-2</v>
      </c>
      <c r="AR300" s="3">
        <f>[2]หน้าผ้า!DX309</f>
        <v>-1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 t="str">
        <f>[2]หน้าผ้า!DL310</f>
        <v>P5.3</v>
      </c>
      <c r="AI301" s="1">
        <f>[2]หน้าผ้า!DM310</f>
        <v>6</v>
      </c>
      <c r="AJ301" s="3">
        <f>[2]หน้าผ้า!DN310</f>
        <v>0</v>
      </c>
      <c r="AK301" s="3">
        <f>[2]หน้าผ้า!DQ310</f>
        <v>-6</v>
      </c>
      <c r="AL301" s="3">
        <f>[2]หน้าผ้า!DR310</f>
        <v>-12</v>
      </c>
      <c r="AM301" s="3">
        <f>[2]หน้าผ้า!DS310</f>
        <v>-5</v>
      </c>
      <c r="AN301" s="3">
        <f>[2]หน้าผ้า!DT310</f>
        <v>-4</v>
      </c>
      <c r="AO301" s="3">
        <f>[2]หน้าผ้า!DU310</f>
        <v>-3</v>
      </c>
      <c r="AP301" s="3">
        <f>[2]หน้าผ้า!DP310</f>
        <v>-15</v>
      </c>
      <c r="AQ301" s="3">
        <f>[2]หน้าผ้า!DW310</f>
        <v>-2</v>
      </c>
      <c r="AR301" s="3">
        <f>[2]หน้าผ้า!DX310</f>
        <v>-1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 t="str">
        <f>[2]หน้าผ้า!H327</f>
        <v xml:space="preserve"> 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D14" sqref="D14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148</v>
      </c>
    </row>
    <row r="3" spans="1:13" x14ac:dyDescent="0.2">
      <c r="A3" s="57" t="s">
        <v>29</v>
      </c>
      <c r="B3" t="s">
        <v>148</v>
      </c>
    </row>
    <row r="4" spans="1:13" x14ac:dyDescent="0.2">
      <c r="A4" s="57" t="s">
        <v>42</v>
      </c>
      <c r="B4" t="s">
        <v>166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3" ht="20.25" customHeight="1" x14ac:dyDescent="0.2">
      <c r="A7" t="s">
        <v>168</v>
      </c>
      <c r="B7" s="59">
        <v>205000</v>
      </c>
      <c r="C7" s="59">
        <v>0</v>
      </c>
      <c r="D7" s="59">
        <v>30000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110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165</v>
      </c>
      <c r="B9" s="59">
        <v>20000</v>
      </c>
      <c r="C9" s="59">
        <v>21000</v>
      </c>
      <c r="D9" s="59">
        <v>20000</v>
      </c>
      <c r="E9" s="59">
        <v>17602.2</v>
      </c>
      <c r="F9" s="59">
        <v>17602.2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89360</v>
      </c>
      <c r="C10" s="59">
        <v>84000</v>
      </c>
      <c r="D10" s="59">
        <v>86360</v>
      </c>
      <c r="E10" s="59">
        <v>83820</v>
      </c>
      <c r="F10" s="59">
        <v>83820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171120</v>
      </c>
      <c r="C11" s="59">
        <v>68376</v>
      </c>
      <c r="D11" s="59">
        <v>72271</v>
      </c>
      <c r="E11" s="59">
        <v>70323.862400000013</v>
      </c>
      <c r="F11" s="59">
        <v>70323.862400000013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118</v>
      </c>
      <c r="B12" s="59">
        <v>85000</v>
      </c>
      <c r="C12" s="59">
        <v>38850</v>
      </c>
      <c r="D12" s="59">
        <v>64000</v>
      </c>
      <c r="E12" s="59">
        <v>56774.080000000002</v>
      </c>
      <c r="F12" s="59">
        <v>56774.080000000002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59512.200000000004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</v>
      </c>
      <c r="B14" s="59">
        <v>5000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189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87</v>
      </c>
      <c r="B16" s="59">
        <v>40000</v>
      </c>
      <c r="C16" s="59">
        <v>31526.25</v>
      </c>
      <c r="D16" s="59">
        <v>35900</v>
      </c>
      <c r="E16" s="59">
        <v>38606.950662499999</v>
      </c>
      <c r="F16" s="59">
        <v>17295.635000000002</v>
      </c>
      <c r="G16" s="59">
        <v>21311.315662500001</v>
      </c>
      <c r="H16" s="59">
        <f t="shared" si="0"/>
        <v>21311.315662500001</v>
      </c>
      <c r="J16" s="59">
        <f t="shared" si="1"/>
        <v>21311.315662500001</v>
      </c>
    </row>
    <row r="17" spans="1:13" ht="20.25" customHeight="1" x14ac:dyDescent="0.2">
      <c r="A17" t="s">
        <v>125</v>
      </c>
      <c r="B17" s="59">
        <v>105000</v>
      </c>
      <c r="C17" s="59">
        <v>51765</v>
      </c>
      <c r="D17" s="59">
        <v>54300</v>
      </c>
      <c r="E17" s="59">
        <v>65316.735000000001</v>
      </c>
      <c r="F17" s="59">
        <v>5780</v>
      </c>
      <c r="G17" s="59">
        <v>59536.735000000001</v>
      </c>
      <c r="H17" s="59">
        <f t="shared" si="0"/>
        <v>59536.735000000001</v>
      </c>
      <c r="J17" s="59">
        <f t="shared" si="1"/>
        <v>59536.735000000001</v>
      </c>
    </row>
    <row r="18" spans="1:13" ht="20.25" customHeight="1" x14ac:dyDescent="0.2">
      <c r="A18" t="s">
        <v>95</v>
      </c>
      <c r="B18" s="59">
        <v>795520</v>
      </c>
      <c r="C18" s="59">
        <v>363809.25</v>
      </c>
      <c r="D18" s="59">
        <v>437871</v>
      </c>
      <c r="E18" s="59">
        <v>409388.3528625</v>
      </c>
      <c r="F18" s="59">
        <v>328540.30220000003</v>
      </c>
      <c r="G18" s="59">
        <v>80848.050662499998</v>
      </c>
      <c r="H18" s="59">
        <f t="shared" si="0"/>
        <v>80848.050662499998</v>
      </c>
      <c r="J18" s="59">
        <f t="shared" si="1"/>
        <v>80848.050662499998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661084.45418750006</v>
      </c>
    </row>
    <row r="29" spans="1:13" ht="20.25" customHeight="1" x14ac:dyDescent="0.2">
      <c r="C29"/>
      <c r="H29" s="59">
        <f>SUM(H7:H28)</f>
        <v>161696.101325</v>
      </c>
      <c r="I29" s="59">
        <f t="shared" ref="I29:J29" si="2">SUM(I7:I28)</f>
        <v>54000</v>
      </c>
      <c r="J29" s="59">
        <f t="shared" si="2"/>
        <v>161696.101325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13744168.612624999</v>
      </c>
      <c r="K32" s="58">
        <f>+J32/1000</f>
        <v>13744.168612624999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251696.101325</v>
      </c>
      <c r="J35" s="59"/>
      <c r="K35" s="59">
        <f>+K32+K33</f>
        <v>22294.168612624999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221</v>
      </c>
      <c r="B37" s="58">
        <v>1565717</v>
      </c>
      <c r="C37"/>
      <c r="D37" s="59"/>
      <c r="H37">
        <v>15</v>
      </c>
      <c r="I37" s="58">
        <f>+H35/H37</f>
        <v>16779.740088333332</v>
      </c>
    </row>
    <row r="38" spans="1:14" ht="20.25" customHeight="1" x14ac:dyDescent="0.2">
      <c r="C38"/>
      <c r="N38" s="59">
        <f>+H35+N36</f>
        <v>956918.10132499994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10" sqref="F10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166</v>
      </c>
    </row>
    <row r="3" spans="1:7" x14ac:dyDescent="0.2">
      <c r="A3" s="57" t="s">
        <v>29</v>
      </c>
      <c r="B3" s="71">
        <v>45930</v>
      </c>
    </row>
    <row r="4" spans="1:7" x14ac:dyDescent="0.2">
      <c r="A4" s="57" t="s">
        <v>42</v>
      </c>
      <c r="B4" t="s">
        <v>166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7" ht="16.5" customHeight="1" x14ac:dyDescent="0.2">
      <c r="A7" t="s">
        <v>130</v>
      </c>
      <c r="B7" s="59">
        <v>5000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</row>
    <row r="8" spans="1:7" ht="16.5" customHeight="1" x14ac:dyDescent="0.2">
      <c r="A8" t="s">
        <v>168</v>
      </c>
      <c r="B8" s="59">
        <v>25000</v>
      </c>
      <c r="C8" s="59">
        <v>0</v>
      </c>
      <c r="D8" s="59">
        <v>73</v>
      </c>
      <c r="E8" s="59">
        <v>0</v>
      </c>
      <c r="F8" s="59">
        <v>0</v>
      </c>
      <c r="G8" s="59">
        <v>0</v>
      </c>
    </row>
    <row r="9" spans="1:7" ht="16.5" customHeight="1" x14ac:dyDescent="0.2">
      <c r="A9" t="s">
        <v>80</v>
      </c>
      <c r="B9" s="59">
        <v>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</row>
    <row r="10" spans="1:7" ht="16.5" customHeight="1" x14ac:dyDescent="0.2">
      <c r="A10" t="s">
        <v>118</v>
      </c>
      <c r="B10" s="59">
        <v>10000</v>
      </c>
      <c r="C10" s="59">
        <v>0</v>
      </c>
      <c r="D10" s="59">
        <v>16</v>
      </c>
      <c r="E10" s="59">
        <v>0</v>
      </c>
      <c r="F10" s="59">
        <v>0</v>
      </c>
      <c r="G10" s="59">
        <v>0</v>
      </c>
    </row>
    <row r="11" spans="1:7" ht="16.5" customHeight="1" x14ac:dyDescent="0.2">
      <c r="A11" t="s">
        <v>84</v>
      </c>
      <c r="B11" s="59">
        <v>5000</v>
      </c>
      <c r="C11" s="59">
        <v>0</v>
      </c>
      <c r="D11" s="59">
        <v>0</v>
      </c>
      <c r="E11" s="59">
        <v>0</v>
      </c>
      <c r="F11" s="59">
        <v>0</v>
      </c>
      <c r="G11" s="59">
        <v>0</v>
      </c>
    </row>
    <row r="12" spans="1:7" ht="16.5" customHeight="1" x14ac:dyDescent="0.2">
      <c r="A12" t="s">
        <v>95</v>
      </c>
      <c r="B12" s="59">
        <v>50000</v>
      </c>
      <c r="C12" s="59">
        <v>0</v>
      </c>
      <c r="D12" s="59">
        <v>89</v>
      </c>
      <c r="E12" s="59">
        <v>0</v>
      </c>
      <c r="F12" s="59">
        <v>0</v>
      </c>
      <c r="G12" s="59">
        <v>0</v>
      </c>
    </row>
    <row r="13" spans="1:7" ht="16.5" customHeight="1" x14ac:dyDescent="0.2">
      <c r="C13"/>
    </row>
    <row r="14" spans="1:7" ht="16.5" customHeight="1" x14ac:dyDescent="0.2">
      <c r="C14"/>
    </row>
    <row r="15" spans="1:7" ht="16.5" customHeight="1" x14ac:dyDescent="0.2">
      <c r="C15"/>
    </row>
    <row r="16" spans="1:7" ht="16.5" customHeight="1" x14ac:dyDescent="0.2">
      <c r="C16"/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226</v>
      </c>
      <c r="B37" s="58">
        <v>887615</v>
      </c>
      <c r="C37"/>
    </row>
    <row r="38" spans="1:11" ht="20.25" customHeight="1" x14ac:dyDescent="0.2">
      <c r="A38" t="s">
        <v>171</v>
      </c>
      <c r="B38" s="65">
        <f>++B25+B37</f>
        <v>887615</v>
      </c>
      <c r="C38"/>
    </row>
    <row r="39" spans="1:11" ht="20.25" customHeight="1" x14ac:dyDescent="0.2">
      <c r="A39" t="s">
        <v>132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175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0" sqref="D10"/>
    </sheetView>
  </sheetViews>
  <sheetFormatPr defaultRowHeight="14.25" x14ac:dyDescent="0.2"/>
  <cols>
    <col min="1" max="1" width="35.375" customWidth="1"/>
    <col min="2" max="2" width="17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135</v>
      </c>
      <c r="B5" t="s">
        <v>312</v>
      </c>
      <c r="C5" s="59">
        <v>10000</v>
      </c>
      <c r="D5" s="59">
        <v>0</v>
      </c>
      <c r="E5" s="59">
        <v>10000</v>
      </c>
      <c r="F5" s="59">
        <v>4400</v>
      </c>
      <c r="G5" s="59">
        <v>4401.1000000000004</v>
      </c>
      <c r="H5" s="59">
        <f>G5</f>
        <v>4401.1000000000004</v>
      </c>
    </row>
    <row r="6" spans="1:11" ht="20.25" customHeight="1" x14ac:dyDescent="0.2">
      <c r="A6" s="61" t="s">
        <v>277</v>
      </c>
      <c r="B6" s="61"/>
      <c r="C6" s="62">
        <v>10000</v>
      </c>
      <c r="D6" s="62">
        <v>0</v>
      </c>
      <c r="E6" s="62">
        <v>10000</v>
      </c>
      <c r="F6" s="62">
        <v>4400</v>
      </c>
      <c r="G6" s="62">
        <v>4401.1000000000004</v>
      </c>
      <c r="H6" s="59">
        <f t="shared" ref="H6:H65" si="0">G6</f>
        <v>4401.1000000000004</v>
      </c>
    </row>
    <row r="7" spans="1:11" ht="20.25" customHeight="1" x14ac:dyDescent="0.2">
      <c r="A7" t="s">
        <v>80</v>
      </c>
      <c r="B7" t="s">
        <v>235</v>
      </c>
      <c r="C7" s="59">
        <v>8000</v>
      </c>
      <c r="D7" s="59">
        <v>0</v>
      </c>
      <c r="E7" s="59">
        <v>25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150</v>
      </c>
      <c r="B8" s="61"/>
      <c r="C8" s="62">
        <v>8000</v>
      </c>
      <c r="D8" s="62">
        <v>0</v>
      </c>
      <c r="E8" s="62">
        <v>25</v>
      </c>
      <c r="F8" s="62">
        <v>0</v>
      </c>
      <c r="G8" s="62">
        <v>0</v>
      </c>
      <c r="H8" s="59">
        <f t="shared" si="0"/>
        <v>0</v>
      </c>
    </row>
    <row r="9" spans="1:11" ht="20.25" customHeight="1" x14ac:dyDescent="0.2">
      <c r="A9" t="s">
        <v>118</v>
      </c>
      <c r="B9" t="s">
        <v>105</v>
      </c>
      <c r="C9" s="59">
        <v>3000</v>
      </c>
      <c r="D9" s="59">
        <v>0</v>
      </c>
      <c r="E9" s="59">
        <v>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312</v>
      </c>
      <c r="C10" s="59">
        <v>10000</v>
      </c>
      <c r="D10" s="59">
        <v>10500</v>
      </c>
      <c r="E10" s="59">
        <v>10000</v>
      </c>
      <c r="F10" s="59">
        <v>10756.900000000001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179</v>
      </c>
      <c r="B11" s="61"/>
      <c r="C11" s="62">
        <v>13000</v>
      </c>
      <c r="D11" s="62">
        <v>10500</v>
      </c>
      <c r="E11" s="62">
        <v>10000</v>
      </c>
      <c r="F11" s="62">
        <v>10756.900000000001</v>
      </c>
      <c r="G11" s="62">
        <v>0</v>
      </c>
      <c r="H11" s="59">
        <f t="shared" si="0"/>
        <v>0</v>
      </c>
    </row>
    <row r="12" spans="1:11" ht="20.25" customHeight="1" x14ac:dyDescent="0.2">
      <c r="A12" t="s">
        <v>95</v>
      </c>
      <c r="C12" s="59">
        <v>31000</v>
      </c>
      <c r="D12" s="59">
        <v>10500</v>
      </c>
      <c r="E12" s="59">
        <v>20025</v>
      </c>
      <c r="F12" s="59">
        <v>15156.900000000001</v>
      </c>
      <c r="G12" s="59">
        <v>4401.1000000000004</v>
      </c>
      <c r="H12" s="59">
        <f t="shared" si="0"/>
        <v>4401.1000000000004</v>
      </c>
      <c r="I12" s="66"/>
    </row>
    <row r="13" spans="1:11" ht="20.25" customHeight="1" x14ac:dyDescent="0.2">
      <c r="C13"/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13203.300000000001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189</v>
      </c>
      <c r="B20" t="s">
        <v>107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192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125</v>
      </c>
      <c r="B22" t="s">
        <v>107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220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95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0" zoomScale="85" zoomScaleNormal="85" workbookViewId="0">
      <selection activeCell="G22" sqref="G22"/>
    </sheetView>
  </sheetViews>
  <sheetFormatPr defaultRowHeight="14.25" x14ac:dyDescent="0.2"/>
  <cols>
    <col min="1" max="1" width="35.375" customWidth="1"/>
    <col min="2" max="2" width="23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148</v>
      </c>
    </row>
    <row r="2" spans="1:17" x14ac:dyDescent="0.2">
      <c r="A2" s="57" t="s">
        <v>29</v>
      </c>
      <c r="B2" t="s">
        <v>148</v>
      </c>
      <c r="D2">
        <v>12</v>
      </c>
      <c r="I2" t="s">
        <v>199</v>
      </c>
      <c r="J2" t="s">
        <v>204</v>
      </c>
      <c r="K2" t="s">
        <v>198</v>
      </c>
      <c r="P2" t="s">
        <v>200</v>
      </c>
    </row>
    <row r="4" spans="1:17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7" ht="20.25" customHeight="1" x14ac:dyDescent="0.2">
      <c r="A5" t="s">
        <v>539</v>
      </c>
      <c r="B5" t="s">
        <v>73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3702.0499999999997</v>
      </c>
      <c r="H5" s="59">
        <v>0</v>
      </c>
      <c r="I5" s="59">
        <f>H5</f>
        <v>0</v>
      </c>
    </row>
    <row r="6" spans="1:17" ht="20.25" customHeight="1" x14ac:dyDescent="0.2">
      <c r="A6" s="61" t="s">
        <v>566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3702.0499999999997</v>
      </c>
      <c r="H6" s="62">
        <v>0</v>
      </c>
      <c r="I6" s="59"/>
    </row>
    <row r="7" spans="1:17" ht="20.25" customHeight="1" x14ac:dyDescent="0.2">
      <c r="A7" t="s">
        <v>130</v>
      </c>
      <c r="B7" t="s">
        <v>203</v>
      </c>
      <c r="C7" s="59">
        <v>18000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B8" t="s">
        <v>376</v>
      </c>
      <c r="C8" s="59">
        <v>105000</v>
      </c>
      <c r="D8" s="59">
        <v>105000</v>
      </c>
      <c r="E8" s="59">
        <v>100000</v>
      </c>
      <c r="F8" s="59">
        <v>82423</v>
      </c>
      <c r="G8" s="59">
        <v>82423</v>
      </c>
      <c r="H8" s="59">
        <v>0</v>
      </c>
      <c r="I8" s="59">
        <f t="shared" si="0"/>
        <v>0</v>
      </c>
      <c r="J8" s="59"/>
    </row>
    <row r="9" spans="1:17" ht="20.25" customHeight="1" x14ac:dyDescent="0.2">
      <c r="B9" t="s">
        <v>521</v>
      </c>
      <c r="C9" s="59">
        <v>10000</v>
      </c>
      <c r="D9" s="59">
        <v>10500</v>
      </c>
      <c r="E9" s="59">
        <v>10000</v>
      </c>
      <c r="F9" s="59">
        <v>8801.1</v>
      </c>
      <c r="G9" s="59">
        <v>8801.1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440</v>
      </c>
      <c r="B10" s="61"/>
      <c r="C10" s="62">
        <v>133000</v>
      </c>
      <c r="D10" s="62">
        <v>115500</v>
      </c>
      <c r="E10" s="62">
        <v>110000</v>
      </c>
      <c r="F10" s="62">
        <v>91224.1</v>
      </c>
      <c r="G10" s="62">
        <v>91224.1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168</v>
      </c>
      <c r="B11" t="s">
        <v>73</v>
      </c>
      <c r="C11" s="59">
        <v>465000</v>
      </c>
      <c r="D11" s="59">
        <v>357000</v>
      </c>
      <c r="E11" s="59">
        <v>377000</v>
      </c>
      <c r="F11" s="59">
        <v>336956.4</v>
      </c>
      <c r="G11" s="59">
        <v>43182.55</v>
      </c>
      <c r="H11" s="59">
        <v>293773.85000000003</v>
      </c>
      <c r="I11" s="59"/>
    </row>
    <row r="12" spans="1:17" ht="20.25" customHeight="1" x14ac:dyDescent="0.2">
      <c r="A12" s="61" t="s">
        <v>216</v>
      </c>
      <c r="B12" s="61"/>
      <c r="C12" s="62">
        <v>465000</v>
      </c>
      <c r="D12" s="62">
        <v>357000</v>
      </c>
      <c r="E12" s="62">
        <v>377000</v>
      </c>
      <c r="F12" s="62">
        <v>336956.4</v>
      </c>
      <c r="G12" s="62">
        <v>43182.55</v>
      </c>
      <c r="H12" s="62">
        <v>293773.85000000003</v>
      </c>
      <c r="I12" s="59">
        <f t="shared" si="0"/>
        <v>293773.85000000003</v>
      </c>
    </row>
    <row r="13" spans="1:17" ht="20.25" customHeight="1" x14ac:dyDescent="0.2">
      <c r="A13" t="s">
        <v>165</v>
      </c>
      <c r="B13" t="s">
        <v>133</v>
      </c>
      <c r="C13" s="59">
        <v>160000</v>
      </c>
      <c r="D13" s="59">
        <v>144308.85</v>
      </c>
      <c r="E13" s="59">
        <v>154806</v>
      </c>
      <c r="F13" s="59">
        <v>120959.67806999999</v>
      </c>
      <c r="G13" s="59">
        <v>0</v>
      </c>
      <c r="H13" s="59">
        <v>120959.67806999999</v>
      </c>
      <c r="I13" s="59"/>
    </row>
    <row r="14" spans="1:17" ht="20.25" customHeight="1" x14ac:dyDescent="0.2">
      <c r="B14" t="s">
        <v>196</v>
      </c>
      <c r="C14" s="59">
        <v>20000</v>
      </c>
      <c r="D14" s="59">
        <v>20755.350000000002</v>
      </c>
      <c r="E14" s="59">
        <v>19767</v>
      </c>
      <c r="F14" s="59">
        <v>18501.714330000003</v>
      </c>
      <c r="G14" s="59">
        <v>2540</v>
      </c>
      <c r="H14" s="59">
        <v>15961.714330000003</v>
      </c>
      <c r="I14" s="59">
        <f t="shared" si="0"/>
        <v>15961.714330000003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224</v>
      </c>
      <c r="C15" s="59">
        <v>40000</v>
      </c>
      <c r="D15" s="59">
        <v>42000</v>
      </c>
      <c r="E15" s="59">
        <v>40000</v>
      </c>
      <c r="F15" s="59">
        <v>35204.400000000001</v>
      </c>
      <c r="G15" s="59">
        <v>0</v>
      </c>
      <c r="H15" s="59">
        <v>35204.400000000001</v>
      </c>
      <c r="I15" s="59"/>
    </row>
    <row r="16" spans="1:17" ht="20.25" customHeight="1" x14ac:dyDescent="0.2">
      <c r="A16" s="61" t="s">
        <v>217</v>
      </c>
      <c r="B16" s="61"/>
      <c r="C16" s="62">
        <v>220000</v>
      </c>
      <c r="D16" s="62">
        <v>207064.2</v>
      </c>
      <c r="E16" s="62">
        <v>214573</v>
      </c>
      <c r="F16" s="62">
        <v>174665.79240000001</v>
      </c>
      <c r="G16" s="62">
        <v>2540</v>
      </c>
      <c r="H16" s="62">
        <v>172125.79240000001</v>
      </c>
      <c r="I16" s="59">
        <f t="shared" si="0"/>
        <v>172125.79240000001</v>
      </c>
    </row>
    <row r="17" spans="1:17" ht="20.25" customHeight="1" x14ac:dyDescent="0.2">
      <c r="A17" t="s">
        <v>81</v>
      </c>
      <c r="B17" t="s">
        <v>73</v>
      </c>
      <c r="C17" s="59">
        <v>15000</v>
      </c>
      <c r="D17" s="59">
        <v>15750</v>
      </c>
      <c r="E17" s="59">
        <v>15000</v>
      </c>
      <c r="F17" s="59">
        <v>14039.850000000002</v>
      </c>
      <c r="G17" s="59">
        <v>14039.850000000002</v>
      </c>
      <c r="H17" s="59">
        <v>0</v>
      </c>
      <c r="I17" s="59">
        <f t="shared" si="0"/>
        <v>0</v>
      </c>
    </row>
    <row r="18" spans="1:17" ht="20.25" customHeight="1" x14ac:dyDescent="0.2">
      <c r="B18" t="s">
        <v>136</v>
      </c>
      <c r="C18" s="59">
        <v>343880</v>
      </c>
      <c r="D18" s="59">
        <v>304500</v>
      </c>
      <c r="E18" s="59">
        <v>313440</v>
      </c>
      <c r="F18" s="59">
        <v>303847.5</v>
      </c>
      <c r="G18" s="59">
        <v>1477</v>
      </c>
      <c r="H18" s="59">
        <v>302370.5</v>
      </c>
      <c r="I18" s="59">
        <f t="shared" si="0"/>
        <v>302370.5</v>
      </c>
      <c r="K18" s="59"/>
      <c r="L18" s="59"/>
      <c r="M18" s="59"/>
    </row>
    <row r="19" spans="1:17" ht="20.25" customHeight="1" x14ac:dyDescent="0.2">
      <c r="A19" s="61" t="s">
        <v>218</v>
      </c>
      <c r="B19" s="61"/>
      <c r="C19" s="62">
        <v>358880</v>
      </c>
      <c r="D19" s="62">
        <v>320250</v>
      </c>
      <c r="E19" s="62">
        <v>328440</v>
      </c>
      <c r="F19" s="62">
        <v>317887.34999999998</v>
      </c>
      <c r="G19" s="62">
        <v>15516.850000000002</v>
      </c>
      <c r="H19" s="62">
        <v>302370.5</v>
      </c>
      <c r="I19" s="59">
        <f t="shared" si="0"/>
        <v>302370.5</v>
      </c>
      <c r="K19" s="59"/>
      <c r="L19" s="59"/>
      <c r="M19" s="59"/>
    </row>
    <row r="20" spans="1:17" ht="20.25" customHeight="1" x14ac:dyDescent="0.2">
      <c r="A20" t="s">
        <v>80</v>
      </c>
      <c r="B20" t="s">
        <v>96</v>
      </c>
      <c r="C20" s="59">
        <v>20000</v>
      </c>
      <c r="D20" s="59">
        <v>21000</v>
      </c>
      <c r="E20" s="59">
        <v>20000</v>
      </c>
      <c r="F20" s="59">
        <v>21513.800000000003</v>
      </c>
      <c r="G20" s="59">
        <v>0</v>
      </c>
      <c r="H20" s="59">
        <v>21513.800000000003</v>
      </c>
      <c r="I20" s="59">
        <f t="shared" si="0"/>
        <v>21513.800000000003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136</v>
      </c>
      <c r="C21" s="59">
        <v>111063</v>
      </c>
      <c r="D21" s="59">
        <v>105000</v>
      </c>
      <c r="E21" s="59">
        <v>110538</v>
      </c>
      <c r="F21" s="59">
        <v>104775.00000000001</v>
      </c>
      <c r="G21" s="59">
        <v>0</v>
      </c>
      <c r="H21" s="59">
        <v>104775.00000000001</v>
      </c>
      <c r="I21" s="59"/>
      <c r="K21" s="59"/>
      <c r="L21" s="59"/>
      <c r="M21" s="59"/>
      <c r="Q21" s="60"/>
    </row>
    <row r="22" spans="1:17" ht="20.25" customHeight="1" x14ac:dyDescent="0.2">
      <c r="B22" t="s">
        <v>105</v>
      </c>
      <c r="C22" s="59">
        <v>20000</v>
      </c>
      <c r="D22" s="59">
        <v>12600</v>
      </c>
      <c r="E22" s="59">
        <v>16000</v>
      </c>
      <c r="F22" s="59">
        <v>13411.2</v>
      </c>
      <c r="G22" s="59">
        <v>13411.2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79</v>
      </c>
      <c r="C23" s="59">
        <v>56500</v>
      </c>
      <c r="D23" s="59">
        <v>39900</v>
      </c>
      <c r="E23" s="59">
        <v>39022</v>
      </c>
      <c r="F23" s="59">
        <v>41937.94</v>
      </c>
      <c r="G23" s="59">
        <v>19865.34</v>
      </c>
      <c r="H23" s="59">
        <v>22072.6</v>
      </c>
      <c r="I23" s="59"/>
      <c r="J23" s="63"/>
      <c r="K23" s="68"/>
      <c r="L23" s="68"/>
      <c r="M23" s="68"/>
      <c r="P23" s="60"/>
    </row>
    <row r="24" spans="1:17" ht="20.25" customHeight="1" x14ac:dyDescent="0.2">
      <c r="B24" t="s">
        <v>243</v>
      </c>
      <c r="C24" s="59">
        <v>20000</v>
      </c>
      <c r="D24" s="59">
        <v>0</v>
      </c>
      <c r="E24" s="59">
        <v>2689</v>
      </c>
      <c r="F24" s="59">
        <v>0</v>
      </c>
      <c r="G24" s="59">
        <v>0</v>
      </c>
      <c r="H24" s="59">
        <v>0</v>
      </c>
      <c r="I24" s="59">
        <f t="shared" si="0"/>
        <v>0</v>
      </c>
    </row>
    <row r="25" spans="1:17" ht="20.25" customHeight="1" x14ac:dyDescent="0.2">
      <c r="B25" t="s">
        <v>246</v>
      </c>
      <c r="C25" s="59">
        <v>394000</v>
      </c>
      <c r="D25" s="59">
        <v>346500</v>
      </c>
      <c r="E25" s="59">
        <v>335313</v>
      </c>
      <c r="F25" s="59">
        <v>364058.19999999995</v>
      </c>
      <c r="G25" s="59">
        <v>9620.375</v>
      </c>
      <c r="H25" s="59">
        <v>354437.82499999995</v>
      </c>
      <c r="I25" s="59"/>
    </row>
    <row r="26" spans="1:17" ht="20.25" customHeight="1" x14ac:dyDescent="0.2">
      <c r="B26" t="s">
        <v>385</v>
      </c>
      <c r="C26" s="59">
        <v>5000</v>
      </c>
      <c r="D26" s="59">
        <v>0</v>
      </c>
      <c r="E26" s="59">
        <v>0</v>
      </c>
      <c r="F26" s="59">
        <v>0</v>
      </c>
      <c r="G26" s="59">
        <v>0</v>
      </c>
      <c r="H26" s="59">
        <v>0</v>
      </c>
      <c r="I26" s="59">
        <f t="shared" si="0"/>
        <v>0</v>
      </c>
    </row>
    <row r="27" spans="1:17" ht="20.25" customHeight="1" x14ac:dyDescent="0.2">
      <c r="B27" t="s">
        <v>448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150</v>
      </c>
      <c r="B28" s="61"/>
      <c r="C28" s="62">
        <v>636563</v>
      </c>
      <c r="D28" s="62">
        <v>525000</v>
      </c>
      <c r="E28" s="62">
        <v>523562</v>
      </c>
      <c r="F28" s="62">
        <v>545696.14</v>
      </c>
      <c r="G28" s="62">
        <v>42896.915000000001</v>
      </c>
      <c r="H28" s="62">
        <v>502799.22499999998</v>
      </c>
      <c r="I28" s="59">
        <f t="shared" si="0"/>
        <v>502799.22499999998</v>
      </c>
    </row>
    <row r="29" spans="1:17" ht="20.25" customHeight="1" x14ac:dyDescent="0.2">
      <c r="A29" t="s">
        <v>247</v>
      </c>
      <c r="B29" t="s">
        <v>246</v>
      </c>
      <c r="C29" s="59">
        <v>262500</v>
      </c>
      <c r="D29" s="59">
        <v>165375</v>
      </c>
      <c r="E29" s="59">
        <v>227180</v>
      </c>
      <c r="F29" s="59">
        <v>175148.875</v>
      </c>
      <c r="G29" s="59">
        <v>136661.52500000002</v>
      </c>
      <c r="H29" s="59">
        <v>38487.350000000006</v>
      </c>
      <c r="I29" s="59">
        <f t="shared" si="0"/>
        <v>38487.350000000006</v>
      </c>
    </row>
    <row r="30" spans="1:17" ht="20.25" customHeight="1" x14ac:dyDescent="0.2">
      <c r="A30" s="61" t="s">
        <v>441</v>
      </c>
      <c r="B30" s="61"/>
      <c r="C30" s="62">
        <v>262500</v>
      </c>
      <c r="D30" s="62">
        <v>165375</v>
      </c>
      <c r="E30" s="62">
        <v>227180</v>
      </c>
      <c r="F30" s="62">
        <v>175148.875</v>
      </c>
      <c r="G30" s="62">
        <v>136661.52500000002</v>
      </c>
      <c r="H30" s="62">
        <v>38487.350000000006</v>
      </c>
      <c r="I30" s="59">
        <f t="shared" si="0"/>
        <v>38487.350000000006</v>
      </c>
    </row>
    <row r="31" spans="1:17" ht="20.25" customHeight="1" x14ac:dyDescent="0.2">
      <c r="A31" t="s">
        <v>118</v>
      </c>
      <c r="B31" t="s">
        <v>105</v>
      </c>
      <c r="C31" s="59">
        <v>3000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79</v>
      </c>
      <c r="C32" s="59">
        <v>3000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109</v>
      </c>
      <c r="C33" s="59">
        <v>65000</v>
      </c>
      <c r="D33" s="59">
        <v>31500</v>
      </c>
      <c r="E33" s="59">
        <v>40000</v>
      </c>
      <c r="F33" s="59">
        <v>37649.150000000009</v>
      </c>
      <c r="G33" s="59">
        <v>37649.150000000009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B34" t="s">
        <v>458</v>
      </c>
      <c r="C34" s="59">
        <v>5000</v>
      </c>
      <c r="D34" s="59">
        <v>0</v>
      </c>
      <c r="E34" s="59">
        <v>263</v>
      </c>
      <c r="F34" s="59">
        <v>0</v>
      </c>
      <c r="G34" s="59">
        <v>0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s="61" t="s">
        <v>179</v>
      </c>
      <c r="B35" s="61"/>
      <c r="C35" s="62">
        <v>76000</v>
      </c>
      <c r="D35" s="62">
        <v>31500</v>
      </c>
      <c r="E35" s="62">
        <v>40263</v>
      </c>
      <c r="F35" s="62">
        <v>37649.150000000009</v>
      </c>
      <c r="G35" s="62">
        <v>37649.150000000009</v>
      </c>
      <c r="H35" s="62">
        <v>0</v>
      </c>
      <c r="I35" s="59">
        <f t="shared" si="0"/>
        <v>0</v>
      </c>
    </row>
    <row r="36" spans="1:16" ht="20.25" customHeight="1" x14ac:dyDescent="0.2">
      <c r="A36" t="s">
        <v>461</v>
      </c>
      <c r="B36" t="s">
        <v>79</v>
      </c>
      <c r="C36" s="59">
        <v>9000</v>
      </c>
      <c r="D36" s="59">
        <v>6300</v>
      </c>
      <c r="E36" s="59">
        <v>9000</v>
      </c>
      <c r="F36" s="59">
        <v>6621.78</v>
      </c>
      <c r="G36" s="59">
        <v>6621.78</v>
      </c>
      <c r="H36" s="59">
        <v>0</v>
      </c>
      <c r="I36" s="59">
        <f t="shared" si="0"/>
        <v>0</v>
      </c>
    </row>
    <row r="37" spans="1:16" ht="20.25" customHeight="1" x14ac:dyDescent="0.2">
      <c r="B37" t="s">
        <v>109</v>
      </c>
      <c r="C37" s="59">
        <v>5000</v>
      </c>
      <c r="D37" s="59">
        <v>0</v>
      </c>
      <c r="E37" s="59">
        <v>5000</v>
      </c>
      <c r="F37" s="59">
        <v>5797.55</v>
      </c>
      <c r="G37" s="59">
        <v>0</v>
      </c>
      <c r="H37" s="59">
        <v>5797.55</v>
      </c>
      <c r="I37" s="59">
        <f t="shared" si="0"/>
        <v>5797.55</v>
      </c>
    </row>
    <row r="38" spans="1:16" ht="20.25" customHeight="1" x14ac:dyDescent="0.2">
      <c r="A38" s="61" t="s">
        <v>499</v>
      </c>
      <c r="B38" s="61"/>
      <c r="C38" s="62">
        <v>14000</v>
      </c>
      <c r="D38" s="62">
        <v>6300</v>
      </c>
      <c r="E38" s="62">
        <v>14000</v>
      </c>
      <c r="F38" s="62">
        <v>12419.33</v>
      </c>
      <c r="G38" s="62">
        <v>6621.78</v>
      </c>
      <c r="H38" s="62">
        <v>5797.55</v>
      </c>
      <c r="I38" s="59">
        <f t="shared" si="0"/>
        <v>5797.55</v>
      </c>
    </row>
    <row r="39" spans="1:16" ht="20.25" customHeight="1" x14ac:dyDescent="0.2">
      <c r="A39" t="s">
        <v>83</v>
      </c>
      <c r="B39" t="s">
        <v>205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29756.100000000002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219</v>
      </c>
      <c r="B40" s="61"/>
      <c r="C40" s="62">
        <v>30000</v>
      </c>
      <c r="D40" s="62">
        <v>31500</v>
      </c>
      <c r="E40" s="62">
        <v>30000</v>
      </c>
      <c r="F40" s="62">
        <v>29756.100000000002</v>
      </c>
      <c r="G40" s="62">
        <v>29756.100000000002</v>
      </c>
      <c r="H40" s="62">
        <v>0</v>
      </c>
      <c r="I40" s="59">
        <f t="shared" si="0"/>
        <v>0</v>
      </c>
    </row>
    <row r="41" spans="1:16" ht="20.25" customHeight="1" x14ac:dyDescent="0.2">
      <c r="A41" t="s">
        <v>412</v>
      </c>
      <c r="B41" t="s">
        <v>376</v>
      </c>
      <c r="C41" s="59">
        <v>10000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/>
    </row>
    <row r="42" spans="1:16" ht="20.25" customHeight="1" x14ac:dyDescent="0.2">
      <c r="A42" s="61" t="s">
        <v>442</v>
      </c>
      <c r="B42" s="61"/>
      <c r="C42" s="62">
        <v>10000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59">
        <f t="shared" si="0"/>
        <v>0</v>
      </c>
    </row>
    <row r="43" spans="1:16" ht="20.25" customHeight="1" x14ac:dyDescent="0.2">
      <c r="A43" t="s">
        <v>495</v>
      </c>
      <c r="B43" t="s">
        <v>494</v>
      </c>
      <c r="C43" s="59">
        <v>10000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/>
    </row>
    <row r="44" spans="1:16" ht="20.25" customHeight="1" x14ac:dyDescent="0.2">
      <c r="A44" s="61" t="s">
        <v>500</v>
      </c>
      <c r="B44" s="61"/>
      <c r="C44" s="62">
        <v>10000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59">
        <f t="shared" si="0"/>
        <v>0</v>
      </c>
    </row>
    <row r="45" spans="1:16" ht="20.25" customHeight="1" x14ac:dyDescent="0.2">
      <c r="A45" t="s">
        <v>189</v>
      </c>
      <c r="B45" t="s">
        <v>107</v>
      </c>
      <c r="C45" s="59">
        <v>10122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f t="shared" si="0"/>
        <v>0</v>
      </c>
    </row>
    <row r="46" spans="1:16" ht="20.25" customHeight="1" x14ac:dyDescent="0.2">
      <c r="B46" t="s">
        <v>529</v>
      </c>
      <c r="C46" s="59">
        <v>10000</v>
      </c>
      <c r="D46" s="59">
        <v>10500</v>
      </c>
      <c r="E46" s="59">
        <v>10000</v>
      </c>
      <c r="F46" s="59">
        <v>11595.1</v>
      </c>
      <c r="G46" s="59">
        <v>3750</v>
      </c>
      <c r="H46" s="59">
        <v>7845.1</v>
      </c>
      <c r="I46" s="69"/>
      <c r="J46" s="69">
        <v>74000</v>
      </c>
    </row>
    <row r="47" spans="1:16" ht="20.25" customHeight="1" x14ac:dyDescent="0.2">
      <c r="A47" s="61" t="s">
        <v>192</v>
      </c>
      <c r="B47" s="61"/>
      <c r="C47" s="62">
        <v>20122</v>
      </c>
      <c r="D47" s="62">
        <v>10500</v>
      </c>
      <c r="E47" s="62">
        <v>10000</v>
      </c>
      <c r="F47" s="62">
        <v>11595.1</v>
      </c>
      <c r="G47" s="62">
        <v>3750</v>
      </c>
      <c r="H47" s="62">
        <v>7845.1</v>
      </c>
      <c r="I47" s="59">
        <f t="shared" si="0"/>
        <v>7845.1</v>
      </c>
    </row>
    <row r="48" spans="1:16" ht="20.25" customHeight="1" x14ac:dyDescent="0.2">
      <c r="A48" t="s">
        <v>87</v>
      </c>
      <c r="B48" t="s">
        <v>107</v>
      </c>
      <c r="C48" s="59">
        <v>40000</v>
      </c>
      <c r="D48" s="59">
        <v>0</v>
      </c>
      <c r="E48" s="59">
        <v>21575</v>
      </c>
      <c r="F48" s="59">
        <v>18649.949999999997</v>
      </c>
      <c r="G48" s="59">
        <v>18649.949999999997</v>
      </c>
      <c r="H48" s="59">
        <v>0</v>
      </c>
      <c r="I48" s="59">
        <f t="shared" si="0"/>
        <v>0</v>
      </c>
    </row>
    <row r="49" spans="1:16" ht="20.25" customHeight="1" x14ac:dyDescent="0.2">
      <c r="A49" s="61" t="s">
        <v>443</v>
      </c>
      <c r="B49" s="61"/>
      <c r="C49" s="62">
        <v>40000</v>
      </c>
      <c r="D49" s="62">
        <v>0</v>
      </c>
      <c r="E49" s="62">
        <v>21575</v>
      </c>
      <c r="F49" s="62">
        <v>18649.949999999997</v>
      </c>
      <c r="G49" s="62">
        <v>18649.949999999997</v>
      </c>
      <c r="H49" s="62">
        <v>0</v>
      </c>
      <c r="I49" s="69"/>
      <c r="J49" s="70"/>
    </row>
    <row r="50" spans="1:16" ht="20.25" customHeight="1" x14ac:dyDescent="0.2">
      <c r="A50" t="s">
        <v>125</v>
      </c>
      <c r="B50" t="s">
        <v>107</v>
      </c>
      <c r="C50" s="59">
        <v>5000</v>
      </c>
      <c r="D50" s="59">
        <v>0</v>
      </c>
      <c r="E50" s="59">
        <v>5000</v>
      </c>
      <c r="F50" s="59">
        <v>6775.4500000000007</v>
      </c>
      <c r="G50" s="59">
        <v>6775.4500000000007</v>
      </c>
      <c r="H50" s="59">
        <v>0</v>
      </c>
      <c r="I50" s="59"/>
    </row>
    <row r="51" spans="1:16" ht="20.25" customHeight="1" x14ac:dyDescent="0.2">
      <c r="B51" t="s">
        <v>144</v>
      </c>
      <c r="C51" s="59">
        <v>50000</v>
      </c>
      <c r="D51" s="59">
        <v>52500</v>
      </c>
      <c r="E51" s="59">
        <v>50000</v>
      </c>
      <c r="F51" s="59">
        <v>59372.5</v>
      </c>
      <c r="G51" s="59">
        <v>41284</v>
      </c>
      <c r="H51" s="59">
        <v>18088.5</v>
      </c>
      <c r="I51" s="59">
        <f t="shared" si="0"/>
        <v>18088.5</v>
      </c>
      <c r="J51" s="59"/>
      <c r="M51">
        <v>102.14</v>
      </c>
    </row>
    <row r="52" spans="1:16" ht="20.25" customHeight="1" x14ac:dyDescent="0.2">
      <c r="B52" t="s">
        <v>531</v>
      </c>
      <c r="C52" s="59">
        <v>5000</v>
      </c>
      <c r="D52" s="59">
        <v>0</v>
      </c>
      <c r="E52" s="59">
        <v>5000</v>
      </c>
      <c r="F52" s="59">
        <v>5657.85</v>
      </c>
      <c r="G52" s="59">
        <v>5657.85</v>
      </c>
      <c r="H52" s="59">
        <v>0</v>
      </c>
      <c r="I52" s="59">
        <f t="shared" si="0"/>
        <v>0</v>
      </c>
      <c r="M52">
        <v>3300</v>
      </c>
    </row>
    <row r="53" spans="1:16" ht="20.25" customHeight="1" x14ac:dyDescent="0.2">
      <c r="A53" s="61" t="s">
        <v>220</v>
      </c>
      <c r="B53" s="61"/>
      <c r="C53" s="62">
        <v>60000</v>
      </c>
      <c r="D53" s="62">
        <v>52500</v>
      </c>
      <c r="E53" s="62">
        <v>60000</v>
      </c>
      <c r="F53" s="62">
        <v>71805.8</v>
      </c>
      <c r="G53" s="62">
        <v>53717.299999999996</v>
      </c>
      <c r="H53" s="62">
        <v>18088.5</v>
      </c>
      <c r="I53" s="59"/>
      <c r="M53">
        <f>+M52/M51</f>
        <v>32.308596044644602</v>
      </c>
    </row>
    <row r="54" spans="1:16" ht="20.25" customHeight="1" x14ac:dyDescent="0.2">
      <c r="A54" t="s">
        <v>95</v>
      </c>
      <c r="C54" s="59">
        <v>2341065</v>
      </c>
      <c r="D54" s="59">
        <v>1827739.2</v>
      </c>
      <c r="E54" s="59">
        <v>1961593</v>
      </c>
      <c r="F54" s="59">
        <v>1827156.1374000001</v>
      </c>
      <c r="G54" s="59">
        <v>485868.27000000008</v>
      </c>
      <c r="H54" s="59">
        <v>1341287.8674000001</v>
      </c>
      <c r="I54" s="59">
        <f t="shared" si="0"/>
        <v>1341287.8674000001</v>
      </c>
    </row>
    <row r="55" spans="1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1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2900706.6491300007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2900706.6491300007</v>
      </c>
      <c r="J79">
        <v>16</v>
      </c>
      <c r="K79" s="58">
        <f>+I79*0.9779</f>
        <v>2836601.0321842278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181294.16557062505</v>
      </c>
      <c r="K81" s="58">
        <f>+K79*85</f>
        <v>241111087.73565936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241111.08773565936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9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161</v>
      </c>
      <c r="B122">
        <v>20700</v>
      </c>
      <c r="C122" s="58">
        <v>424374</v>
      </c>
    </row>
    <row r="123" spans="1:9" x14ac:dyDescent="0.2">
      <c r="A123" s="64" t="s">
        <v>161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9" x14ac:dyDescent="0.2">
      <c r="C127" s="65">
        <f>+C50+C121</f>
        <v>1980256</v>
      </c>
      <c r="D127" s="60">
        <f>+D121-D50</f>
        <v>1920000</v>
      </c>
      <c r="E127" s="60">
        <f>+E121-E50</f>
        <v>1915000</v>
      </c>
      <c r="F127" s="60">
        <f>+F121-F50</f>
        <v>818371.55</v>
      </c>
      <c r="G127" s="59">
        <f>+G121-G50</f>
        <v>1433224.55</v>
      </c>
    </row>
    <row r="128" spans="1:9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tabSelected="1" zoomScale="80" zoomScaleNormal="80" workbookViewId="0">
      <selection activeCell="L10" sqref="L10"/>
    </sheetView>
  </sheetViews>
  <sheetFormatPr defaultRowHeight="14.25" x14ac:dyDescent="0.2"/>
  <cols>
    <col min="1" max="1" width="19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148</v>
      </c>
    </row>
    <row r="3" spans="1:12" x14ac:dyDescent="0.2">
      <c r="A3" s="57" t="s">
        <v>29</v>
      </c>
      <c r="B3" t="s">
        <v>148</v>
      </c>
    </row>
    <row r="4" spans="1:12" x14ac:dyDescent="0.2">
      <c r="A4" s="57" t="s">
        <v>42</v>
      </c>
      <c r="B4" t="s">
        <v>166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2" ht="20.25" customHeight="1" x14ac:dyDescent="0.2">
      <c r="A7" t="s">
        <v>539</v>
      </c>
      <c r="B7" s="59">
        <v>5000</v>
      </c>
      <c r="C7" s="59">
        <v>5250</v>
      </c>
      <c r="D7" s="59">
        <v>5000</v>
      </c>
      <c r="E7" s="59">
        <v>3702.0499999999997</v>
      </c>
      <c r="F7" s="59">
        <v>3702.0499999999997</v>
      </c>
      <c r="G7" s="59">
        <v>0</v>
      </c>
    </row>
    <row r="8" spans="1:12" ht="20.25" customHeight="1" x14ac:dyDescent="0.2">
      <c r="A8" t="s">
        <v>130</v>
      </c>
      <c r="B8" s="59">
        <v>133000</v>
      </c>
      <c r="C8" s="59">
        <v>115500</v>
      </c>
      <c r="D8" s="59">
        <v>110000</v>
      </c>
      <c r="E8" s="59">
        <v>91224.1</v>
      </c>
      <c r="F8" s="59">
        <v>91224.1</v>
      </c>
      <c r="G8" s="59">
        <v>0</v>
      </c>
    </row>
    <row r="9" spans="1:12" ht="20.25" customHeight="1" x14ac:dyDescent="0.2">
      <c r="A9" t="s">
        <v>168</v>
      </c>
      <c r="B9" s="59">
        <v>240000</v>
      </c>
      <c r="C9" s="59">
        <v>120750</v>
      </c>
      <c r="D9" s="59">
        <v>152000</v>
      </c>
      <c r="E9" s="59">
        <v>126358.65000000001</v>
      </c>
      <c r="F9" s="59">
        <v>43182.55</v>
      </c>
      <c r="G9" s="59">
        <v>83176.100000000006</v>
      </c>
    </row>
    <row r="10" spans="1:12" ht="20.25" customHeight="1" x14ac:dyDescent="0.2">
      <c r="A10" t="s">
        <v>165</v>
      </c>
      <c r="B10" s="59">
        <v>20000</v>
      </c>
      <c r="C10" s="59">
        <v>0</v>
      </c>
      <c r="D10" s="59">
        <v>17369</v>
      </c>
      <c r="E10" s="59">
        <v>0</v>
      </c>
      <c r="F10" s="59">
        <v>0</v>
      </c>
      <c r="G10" s="59">
        <v>0</v>
      </c>
      <c r="K10">
        <f>25*32.24</f>
        <v>806</v>
      </c>
    </row>
    <row r="11" spans="1:12" ht="20.25" customHeight="1" x14ac:dyDescent="0.2">
      <c r="A11" t="s">
        <v>81</v>
      </c>
      <c r="B11" s="59">
        <v>68880</v>
      </c>
      <c r="C11" s="59">
        <v>15750</v>
      </c>
      <c r="D11" s="59">
        <v>38440</v>
      </c>
      <c r="E11" s="59">
        <v>14039.850000000002</v>
      </c>
      <c r="F11" s="59">
        <v>14039.850000000002</v>
      </c>
      <c r="G11" s="59">
        <v>0</v>
      </c>
      <c r="L11">
        <f>76*2500</f>
        <v>190000</v>
      </c>
    </row>
    <row r="12" spans="1:12" ht="20.25" customHeight="1" x14ac:dyDescent="0.2">
      <c r="A12" t="s">
        <v>80</v>
      </c>
      <c r="B12" s="59">
        <v>191563</v>
      </c>
      <c r="C12" s="59">
        <v>57750</v>
      </c>
      <c r="D12" s="59">
        <v>78562</v>
      </c>
      <c r="E12" s="59">
        <v>60727.590000000004</v>
      </c>
      <c r="F12" s="59">
        <v>42896.915000000001</v>
      </c>
      <c r="G12" s="59">
        <v>17830.674999999999</v>
      </c>
    </row>
    <row r="13" spans="1:12" ht="20.25" customHeight="1" x14ac:dyDescent="0.2">
      <c r="A13" t="s">
        <v>247</v>
      </c>
      <c r="B13" s="59">
        <v>262500</v>
      </c>
      <c r="C13" s="59">
        <v>165375</v>
      </c>
      <c r="D13" s="59">
        <v>227180</v>
      </c>
      <c r="E13" s="59">
        <v>175148.87500000003</v>
      </c>
      <c r="F13" s="59">
        <v>136661.52500000002</v>
      </c>
      <c r="G13" s="59">
        <v>38487.350000000006</v>
      </c>
    </row>
    <row r="14" spans="1:12" ht="20.25" customHeight="1" x14ac:dyDescent="0.2">
      <c r="A14" t="s">
        <v>118</v>
      </c>
      <c r="B14" s="59">
        <v>76000</v>
      </c>
      <c r="C14" s="59">
        <v>31500</v>
      </c>
      <c r="D14" s="59">
        <v>40263</v>
      </c>
      <c r="E14" s="59">
        <v>37649.150000000009</v>
      </c>
      <c r="F14" s="59">
        <v>37649.150000000009</v>
      </c>
      <c r="G14" s="59">
        <v>0</v>
      </c>
    </row>
    <row r="15" spans="1:12" ht="20.25" customHeight="1" x14ac:dyDescent="0.2">
      <c r="A15" t="s">
        <v>461</v>
      </c>
      <c r="B15" s="59">
        <v>14000</v>
      </c>
      <c r="C15" s="59">
        <v>6300</v>
      </c>
      <c r="D15" s="59">
        <v>14000</v>
      </c>
      <c r="E15" s="59">
        <v>12419.33</v>
      </c>
      <c r="F15" s="59">
        <v>6621.78</v>
      </c>
      <c r="G15" s="59">
        <v>5797.55</v>
      </c>
    </row>
    <row r="16" spans="1:12" ht="20.25" customHeight="1" x14ac:dyDescent="0.2">
      <c r="A16" t="s">
        <v>412</v>
      </c>
      <c r="B16" s="59">
        <v>10000</v>
      </c>
      <c r="C16" s="59">
        <v>0</v>
      </c>
      <c r="D16" s="59">
        <v>0</v>
      </c>
      <c r="E16" s="59">
        <v>0</v>
      </c>
      <c r="F16" s="59">
        <v>0</v>
      </c>
      <c r="G16" s="59">
        <v>0</v>
      </c>
    </row>
    <row r="17" spans="1:7" ht="20.25" customHeight="1" x14ac:dyDescent="0.2">
      <c r="A17" t="s">
        <v>495</v>
      </c>
      <c r="B17" s="59">
        <v>10000</v>
      </c>
      <c r="C17" s="59">
        <v>0</v>
      </c>
      <c r="D17" s="59">
        <v>0</v>
      </c>
      <c r="E17" s="59">
        <v>0</v>
      </c>
      <c r="F17" s="59">
        <v>0</v>
      </c>
      <c r="G17" s="59">
        <v>0</v>
      </c>
    </row>
    <row r="18" spans="1:7" ht="20.25" customHeight="1" x14ac:dyDescent="0.2">
      <c r="A18" t="s">
        <v>189</v>
      </c>
      <c r="B18" s="59">
        <v>20122</v>
      </c>
      <c r="C18" s="59">
        <v>10500</v>
      </c>
      <c r="D18" s="59">
        <v>10000</v>
      </c>
      <c r="E18" s="59">
        <v>11595.1</v>
      </c>
      <c r="F18" s="59">
        <v>3750</v>
      </c>
      <c r="G18" s="59">
        <v>7845.1</v>
      </c>
    </row>
    <row r="19" spans="1:7" ht="20.25" customHeight="1" x14ac:dyDescent="0.2">
      <c r="A19" t="s">
        <v>87</v>
      </c>
      <c r="B19" s="59">
        <v>40000</v>
      </c>
      <c r="C19" s="59">
        <v>0</v>
      </c>
      <c r="D19" s="59">
        <v>21575</v>
      </c>
      <c r="E19" s="59">
        <v>18649.949999999997</v>
      </c>
      <c r="F19" s="59">
        <v>18649.949999999997</v>
      </c>
      <c r="G19" s="59">
        <v>0</v>
      </c>
    </row>
    <row r="20" spans="1:7" ht="20.25" customHeight="1" x14ac:dyDescent="0.2">
      <c r="A20" t="s">
        <v>125</v>
      </c>
      <c r="B20" s="59">
        <v>5000</v>
      </c>
      <c r="C20" s="59">
        <v>0</v>
      </c>
      <c r="D20" s="59">
        <v>5000</v>
      </c>
      <c r="E20" s="59">
        <v>5657.85</v>
      </c>
      <c r="F20" s="59">
        <v>5657.85</v>
      </c>
      <c r="G20" s="59">
        <v>0</v>
      </c>
    </row>
    <row r="21" spans="1:7" ht="20.25" customHeight="1" x14ac:dyDescent="0.2">
      <c r="A21" t="s">
        <v>95</v>
      </c>
      <c r="B21" s="59">
        <v>1096065</v>
      </c>
      <c r="C21" s="59">
        <v>528675</v>
      </c>
      <c r="D21" s="59">
        <v>719389</v>
      </c>
      <c r="E21" s="59">
        <v>557172.49500000011</v>
      </c>
      <c r="F21" s="59">
        <v>404035.72000000009</v>
      </c>
      <c r="G21" s="59">
        <v>153136.77499999999</v>
      </c>
    </row>
    <row r="22" spans="1:7" ht="20.25" customHeight="1" x14ac:dyDescent="0.2">
      <c r="C22"/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212</v>
      </c>
      <c r="B37" s="58">
        <v>1287052</v>
      </c>
      <c r="C37"/>
      <c r="G37" s="59"/>
    </row>
    <row r="38" spans="1:9" ht="20.25" customHeight="1" x14ac:dyDescent="0.2">
      <c r="A38" t="s">
        <v>171</v>
      </c>
      <c r="B38" s="65">
        <f>++B22+B37</f>
        <v>1287052</v>
      </c>
      <c r="C38"/>
      <c r="G38" s="59"/>
    </row>
    <row r="39" spans="1:9" ht="20.25" customHeight="1" x14ac:dyDescent="0.2">
      <c r="A39" t="s">
        <v>132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175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2" zoomScale="85" zoomScaleNormal="85" workbookViewId="0">
      <selection activeCell="H27" sqref="H27"/>
    </sheetView>
  </sheetViews>
  <sheetFormatPr defaultRowHeight="14.25" x14ac:dyDescent="0.2"/>
  <cols>
    <col min="1" max="1" width="35.375" customWidth="1"/>
    <col min="2" max="2" width="23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130</v>
      </c>
      <c r="B5" t="s">
        <v>203</v>
      </c>
      <c r="C5" s="59">
        <v>18000</v>
      </c>
      <c r="D5" s="59">
        <v>0</v>
      </c>
      <c r="E5" s="59">
        <v>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B6" t="s">
        <v>376</v>
      </c>
      <c r="C6" s="59">
        <v>105000</v>
      </c>
      <c r="D6" s="59">
        <v>105000</v>
      </c>
      <c r="E6" s="59">
        <v>100000</v>
      </c>
      <c r="F6" s="59">
        <v>82423</v>
      </c>
      <c r="G6" s="59">
        <v>0</v>
      </c>
      <c r="H6" s="59">
        <f t="shared" ref="H6:H68" si="0">G6</f>
        <v>0</v>
      </c>
    </row>
    <row r="7" spans="1:11" ht="20.25" customHeight="1" x14ac:dyDescent="0.2">
      <c r="A7" s="61" t="s">
        <v>440</v>
      </c>
      <c r="B7" s="61"/>
      <c r="C7" s="62">
        <v>123000</v>
      </c>
      <c r="D7" s="62">
        <v>105000</v>
      </c>
      <c r="E7" s="62">
        <v>100000</v>
      </c>
      <c r="F7" s="62">
        <v>82423</v>
      </c>
      <c r="G7" s="62">
        <v>0</v>
      </c>
      <c r="H7" s="59">
        <f t="shared" si="0"/>
        <v>0</v>
      </c>
    </row>
    <row r="8" spans="1:11" ht="20.25" customHeight="1" x14ac:dyDescent="0.2">
      <c r="A8" t="s">
        <v>168</v>
      </c>
      <c r="B8" t="s">
        <v>73</v>
      </c>
      <c r="C8" s="59">
        <v>90000</v>
      </c>
      <c r="D8" s="59">
        <v>0</v>
      </c>
      <c r="E8" s="59">
        <v>2000</v>
      </c>
      <c r="F8" s="59">
        <v>0</v>
      </c>
      <c r="G8" s="59">
        <v>0</v>
      </c>
      <c r="H8" s="59"/>
    </row>
    <row r="9" spans="1:11" ht="20.25" customHeight="1" x14ac:dyDescent="0.2">
      <c r="A9" s="61" t="s">
        <v>216</v>
      </c>
      <c r="B9" s="61"/>
      <c r="C9" s="62">
        <v>90000</v>
      </c>
      <c r="D9" s="62">
        <v>0</v>
      </c>
      <c r="E9" s="62">
        <v>2000</v>
      </c>
      <c r="F9" s="62">
        <v>0</v>
      </c>
      <c r="G9" s="62">
        <v>0</v>
      </c>
      <c r="H9" s="59">
        <f t="shared" si="0"/>
        <v>0</v>
      </c>
    </row>
    <row r="10" spans="1:11" ht="20.25" customHeight="1" x14ac:dyDescent="0.2">
      <c r="A10" t="s">
        <v>165</v>
      </c>
      <c r="B10" t="s">
        <v>133</v>
      </c>
      <c r="C10" s="59">
        <v>20000</v>
      </c>
      <c r="D10" s="59">
        <v>0</v>
      </c>
      <c r="E10" s="59">
        <v>17369</v>
      </c>
      <c r="F10" s="59">
        <v>0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217</v>
      </c>
      <c r="B11" s="61"/>
      <c r="C11" s="62">
        <v>20000</v>
      </c>
      <c r="D11" s="62">
        <v>0</v>
      </c>
      <c r="E11" s="62">
        <v>17369</v>
      </c>
      <c r="F11" s="62">
        <v>0</v>
      </c>
      <c r="G11" s="62">
        <v>0</v>
      </c>
      <c r="H11" s="59"/>
    </row>
    <row r="12" spans="1:11" ht="20.25" customHeight="1" x14ac:dyDescent="0.2">
      <c r="A12" t="s">
        <v>81</v>
      </c>
      <c r="B12" t="s">
        <v>136</v>
      </c>
      <c r="C12" s="59">
        <v>53880</v>
      </c>
      <c r="D12" s="59">
        <v>0</v>
      </c>
      <c r="E12" s="59">
        <v>23440</v>
      </c>
      <c r="F12" s="59">
        <v>0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A13" s="61" t="s">
        <v>218</v>
      </c>
      <c r="B13" s="61"/>
      <c r="C13" s="62">
        <v>53880</v>
      </c>
      <c r="D13" s="62">
        <v>0</v>
      </c>
      <c r="E13" s="62">
        <v>23440</v>
      </c>
      <c r="F13" s="62">
        <v>0</v>
      </c>
      <c r="G13" s="62">
        <v>0</v>
      </c>
      <c r="H13" s="59">
        <f t="shared" si="0"/>
        <v>0</v>
      </c>
    </row>
    <row r="14" spans="1:11" ht="20.25" customHeight="1" x14ac:dyDescent="0.2">
      <c r="A14" t="s">
        <v>80</v>
      </c>
      <c r="B14" t="s">
        <v>136</v>
      </c>
      <c r="C14" s="59">
        <v>983</v>
      </c>
      <c r="D14" s="59">
        <v>0</v>
      </c>
      <c r="E14" s="59">
        <v>458</v>
      </c>
      <c r="F14" s="59">
        <v>0</v>
      </c>
      <c r="G14" s="59">
        <v>0</v>
      </c>
      <c r="H14" s="59">
        <f t="shared" si="0"/>
        <v>0</v>
      </c>
    </row>
    <row r="15" spans="1:11" ht="20.25" customHeight="1" x14ac:dyDescent="0.2">
      <c r="B15" t="s">
        <v>105</v>
      </c>
      <c r="C15" s="59">
        <v>20000</v>
      </c>
      <c r="D15" s="59">
        <v>12600</v>
      </c>
      <c r="E15" s="59">
        <v>16000</v>
      </c>
      <c r="F15" s="59">
        <v>13411.2</v>
      </c>
      <c r="G15" s="59">
        <v>0</v>
      </c>
      <c r="H15" s="59"/>
      <c r="I15" s="63"/>
      <c r="J15" s="63"/>
      <c r="K15" s="60"/>
    </row>
    <row r="16" spans="1:11" ht="20.25" customHeight="1" x14ac:dyDescent="0.2">
      <c r="B16" t="s">
        <v>79</v>
      </c>
      <c r="C16" s="59">
        <v>27500</v>
      </c>
      <c r="D16" s="59">
        <v>9450</v>
      </c>
      <c r="E16" s="59">
        <v>10022</v>
      </c>
      <c r="F16" s="59">
        <v>9932.67</v>
      </c>
      <c r="G16" s="59">
        <v>0</v>
      </c>
      <c r="H16" s="59">
        <f t="shared" si="0"/>
        <v>0</v>
      </c>
    </row>
    <row r="17" spans="1:8" ht="20.25" customHeight="1" x14ac:dyDescent="0.2">
      <c r="B17" t="s">
        <v>243</v>
      </c>
      <c r="C17" s="59">
        <v>20000</v>
      </c>
      <c r="D17" s="59">
        <v>0</v>
      </c>
      <c r="E17" s="59">
        <v>2689</v>
      </c>
      <c r="F17" s="59">
        <v>0</v>
      </c>
      <c r="G17" s="59">
        <v>0</v>
      </c>
      <c r="H17" s="59"/>
    </row>
    <row r="18" spans="1:8" ht="20.25" customHeight="1" x14ac:dyDescent="0.2">
      <c r="B18" t="s">
        <v>246</v>
      </c>
      <c r="C18" s="59">
        <v>89000</v>
      </c>
      <c r="D18" s="59">
        <v>26250</v>
      </c>
      <c r="E18" s="59">
        <v>30313</v>
      </c>
      <c r="F18" s="59">
        <v>9620.375</v>
      </c>
      <c r="G18" s="59">
        <v>17830.674999999999</v>
      </c>
      <c r="H18" s="59">
        <f t="shared" si="0"/>
        <v>17830.674999999999</v>
      </c>
    </row>
    <row r="19" spans="1:8" ht="20.25" customHeight="1" x14ac:dyDescent="0.2">
      <c r="B19" t="s">
        <v>385</v>
      </c>
      <c r="C19" s="59">
        <v>5000</v>
      </c>
      <c r="D19" s="59">
        <v>0</v>
      </c>
      <c r="E19" s="59">
        <v>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B20" t="s">
        <v>448</v>
      </c>
      <c r="C20" s="59">
        <v>10000</v>
      </c>
      <c r="D20" s="59">
        <v>0</v>
      </c>
      <c r="E20" s="59">
        <v>0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A21" s="61" t="s">
        <v>150</v>
      </c>
      <c r="B21" s="61"/>
      <c r="C21" s="62">
        <v>172483</v>
      </c>
      <c r="D21" s="62">
        <v>48300</v>
      </c>
      <c r="E21" s="62">
        <v>59482</v>
      </c>
      <c r="F21" s="62">
        <v>32964.245000000003</v>
      </c>
      <c r="G21" s="62">
        <v>17830.674999999999</v>
      </c>
      <c r="H21" s="59">
        <f t="shared" si="0"/>
        <v>17830.674999999999</v>
      </c>
    </row>
    <row r="22" spans="1:8" ht="20.25" customHeight="1" x14ac:dyDescent="0.2">
      <c r="A22" t="s">
        <v>247</v>
      </c>
      <c r="B22" t="s">
        <v>246</v>
      </c>
      <c r="C22" s="59">
        <v>262500</v>
      </c>
      <c r="D22" s="59">
        <v>165375</v>
      </c>
      <c r="E22" s="59">
        <v>227180</v>
      </c>
      <c r="F22" s="59">
        <v>136661.52500000002</v>
      </c>
      <c r="G22" s="59">
        <v>38487.350000000006</v>
      </c>
      <c r="H22" s="59"/>
    </row>
    <row r="23" spans="1:8" ht="20.25" customHeight="1" x14ac:dyDescent="0.2">
      <c r="A23" s="61" t="s">
        <v>441</v>
      </c>
      <c r="B23" s="61"/>
      <c r="C23" s="62">
        <v>262500</v>
      </c>
      <c r="D23" s="62">
        <v>165375</v>
      </c>
      <c r="E23" s="62">
        <v>227180</v>
      </c>
      <c r="F23" s="62">
        <v>136661.52500000002</v>
      </c>
      <c r="G23" s="62">
        <v>38487.350000000006</v>
      </c>
      <c r="H23" s="59">
        <f t="shared" si="0"/>
        <v>38487.350000000006</v>
      </c>
    </row>
    <row r="24" spans="1:8" ht="20.25" customHeight="1" x14ac:dyDescent="0.2">
      <c r="A24" t="s">
        <v>118</v>
      </c>
      <c r="B24" t="s">
        <v>109</v>
      </c>
      <c r="C24" s="59">
        <v>35000</v>
      </c>
      <c r="D24" s="59">
        <v>31500</v>
      </c>
      <c r="E24" s="59">
        <v>35000</v>
      </c>
      <c r="F24" s="59">
        <v>37649.150000000009</v>
      </c>
      <c r="G24" s="59">
        <v>0</v>
      </c>
      <c r="H24" s="59"/>
    </row>
    <row r="25" spans="1:8" ht="20.25" customHeight="1" x14ac:dyDescent="0.2">
      <c r="B25" t="s">
        <v>458</v>
      </c>
      <c r="C25" s="59">
        <v>5000</v>
      </c>
      <c r="D25" s="59">
        <v>0</v>
      </c>
      <c r="E25" s="59">
        <v>263</v>
      </c>
      <c r="F25" s="59">
        <v>0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179</v>
      </c>
      <c r="B26" s="61"/>
      <c r="C26" s="62">
        <v>40000</v>
      </c>
      <c r="D26" s="62">
        <v>31500</v>
      </c>
      <c r="E26" s="62">
        <v>35263</v>
      </c>
      <c r="F26" s="62">
        <v>37649.150000000009</v>
      </c>
      <c r="G26" s="62">
        <v>0</v>
      </c>
      <c r="H26" s="59"/>
    </row>
    <row r="27" spans="1:8" ht="20.25" customHeight="1" x14ac:dyDescent="0.2">
      <c r="A27" t="s">
        <v>461</v>
      </c>
      <c r="B27" t="s">
        <v>109</v>
      </c>
      <c r="C27" s="59">
        <v>5000</v>
      </c>
      <c r="D27" s="59">
        <v>0</v>
      </c>
      <c r="E27" s="59">
        <v>5000</v>
      </c>
      <c r="F27" s="59">
        <v>0</v>
      </c>
      <c r="G27" s="59">
        <v>5797.55</v>
      </c>
      <c r="H27" s="59">
        <f t="shared" si="0"/>
        <v>5797.55</v>
      </c>
    </row>
    <row r="28" spans="1:8" ht="20.25" customHeight="1" x14ac:dyDescent="0.2">
      <c r="A28" s="61" t="s">
        <v>499</v>
      </c>
      <c r="B28" s="61"/>
      <c r="C28" s="62">
        <v>5000</v>
      </c>
      <c r="D28" s="62">
        <v>0</v>
      </c>
      <c r="E28" s="62">
        <v>5000</v>
      </c>
      <c r="F28" s="62">
        <v>0</v>
      </c>
      <c r="G28" s="62">
        <v>5797.55</v>
      </c>
      <c r="H28" s="59">
        <f t="shared" si="0"/>
        <v>5797.55</v>
      </c>
    </row>
    <row r="29" spans="1:8" ht="20.25" customHeight="1" x14ac:dyDescent="0.2">
      <c r="A29" t="s">
        <v>412</v>
      </c>
      <c r="B29" t="s">
        <v>376</v>
      </c>
      <c r="C29" s="59">
        <v>10000</v>
      </c>
      <c r="D29" s="59">
        <v>0</v>
      </c>
      <c r="E29" s="59">
        <v>0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442</v>
      </c>
      <c r="B30" s="61"/>
      <c r="C30" s="62">
        <v>10000</v>
      </c>
      <c r="D30" s="62">
        <v>0</v>
      </c>
      <c r="E30" s="62">
        <v>0</v>
      </c>
      <c r="F30" s="62">
        <v>0</v>
      </c>
      <c r="G30" s="62">
        <v>0</v>
      </c>
      <c r="H30" s="59"/>
    </row>
    <row r="31" spans="1:8" ht="20.25" customHeight="1" x14ac:dyDescent="0.2">
      <c r="A31" t="s">
        <v>189</v>
      </c>
      <c r="B31" t="s">
        <v>107</v>
      </c>
      <c r="C31" s="59">
        <v>10122</v>
      </c>
      <c r="D31" s="59">
        <v>0</v>
      </c>
      <c r="E31" s="59">
        <v>0</v>
      </c>
      <c r="F31" s="59">
        <v>0</v>
      </c>
      <c r="G31" s="59">
        <v>0</v>
      </c>
      <c r="H31" s="59">
        <f t="shared" si="0"/>
        <v>0</v>
      </c>
    </row>
    <row r="32" spans="1:8" ht="20.25" customHeight="1" x14ac:dyDescent="0.2">
      <c r="A32" s="61" t="s">
        <v>192</v>
      </c>
      <c r="B32" s="61"/>
      <c r="C32" s="62">
        <v>10122</v>
      </c>
      <c r="D32" s="62">
        <v>0</v>
      </c>
      <c r="E32" s="62">
        <v>0</v>
      </c>
      <c r="F32" s="62">
        <v>0</v>
      </c>
      <c r="G32" s="62">
        <v>0</v>
      </c>
      <c r="H32" s="59">
        <f t="shared" si="0"/>
        <v>0</v>
      </c>
    </row>
    <row r="33" spans="1:8" ht="20.25" customHeight="1" x14ac:dyDescent="0.2">
      <c r="A33" t="s">
        <v>87</v>
      </c>
      <c r="B33" t="s">
        <v>107</v>
      </c>
      <c r="C33" s="59">
        <v>40000</v>
      </c>
      <c r="D33" s="59">
        <v>0</v>
      </c>
      <c r="E33" s="59">
        <v>21575</v>
      </c>
      <c r="F33" s="59">
        <v>18649.949999999997</v>
      </c>
      <c r="G33" s="59">
        <v>0</v>
      </c>
      <c r="H33" s="59">
        <f t="shared" si="0"/>
        <v>0</v>
      </c>
    </row>
    <row r="34" spans="1:8" ht="20.25" customHeight="1" x14ac:dyDescent="0.2">
      <c r="A34" s="61" t="s">
        <v>443</v>
      </c>
      <c r="B34" s="61"/>
      <c r="C34" s="62">
        <v>40000</v>
      </c>
      <c r="D34" s="62">
        <v>0</v>
      </c>
      <c r="E34" s="62">
        <v>21575</v>
      </c>
      <c r="F34" s="62">
        <v>18649.949999999997</v>
      </c>
      <c r="G34" s="62">
        <v>0</v>
      </c>
      <c r="H34" s="59">
        <f t="shared" si="0"/>
        <v>0</v>
      </c>
    </row>
    <row r="35" spans="1:8" ht="20.25" customHeight="1" x14ac:dyDescent="0.2">
      <c r="A35" t="s">
        <v>125</v>
      </c>
      <c r="B35" t="s">
        <v>531</v>
      </c>
      <c r="C35" s="59">
        <v>5000</v>
      </c>
      <c r="D35" s="59">
        <v>0</v>
      </c>
      <c r="E35" s="59">
        <v>5000</v>
      </c>
      <c r="F35" s="59">
        <v>5657.85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220</v>
      </c>
      <c r="B36" s="61"/>
      <c r="C36" s="62">
        <v>5000</v>
      </c>
      <c r="D36" s="62">
        <v>0</v>
      </c>
      <c r="E36" s="62">
        <v>5000</v>
      </c>
      <c r="F36" s="62">
        <v>5657.85</v>
      </c>
      <c r="G36" s="62">
        <v>0</v>
      </c>
      <c r="H36" s="59">
        <f t="shared" si="0"/>
        <v>0</v>
      </c>
    </row>
    <row r="37" spans="1:8" ht="20.25" customHeight="1" x14ac:dyDescent="0.2">
      <c r="A37" t="s">
        <v>95</v>
      </c>
      <c r="C37" s="59">
        <v>831985</v>
      </c>
      <c r="D37" s="59">
        <v>350175</v>
      </c>
      <c r="E37" s="59">
        <v>496309</v>
      </c>
      <c r="F37" s="59">
        <v>314005.72000000003</v>
      </c>
      <c r="G37" s="59">
        <v>62115.575000000012</v>
      </c>
      <c r="H37" s="59">
        <f t="shared" si="0"/>
        <v>62115.575000000012</v>
      </c>
    </row>
    <row r="38" spans="1:8" ht="20.25" customHeight="1" x14ac:dyDescent="0.2">
      <c r="C38"/>
      <c r="H38" s="59">
        <f t="shared" si="0"/>
        <v>0</v>
      </c>
    </row>
    <row r="39" spans="1:8" ht="20.25" customHeight="1" x14ac:dyDescent="0.2">
      <c r="C39"/>
      <c r="H39" s="59">
        <f t="shared" si="0"/>
        <v>0</v>
      </c>
    </row>
    <row r="40" spans="1:8" ht="20.25" customHeight="1" x14ac:dyDescent="0.2">
      <c r="C40"/>
      <c r="H40" s="59"/>
    </row>
    <row r="41" spans="1:8" ht="20.25" customHeight="1" x14ac:dyDescent="0.2">
      <c r="C41"/>
      <c r="H41" s="59">
        <f t="shared" si="0"/>
        <v>0</v>
      </c>
    </row>
    <row r="42" spans="1:8" ht="20.25" customHeight="1" x14ac:dyDescent="0.2">
      <c r="C42"/>
      <c r="H42" s="59">
        <f t="shared" si="0"/>
        <v>0</v>
      </c>
    </row>
    <row r="43" spans="1:8" ht="20.25" customHeight="1" x14ac:dyDescent="0.2">
      <c r="C43"/>
      <c r="H43" s="59"/>
    </row>
    <row r="44" spans="1:8" ht="20.25" customHeight="1" x14ac:dyDescent="0.2">
      <c r="C44"/>
      <c r="H44" s="59">
        <f t="shared" si="0"/>
        <v>0</v>
      </c>
    </row>
    <row r="45" spans="1:8" ht="20.25" customHeight="1" x14ac:dyDescent="0.2">
      <c r="C45"/>
      <c r="H45" s="59">
        <f t="shared" si="0"/>
        <v>0</v>
      </c>
    </row>
    <row r="46" spans="1:8" ht="20.25" customHeight="1" x14ac:dyDescent="0.2">
      <c r="C46"/>
      <c r="H46" s="59">
        <f t="shared" si="0"/>
        <v>0</v>
      </c>
    </row>
    <row r="47" spans="1:8" ht="20.25" customHeight="1" x14ac:dyDescent="0.2">
      <c r="C47"/>
      <c r="H47" s="59">
        <f t="shared" si="0"/>
        <v>0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147859.37500000003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13" sqref="D13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144308.85</v>
      </c>
      <c r="E7" s="59">
        <v>137437</v>
      </c>
      <c r="F7" s="59">
        <v>120959.67806999999</v>
      </c>
      <c r="G7" s="59">
        <v>0</v>
      </c>
      <c r="H7" s="59">
        <v>120959.67806999999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2540</v>
      </c>
      <c r="H8" s="59">
        <v>15961.714330000003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207064.2</v>
      </c>
      <c r="E10" s="62">
        <v>197204</v>
      </c>
      <c r="F10" s="62">
        <v>174665.79240000001</v>
      </c>
      <c r="G10" s="62">
        <v>2540</v>
      </c>
      <c r="H10" s="62">
        <v>172125.79240000001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1477</v>
      </c>
      <c r="H11" s="59">
        <v>302370.5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1477</v>
      </c>
      <c r="H12" s="62">
        <v>302370.5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</row>
    <row r="20" spans="1:9" ht="20.25" customHeight="1" x14ac:dyDescent="0.2">
      <c r="A20" t="s">
        <v>125</v>
      </c>
      <c r="B20" t="s">
        <v>107</v>
      </c>
      <c r="C20" s="59">
        <v>5000</v>
      </c>
      <c r="D20" s="59">
        <v>0</v>
      </c>
      <c r="E20" s="59">
        <v>5000</v>
      </c>
      <c r="F20" s="59">
        <v>6775.4500000000007</v>
      </c>
      <c r="G20" s="59">
        <v>6775.4500000000007</v>
      </c>
      <c r="H20" s="59">
        <v>0</v>
      </c>
      <c r="I20" s="59"/>
    </row>
    <row r="21" spans="1:9" ht="20.25" customHeight="1" x14ac:dyDescent="0.2">
      <c r="B21" t="s">
        <v>144</v>
      </c>
      <c r="C21" s="59">
        <v>50000</v>
      </c>
      <c r="D21" s="59">
        <v>52500</v>
      </c>
      <c r="E21" s="59">
        <v>50000</v>
      </c>
      <c r="F21" s="59">
        <v>59372.5</v>
      </c>
      <c r="G21" s="59">
        <v>41284</v>
      </c>
      <c r="H21" s="59">
        <v>18088.5</v>
      </c>
    </row>
    <row r="22" spans="1:9" ht="20.25" customHeight="1" x14ac:dyDescent="0.2">
      <c r="A22" s="61" t="s">
        <v>220</v>
      </c>
      <c r="B22" s="61"/>
      <c r="C22" s="62">
        <v>55000</v>
      </c>
      <c r="D22" s="62">
        <v>52500</v>
      </c>
      <c r="E22" s="62">
        <v>55000</v>
      </c>
      <c r="F22" s="62">
        <v>66147.95</v>
      </c>
      <c r="G22" s="62">
        <v>48059.45</v>
      </c>
      <c r="H22" s="62">
        <v>18088.5</v>
      </c>
      <c r="I22" s="59"/>
    </row>
    <row r="23" spans="1:9" ht="20.25" customHeight="1" x14ac:dyDescent="0.2">
      <c r="A23" t="s">
        <v>95</v>
      </c>
      <c r="C23" s="59">
        <v>1245000</v>
      </c>
      <c r="D23" s="59">
        <v>1299064.2</v>
      </c>
      <c r="E23" s="59">
        <v>1242204</v>
      </c>
      <c r="F23" s="59">
        <v>1269983.6424</v>
      </c>
      <c r="G23" s="59">
        <v>81832.55</v>
      </c>
      <c r="H23" s="59">
        <v>1188151.0924</v>
      </c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163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E03-65ED-43A5-866E-F7E2082B6472}">
  <sheetPr>
    <tabColor rgb="FF92D050"/>
  </sheetPr>
  <dimension ref="A2:R76"/>
  <sheetViews>
    <sheetView workbookViewId="0">
      <selection activeCell="I23" sqref="I23"/>
    </sheetView>
  </sheetViews>
  <sheetFormatPr defaultRowHeight="12.75" x14ac:dyDescent="0.2"/>
  <cols>
    <col min="1" max="1" width="19.875" style="78" bestFit="1" customWidth="1"/>
    <col min="2" max="2" width="10.625" style="73" bestFit="1" customWidth="1"/>
    <col min="3" max="5" width="8.375" style="73" bestFit="1" customWidth="1"/>
    <col min="6" max="6" width="7.375" style="73" bestFit="1" customWidth="1"/>
    <col min="7" max="9" width="8.375" style="73" bestFit="1" customWidth="1"/>
    <col min="10" max="10" width="7.5" style="73" bestFit="1" customWidth="1"/>
    <col min="11" max="11" width="9.25" style="73" bestFit="1" customWidth="1"/>
    <col min="12" max="17" width="8.375" style="73" bestFit="1" customWidth="1"/>
    <col min="18" max="18" width="10.25" style="73" bestFit="1" customWidth="1"/>
    <col min="19" max="31" width="8.25" style="73" bestFit="1" customWidth="1"/>
    <col min="32" max="37" width="9.5" style="73" bestFit="1" customWidth="1"/>
    <col min="38" max="38" width="14.875" style="73" bestFit="1" customWidth="1"/>
    <col min="39" max="16384" width="9" style="73"/>
  </cols>
  <sheetData>
    <row r="2" spans="1:18" ht="15" x14ac:dyDescent="0.2">
      <c r="A2" s="81" t="s">
        <v>565</v>
      </c>
      <c r="B2" s="82">
        <v>162217</v>
      </c>
    </row>
    <row r="3" spans="1:18" x14ac:dyDescent="0.2">
      <c r="A3" s="79" t="s">
        <v>149</v>
      </c>
      <c r="B3" s="77" t="s">
        <v>517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1:18" s="74" customFormat="1" x14ac:dyDescent="0.2">
      <c r="A4" s="80" t="s">
        <v>501</v>
      </c>
      <c r="B4" s="75">
        <v>45944</v>
      </c>
      <c r="C4" s="75">
        <v>45945</v>
      </c>
      <c r="D4" s="75">
        <v>45946</v>
      </c>
      <c r="E4" s="75">
        <v>45947</v>
      </c>
      <c r="F4" s="75">
        <v>45948</v>
      </c>
      <c r="G4" s="75">
        <v>45950</v>
      </c>
      <c r="H4" s="75">
        <v>45951</v>
      </c>
      <c r="I4" s="75">
        <v>45952</v>
      </c>
      <c r="J4" s="75">
        <v>45953</v>
      </c>
      <c r="K4" s="75">
        <v>45954</v>
      </c>
      <c r="L4" s="75">
        <v>45955</v>
      </c>
      <c r="M4" s="75">
        <v>45957</v>
      </c>
      <c r="N4" s="75">
        <v>45958</v>
      </c>
      <c r="O4" s="75">
        <v>45959</v>
      </c>
      <c r="P4" s="75">
        <v>45960</v>
      </c>
      <c r="Q4" s="75">
        <v>45961</v>
      </c>
      <c r="R4" s="75" t="s">
        <v>95</v>
      </c>
    </row>
    <row r="5" spans="1:18" x14ac:dyDescent="0.2">
      <c r="A5" s="79">
        <v>21</v>
      </c>
      <c r="B5" s="76">
        <v>0</v>
      </c>
      <c r="C5" s="76"/>
      <c r="D5" s="76">
        <v>0</v>
      </c>
      <c r="E5" s="76"/>
      <c r="F5" s="76"/>
      <c r="G5" s="76"/>
      <c r="H5" s="76"/>
      <c r="I5" s="76">
        <v>0</v>
      </c>
      <c r="J5" s="76"/>
      <c r="K5" s="76"/>
      <c r="L5" s="76"/>
      <c r="M5" s="76"/>
      <c r="N5" s="76">
        <v>893</v>
      </c>
      <c r="O5" s="76"/>
      <c r="P5" s="76"/>
      <c r="Q5" s="76"/>
      <c r="R5" s="76">
        <f>SUM(B5:Q5)</f>
        <v>893</v>
      </c>
    </row>
    <row r="6" spans="1:18" x14ac:dyDescent="0.2">
      <c r="A6" s="79">
        <v>917</v>
      </c>
      <c r="B6" s="76"/>
      <c r="C6" s="76"/>
      <c r="D6" s="76"/>
      <c r="E6" s="76"/>
      <c r="F6" s="76"/>
      <c r="G6" s="76"/>
      <c r="H6" s="76"/>
      <c r="I6" s="76">
        <v>2500</v>
      </c>
      <c r="J6" s="76"/>
      <c r="K6" s="76"/>
      <c r="L6" s="76"/>
      <c r="M6" s="76"/>
      <c r="N6" s="76"/>
      <c r="O6" s="76"/>
      <c r="P6" s="76"/>
      <c r="Q6" s="76">
        <v>2500</v>
      </c>
      <c r="R6" s="76">
        <f t="shared" ref="R6:R62" si="0">SUM(B6:Q6)</f>
        <v>5000</v>
      </c>
    </row>
    <row r="7" spans="1:18" x14ac:dyDescent="0.2">
      <c r="A7" s="79">
        <v>931</v>
      </c>
      <c r="B7" s="76"/>
      <c r="C7" s="76"/>
      <c r="D7" s="76"/>
      <c r="E7" s="76"/>
      <c r="F7" s="76"/>
      <c r="G7" s="76">
        <v>5000</v>
      </c>
      <c r="H7" s="76"/>
      <c r="I7" s="76"/>
      <c r="J7" s="76"/>
      <c r="K7" s="76"/>
      <c r="L7" s="76"/>
      <c r="M7" s="76"/>
      <c r="N7" s="76"/>
      <c r="O7" s="76">
        <v>5000</v>
      </c>
      <c r="P7" s="76"/>
      <c r="Q7" s="76"/>
      <c r="R7" s="76">
        <f t="shared" si="0"/>
        <v>10000</v>
      </c>
    </row>
    <row r="8" spans="1:18" x14ac:dyDescent="0.2">
      <c r="A8" s="79">
        <v>932</v>
      </c>
      <c r="B8" s="76"/>
      <c r="C8" s="76"/>
      <c r="D8" s="76"/>
      <c r="E8" s="76"/>
      <c r="F8" s="76"/>
      <c r="G8" s="76"/>
      <c r="H8" s="76"/>
      <c r="I8" s="76"/>
      <c r="J8" s="76"/>
      <c r="K8" s="76">
        <v>2500</v>
      </c>
      <c r="L8" s="76"/>
      <c r="M8" s="76"/>
      <c r="N8" s="76">
        <v>2500</v>
      </c>
      <c r="O8" s="76"/>
      <c r="P8" s="76">
        <v>5000</v>
      </c>
      <c r="Q8" s="76"/>
      <c r="R8" s="76">
        <f t="shared" si="0"/>
        <v>10000</v>
      </c>
    </row>
    <row r="9" spans="1:18" x14ac:dyDescent="0.2">
      <c r="A9" s="79">
        <v>935</v>
      </c>
      <c r="B9" s="76"/>
      <c r="C9" s="76"/>
      <c r="D9" s="76"/>
      <c r="E9" s="76">
        <v>5000</v>
      </c>
      <c r="F9" s="76"/>
      <c r="G9" s="76"/>
      <c r="H9" s="76">
        <v>10000</v>
      </c>
      <c r="I9" s="76"/>
      <c r="J9" s="76"/>
      <c r="K9" s="76">
        <v>5000</v>
      </c>
      <c r="L9" s="76"/>
      <c r="M9" s="76">
        <v>5000</v>
      </c>
      <c r="N9" s="76"/>
      <c r="O9" s="76"/>
      <c r="P9" s="76">
        <v>10000</v>
      </c>
      <c r="Q9" s="76"/>
      <c r="R9" s="76">
        <f t="shared" si="0"/>
        <v>35000</v>
      </c>
    </row>
    <row r="10" spans="1:18" x14ac:dyDescent="0.2">
      <c r="A10" s="79">
        <v>952</v>
      </c>
      <c r="B10" s="76"/>
      <c r="C10" s="76">
        <v>0</v>
      </c>
      <c r="D10" s="76"/>
      <c r="E10" s="76">
        <v>2255</v>
      </c>
      <c r="F10" s="76"/>
      <c r="G10" s="76"/>
      <c r="H10" s="76"/>
      <c r="I10" s="76"/>
      <c r="J10" s="76"/>
      <c r="K10" s="76">
        <v>5000</v>
      </c>
      <c r="L10" s="76"/>
      <c r="M10" s="76"/>
      <c r="N10" s="76"/>
      <c r="O10" s="76"/>
      <c r="P10" s="76"/>
      <c r="Q10" s="76">
        <v>5000</v>
      </c>
      <c r="R10" s="76">
        <f t="shared" si="0"/>
        <v>12255</v>
      </c>
    </row>
    <row r="11" spans="1:18" x14ac:dyDescent="0.2">
      <c r="A11" s="79">
        <v>953</v>
      </c>
      <c r="B11" s="76"/>
      <c r="C11" s="76">
        <v>0</v>
      </c>
      <c r="D11" s="76"/>
      <c r="E11" s="76"/>
      <c r="F11" s="76"/>
      <c r="G11" s="76"/>
      <c r="H11" s="76">
        <v>175</v>
      </c>
      <c r="I11" s="76"/>
      <c r="J11" s="76"/>
      <c r="K11" s="76"/>
      <c r="L11" s="76"/>
      <c r="M11" s="76"/>
      <c r="N11" s="76"/>
      <c r="O11" s="76"/>
      <c r="P11" s="76"/>
      <c r="Q11" s="76"/>
      <c r="R11" s="76">
        <f t="shared" si="0"/>
        <v>175</v>
      </c>
    </row>
    <row r="12" spans="1:18" x14ac:dyDescent="0.2">
      <c r="A12" s="79">
        <v>956</v>
      </c>
      <c r="B12" s="76"/>
      <c r="C12" s="76"/>
      <c r="D12" s="76"/>
      <c r="E12" s="76"/>
      <c r="F12" s="76"/>
      <c r="G12" s="76"/>
      <c r="H12" s="76">
        <v>1129</v>
      </c>
      <c r="I12" s="76"/>
      <c r="J12" s="76"/>
      <c r="K12" s="76"/>
      <c r="L12" s="76"/>
      <c r="M12" s="76"/>
      <c r="N12" s="76"/>
      <c r="O12" s="76"/>
      <c r="P12" s="76"/>
      <c r="Q12" s="76"/>
      <c r="R12" s="76">
        <f t="shared" si="0"/>
        <v>1129</v>
      </c>
    </row>
    <row r="13" spans="1:18" x14ac:dyDescent="0.2">
      <c r="A13" s="79">
        <v>959</v>
      </c>
      <c r="B13" s="76"/>
      <c r="C13" s="76"/>
      <c r="D13" s="76"/>
      <c r="E13" s="76"/>
      <c r="F13" s="76"/>
      <c r="G13" s="76"/>
      <c r="H13" s="76"/>
      <c r="I13" s="76"/>
      <c r="J13" s="76"/>
      <c r="K13" s="76">
        <v>5000</v>
      </c>
      <c r="L13" s="76"/>
      <c r="M13" s="76"/>
      <c r="N13" s="76"/>
      <c r="O13" s="76"/>
      <c r="P13" s="76"/>
      <c r="Q13" s="76"/>
      <c r="R13" s="76">
        <f t="shared" si="0"/>
        <v>5000</v>
      </c>
    </row>
    <row r="14" spans="1:18" x14ac:dyDescent="0.2">
      <c r="A14" s="79">
        <v>997</v>
      </c>
      <c r="B14" s="76"/>
      <c r="C14" s="76"/>
      <c r="D14" s="76"/>
      <c r="E14" s="76"/>
      <c r="F14" s="76"/>
      <c r="G14" s="76"/>
      <c r="H14" s="76"/>
      <c r="I14" s="76"/>
      <c r="J14" s="76"/>
      <c r="K14" s="76">
        <v>5000</v>
      </c>
      <c r="L14" s="76"/>
      <c r="M14" s="76"/>
      <c r="N14" s="76"/>
      <c r="O14" s="76"/>
      <c r="P14" s="76"/>
      <c r="Q14" s="76"/>
      <c r="R14" s="76">
        <f>SUM(B14:Q14)</f>
        <v>5000</v>
      </c>
    </row>
    <row r="15" spans="1:18" x14ac:dyDescent="0.2">
      <c r="A15" s="79" t="s">
        <v>333</v>
      </c>
      <c r="B15" s="76"/>
      <c r="C15" s="76"/>
      <c r="D15" s="76"/>
      <c r="E15" s="76">
        <v>0</v>
      </c>
      <c r="F15" s="76"/>
      <c r="G15" s="76"/>
      <c r="H15" s="76"/>
      <c r="I15" s="76"/>
      <c r="J15" s="76"/>
      <c r="K15" s="76">
        <v>0</v>
      </c>
      <c r="L15" s="76"/>
      <c r="M15" s="76"/>
      <c r="N15" s="76"/>
      <c r="O15" s="76"/>
      <c r="P15" s="76"/>
      <c r="Q15" s="76">
        <v>1371</v>
      </c>
      <c r="R15" s="76">
        <f t="shared" si="0"/>
        <v>1371</v>
      </c>
    </row>
    <row r="16" spans="1:18" x14ac:dyDescent="0.2">
      <c r="A16" s="79" t="s">
        <v>335</v>
      </c>
      <c r="B16" s="76"/>
      <c r="C16" s="76">
        <v>0</v>
      </c>
      <c r="D16" s="76"/>
      <c r="E16" s="76">
        <v>800</v>
      </c>
      <c r="F16" s="76"/>
      <c r="G16" s="76"/>
      <c r="H16" s="76">
        <v>7500</v>
      </c>
      <c r="I16" s="76"/>
      <c r="J16" s="76"/>
      <c r="K16" s="76">
        <v>7500</v>
      </c>
      <c r="L16" s="76"/>
      <c r="M16" s="76"/>
      <c r="N16" s="76">
        <v>5000</v>
      </c>
      <c r="O16" s="76"/>
      <c r="P16" s="76"/>
      <c r="Q16" s="76">
        <v>7500</v>
      </c>
      <c r="R16" s="76">
        <f t="shared" si="0"/>
        <v>28300</v>
      </c>
    </row>
    <row r="17" spans="1:18" x14ac:dyDescent="0.2">
      <c r="A17" s="79" t="s">
        <v>334</v>
      </c>
      <c r="B17" s="76"/>
      <c r="C17" s="76"/>
      <c r="D17" s="76"/>
      <c r="E17" s="76">
        <v>0</v>
      </c>
      <c r="F17" s="76"/>
      <c r="G17" s="76">
        <v>7100</v>
      </c>
      <c r="H17" s="76"/>
      <c r="I17" s="76"/>
      <c r="J17" s="76"/>
      <c r="K17" s="76">
        <v>5000</v>
      </c>
      <c r="L17" s="76"/>
      <c r="M17" s="76">
        <v>5000</v>
      </c>
      <c r="N17" s="76"/>
      <c r="O17" s="76">
        <v>10000</v>
      </c>
      <c r="P17" s="76"/>
      <c r="Q17" s="76">
        <v>5000</v>
      </c>
      <c r="R17" s="76">
        <f t="shared" si="0"/>
        <v>32100</v>
      </c>
    </row>
    <row r="18" spans="1:18" x14ac:dyDescent="0.2">
      <c r="A18" s="79" t="s">
        <v>337</v>
      </c>
      <c r="B18" s="76"/>
      <c r="C18" s="76"/>
      <c r="D18" s="76"/>
      <c r="E18" s="76">
        <v>5000</v>
      </c>
      <c r="F18" s="76"/>
      <c r="G18" s="76"/>
      <c r="H18" s="76">
        <v>10000</v>
      </c>
      <c r="I18" s="76"/>
      <c r="J18" s="76"/>
      <c r="K18" s="76">
        <v>5000</v>
      </c>
      <c r="L18" s="76"/>
      <c r="M18" s="76">
        <v>10000</v>
      </c>
      <c r="N18" s="76"/>
      <c r="O18" s="76">
        <v>10000</v>
      </c>
      <c r="P18" s="76"/>
      <c r="Q18" s="76">
        <v>5000</v>
      </c>
      <c r="R18" s="76">
        <f t="shared" si="0"/>
        <v>45000</v>
      </c>
    </row>
    <row r="19" spans="1:18" x14ac:dyDescent="0.2">
      <c r="A19" s="79" t="s">
        <v>339</v>
      </c>
      <c r="B19" s="76"/>
      <c r="C19" s="76">
        <v>0</v>
      </c>
      <c r="D19" s="76"/>
      <c r="E19" s="76"/>
      <c r="F19" s="76"/>
      <c r="G19" s="76"/>
      <c r="H19" s="76">
        <v>5000</v>
      </c>
      <c r="I19" s="76"/>
      <c r="J19" s="76"/>
      <c r="K19" s="76"/>
      <c r="L19" s="76"/>
      <c r="M19" s="76"/>
      <c r="N19" s="76"/>
      <c r="O19" s="76"/>
      <c r="P19" s="76">
        <v>5000</v>
      </c>
      <c r="Q19" s="76"/>
      <c r="R19" s="76">
        <f t="shared" si="0"/>
        <v>10000</v>
      </c>
    </row>
    <row r="20" spans="1:18" x14ac:dyDescent="0.2">
      <c r="A20" s="79" t="s">
        <v>332</v>
      </c>
      <c r="B20" s="76"/>
      <c r="C20" s="76"/>
      <c r="D20" s="76"/>
      <c r="E20" s="76"/>
      <c r="F20" s="76"/>
      <c r="G20" s="76">
        <v>2641</v>
      </c>
      <c r="H20" s="76"/>
      <c r="I20" s="76"/>
      <c r="J20" s="76"/>
      <c r="K20" s="76"/>
      <c r="L20" s="76"/>
      <c r="M20" s="76"/>
      <c r="N20" s="76"/>
      <c r="O20" s="76">
        <v>2500</v>
      </c>
      <c r="P20" s="76"/>
      <c r="Q20" s="76"/>
      <c r="R20" s="76">
        <f t="shared" si="0"/>
        <v>5141</v>
      </c>
    </row>
    <row r="21" spans="1:18" x14ac:dyDescent="0.2">
      <c r="A21" s="79" t="s">
        <v>340</v>
      </c>
      <c r="B21" s="76"/>
      <c r="C21" s="76"/>
      <c r="D21" s="76"/>
      <c r="E21" s="76">
        <v>2500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>
        <v>2500</v>
      </c>
      <c r="R21" s="76">
        <f t="shared" si="0"/>
        <v>5000</v>
      </c>
    </row>
    <row r="22" spans="1:18" x14ac:dyDescent="0.2">
      <c r="A22" s="79" t="s">
        <v>310</v>
      </c>
      <c r="B22" s="76"/>
      <c r="C22" s="76"/>
      <c r="D22" s="76"/>
      <c r="E22" s="76">
        <v>3000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>
        <f t="shared" si="0"/>
        <v>3000</v>
      </c>
    </row>
    <row r="23" spans="1:18" x14ac:dyDescent="0.2">
      <c r="A23" s="79" t="s">
        <v>533</v>
      </c>
      <c r="B23" s="76"/>
      <c r="C23" s="76"/>
      <c r="D23" s="76">
        <v>3000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>
        <f t="shared" si="0"/>
        <v>3000</v>
      </c>
    </row>
    <row r="24" spans="1:18" x14ac:dyDescent="0.2">
      <c r="A24" s="79" t="s">
        <v>532</v>
      </c>
      <c r="B24" s="76"/>
      <c r="C24" s="76"/>
      <c r="D24" s="76">
        <v>3000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>
        <f t="shared" si="0"/>
        <v>3000</v>
      </c>
    </row>
    <row r="25" spans="1:18" x14ac:dyDescent="0.2">
      <c r="A25" s="79" t="s">
        <v>534</v>
      </c>
      <c r="B25" s="76"/>
      <c r="C25" s="76"/>
      <c r="D25" s="76">
        <v>3000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>
        <f t="shared" si="0"/>
        <v>3000</v>
      </c>
    </row>
    <row r="26" spans="1:18" x14ac:dyDescent="0.2">
      <c r="A26" s="79" t="s">
        <v>548</v>
      </c>
      <c r="B26" s="76"/>
      <c r="C26" s="76"/>
      <c r="D26" s="76"/>
      <c r="E26" s="76"/>
      <c r="F26" s="76"/>
      <c r="G26" s="76"/>
      <c r="H26" s="76"/>
      <c r="I26" s="76">
        <v>5000</v>
      </c>
      <c r="J26" s="76"/>
      <c r="K26" s="76">
        <v>5000</v>
      </c>
      <c r="L26" s="76"/>
      <c r="M26" s="76"/>
      <c r="N26" s="76"/>
      <c r="O26" s="76"/>
      <c r="P26" s="76"/>
      <c r="Q26" s="76"/>
      <c r="R26" s="76">
        <f t="shared" si="0"/>
        <v>10000</v>
      </c>
    </row>
    <row r="27" spans="1:18" x14ac:dyDescent="0.2">
      <c r="A27" s="79" t="s">
        <v>400</v>
      </c>
      <c r="B27" s="76"/>
      <c r="C27" s="76"/>
      <c r="D27" s="76">
        <v>3000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>
        <f t="shared" si="0"/>
        <v>3000</v>
      </c>
    </row>
    <row r="28" spans="1:18" x14ac:dyDescent="0.2">
      <c r="A28" s="79" t="s">
        <v>554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>
        <v>5000</v>
      </c>
      <c r="O28" s="76"/>
      <c r="P28" s="76"/>
      <c r="Q28" s="76"/>
      <c r="R28" s="76">
        <f t="shared" si="0"/>
        <v>5000</v>
      </c>
    </row>
    <row r="29" spans="1:18" x14ac:dyDescent="0.2">
      <c r="A29" s="79" t="s">
        <v>530</v>
      </c>
      <c r="B29" s="76"/>
      <c r="C29" s="76"/>
      <c r="D29" s="76"/>
      <c r="E29" s="76"/>
      <c r="F29" s="76"/>
      <c r="G29" s="76"/>
      <c r="H29" s="76"/>
      <c r="I29" s="76"/>
      <c r="J29" s="76"/>
      <c r="K29" s="76">
        <v>10000</v>
      </c>
      <c r="L29" s="76"/>
      <c r="M29" s="76"/>
      <c r="N29" s="76"/>
      <c r="O29" s="76"/>
      <c r="P29" s="76"/>
      <c r="Q29" s="76"/>
      <c r="R29" s="76">
        <f t="shared" si="0"/>
        <v>10000</v>
      </c>
    </row>
    <row r="30" spans="1:18" x14ac:dyDescent="0.2">
      <c r="A30" s="79" t="s">
        <v>398</v>
      </c>
      <c r="B30" s="76"/>
      <c r="C30" s="76"/>
      <c r="D30" s="76"/>
      <c r="E30" s="76"/>
      <c r="F30" s="76"/>
      <c r="G30" s="76"/>
      <c r="H30" s="76"/>
      <c r="I30" s="76"/>
      <c r="J30" s="76">
        <v>3000</v>
      </c>
      <c r="K30" s="76"/>
      <c r="L30" s="76"/>
      <c r="M30" s="76"/>
      <c r="N30" s="76"/>
      <c r="O30" s="76"/>
      <c r="P30" s="76"/>
      <c r="Q30" s="76"/>
      <c r="R30" s="76">
        <f t="shared" si="0"/>
        <v>3000</v>
      </c>
    </row>
    <row r="31" spans="1:18" x14ac:dyDescent="0.2">
      <c r="A31" s="79" t="s">
        <v>484</v>
      </c>
      <c r="B31" s="76"/>
      <c r="C31" s="76"/>
      <c r="D31" s="76"/>
      <c r="E31" s="76"/>
      <c r="F31" s="76"/>
      <c r="G31" s="76"/>
      <c r="H31" s="76"/>
      <c r="I31" s="76"/>
      <c r="J31" s="76">
        <v>3000</v>
      </c>
      <c r="K31" s="76"/>
      <c r="L31" s="76"/>
      <c r="M31" s="76"/>
      <c r="N31" s="76"/>
      <c r="O31" s="76"/>
      <c r="P31" s="76"/>
      <c r="Q31" s="76"/>
      <c r="R31" s="76">
        <f t="shared" si="0"/>
        <v>3000</v>
      </c>
    </row>
    <row r="32" spans="1:18" x14ac:dyDescent="0.2">
      <c r="A32" s="79" t="s">
        <v>389</v>
      </c>
      <c r="B32" s="76">
        <v>2250</v>
      </c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>
        <f t="shared" si="0"/>
        <v>2250</v>
      </c>
    </row>
    <row r="33" spans="1:18" x14ac:dyDescent="0.2">
      <c r="A33" s="79" t="s">
        <v>141</v>
      </c>
      <c r="B33" s="76"/>
      <c r="C33" s="76">
        <v>6575</v>
      </c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>
        <f t="shared" si="0"/>
        <v>6575</v>
      </c>
    </row>
    <row r="34" spans="1:18" x14ac:dyDescent="0.2">
      <c r="A34" s="79" t="s">
        <v>286</v>
      </c>
      <c r="B34" s="76"/>
      <c r="C34" s="76">
        <v>0</v>
      </c>
      <c r="D34" s="76"/>
      <c r="E34" s="76"/>
      <c r="F34" s="76"/>
      <c r="G34" s="76"/>
      <c r="H34" s="76"/>
      <c r="I34" s="76">
        <v>10000</v>
      </c>
      <c r="J34" s="76"/>
      <c r="K34" s="76"/>
      <c r="L34" s="76"/>
      <c r="M34" s="76"/>
      <c r="N34" s="76"/>
      <c r="O34" s="76"/>
      <c r="P34" s="76"/>
      <c r="Q34" s="76"/>
      <c r="R34" s="76">
        <f t="shared" si="0"/>
        <v>10000</v>
      </c>
    </row>
    <row r="35" spans="1:18" x14ac:dyDescent="0.2">
      <c r="A35" s="79" t="s">
        <v>344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>
        <v>5000</v>
      </c>
      <c r="P35" s="76"/>
      <c r="Q35" s="76"/>
      <c r="R35" s="76">
        <f t="shared" si="0"/>
        <v>5000</v>
      </c>
    </row>
    <row r="36" spans="1:18" x14ac:dyDescent="0.2">
      <c r="A36" s="79" t="s">
        <v>343</v>
      </c>
      <c r="B36" s="76"/>
      <c r="C36" s="76"/>
      <c r="D36" s="76"/>
      <c r="E36" s="76"/>
      <c r="F36" s="76"/>
      <c r="G36" s="76"/>
      <c r="H36" s="76"/>
      <c r="I36" s="76"/>
      <c r="J36" s="76"/>
      <c r="K36" s="76">
        <v>2500</v>
      </c>
      <c r="L36" s="76"/>
      <c r="M36" s="76"/>
      <c r="N36" s="76"/>
      <c r="O36" s="76">
        <v>2500</v>
      </c>
      <c r="P36" s="76"/>
      <c r="Q36" s="76"/>
      <c r="R36" s="76">
        <f t="shared" si="0"/>
        <v>5000</v>
      </c>
    </row>
    <row r="37" spans="1:18" x14ac:dyDescent="0.2">
      <c r="A37" s="79" t="s">
        <v>341</v>
      </c>
      <c r="B37" s="76"/>
      <c r="C37" s="76"/>
      <c r="D37" s="76"/>
      <c r="E37" s="76"/>
      <c r="F37" s="76"/>
      <c r="G37" s="76"/>
      <c r="H37" s="76">
        <v>2500</v>
      </c>
      <c r="I37" s="76"/>
      <c r="J37" s="76"/>
      <c r="K37" s="76"/>
      <c r="L37" s="76"/>
      <c r="M37" s="76"/>
      <c r="N37" s="76"/>
      <c r="O37" s="76">
        <v>2500</v>
      </c>
      <c r="P37" s="76"/>
      <c r="Q37" s="76"/>
      <c r="R37" s="76">
        <f t="shared" si="0"/>
        <v>5000</v>
      </c>
    </row>
    <row r="38" spans="1:18" x14ac:dyDescent="0.2">
      <c r="A38" s="79" t="s">
        <v>329</v>
      </c>
      <c r="B38" s="76"/>
      <c r="C38" s="76">
        <v>0</v>
      </c>
      <c r="D38" s="76"/>
      <c r="E38" s="76"/>
      <c r="F38" s="76"/>
      <c r="G38" s="76"/>
      <c r="H38" s="76"/>
      <c r="I38" s="76"/>
      <c r="J38" s="76"/>
      <c r="K38" s="76">
        <v>0</v>
      </c>
      <c r="L38" s="76"/>
      <c r="M38" s="76"/>
      <c r="N38" s="76"/>
      <c r="O38" s="76"/>
      <c r="P38" s="76">
        <v>10000</v>
      </c>
      <c r="Q38" s="76"/>
      <c r="R38" s="76">
        <f t="shared" si="0"/>
        <v>10000</v>
      </c>
    </row>
    <row r="39" spans="1:18" x14ac:dyDescent="0.2">
      <c r="A39" s="79" t="s">
        <v>330</v>
      </c>
      <c r="B39" s="76"/>
      <c r="C39" s="76">
        <v>0</v>
      </c>
      <c r="D39" s="76"/>
      <c r="E39" s="76"/>
      <c r="F39" s="76"/>
      <c r="G39" s="76"/>
      <c r="H39" s="76">
        <v>383</v>
      </c>
      <c r="I39" s="76"/>
      <c r="J39" s="76"/>
      <c r="K39" s="76"/>
      <c r="L39" s="76"/>
      <c r="M39" s="76"/>
      <c r="N39" s="76">
        <v>0</v>
      </c>
      <c r="O39" s="76"/>
      <c r="P39" s="76">
        <v>0</v>
      </c>
      <c r="Q39" s="76"/>
      <c r="R39" s="76">
        <f t="shared" si="0"/>
        <v>383</v>
      </c>
    </row>
    <row r="40" spans="1:18" x14ac:dyDescent="0.2">
      <c r="A40" s="79" t="s">
        <v>559</v>
      </c>
      <c r="B40" s="76"/>
      <c r="C40" s="76"/>
      <c r="D40" s="76"/>
      <c r="E40" s="76"/>
      <c r="F40" s="76"/>
      <c r="G40" s="76"/>
      <c r="H40" s="76"/>
      <c r="I40" s="76"/>
      <c r="J40" s="76"/>
      <c r="K40" s="76">
        <v>5000</v>
      </c>
      <c r="L40" s="76"/>
      <c r="M40" s="76"/>
      <c r="N40" s="76"/>
      <c r="O40" s="76"/>
      <c r="P40" s="76"/>
      <c r="Q40" s="76"/>
      <c r="R40" s="76">
        <f t="shared" si="0"/>
        <v>5000</v>
      </c>
    </row>
    <row r="41" spans="1:18" x14ac:dyDescent="0.2">
      <c r="A41" s="79" t="s">
        <v>254</v>
      </c>
      <c r="B41" s="76"/>
      <c r="C41" s="76"/>
      <c r="D41" s="76"/>
      <c r="E41" s="76"/>
      <c r="F41" s="76"/>
      <c r="G41" s="76"/>
      <c r="H41" s="76">
        <v>10000</v>
      </c>
      <c r="I41" s="76"/>
      <c r="J41" s="76"/>
      <c r="K41" s="76"/>
      <c r="L41" s="76"/>
      <c r="M41" s="76"/>
      <c r="N41" s="76"/>
      <c r="O41" s="76"/>
      <c r="P41" s="76"/>
      <c r="Q41" s="76"/>
      <c r="R41" s="76">
        <f t="shared" si="0"/>
        <v>10000</v>
      </c>
    </row>
    <row r="42" spans="1:18" x14ac:dyDescent="0.2">
      <c r="A42" s="79" t="s">
        <v>379</v>
      </c>
      <c r="B42" s="76"/>
      <c r="C42" s="76"/>
      <c r="D42" s="76"/>
      <c r="E42" s="76"/>
      <c r="F42" s="76"/>
      <c r="G42" s="76">
        <v>25000</v>
      </c>
      <c r="H42" s="76"/>
      <c r="I42" s="76"/>
      <c r="J42" s="76"/>
      <c r="K42" s="76"/>
      <c r="L42" s="76">
        <v>25000</v>
      </c>
      <c r="M42" s="76"/>
      <c r="N42" s="76">
        <v>25000</v>
      </c>
      <c r="O42" s="76"/>
      <c r="P42" s="76"/>
      <c r="Q42" s="76">
        <v>25000</v>
      </c>
      <c r="R42" s="76">
        <f t="shared" si="0"/>
        <v>100000</v>
      </c>
    </row>
    <row r="43" spans="1:18" x14ac:dyDescent="0.2">
      <c r="A43" s="79" t="s">
        <v>564</v>
      </c>
      <c r="B43" s="76"/>
      <c r="C43" s="76"/>
      <c r="D43" s="76"/>
      <c r="E43" s="76"/>
      <c r="F43" s="76"/>
      <c r="G43" s="76">
        <v>10000</v>
      </c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>
        <f t="shared" si="0"/>
        <v>10000</v>
      </c>
    </row>
    <row r="44" spans="1:18" x14ac:dyDescent="0.2">
      <c r="A44" s="79" t="s">
        <v>526</v>
      </c>
      <c r="B44" s="76">
        <v>5000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>
        <f t="shared" si="0"/>
        <v>5000</v>
      </c>
    </row>
    <row r="45" spans="1:18" x14ac:dyDescent="0.2">
      <c r="A45" s="79" t="s">
        <v>550</v>
      </c>
      <c r="B45" s="76"/>
      <c r="C45" s="76"/>
      <c r="D45" s="76"/>
      <c r="E45" s="76"/>
      <c r="F45" s="76"/>
      <c r="G45" s="76"/>
      <c r="H45" s="76"/>
      <c r="I45" s="76"/>
      <c r="J45" s="76"/>
      <c r="K45" s="76">
        <v>5000</v>
      </c>
      <c r="L45" s="76"/>
      <c r="M45" s="76"/>
      <c r="N45" s="76"/>
      <c r="O45" s="76"/>
      <c r="P45" s="76"/>
      <c r="Q45" s="76"/>
      <c r="R45" s="76">
        <f t="shared" si="0"/>
        <v>5000</v>
      </c>
    </row>
    <row r="46" spans="1:18" x14ac:dyDescent="0.2">
      <c r="A46" s="79" t="s">
        <v>255</v>
      </c>
      <c r="B46" s="76"/>
      <c r="C46" s="76">
        <v>0</v>
      </c>
      <c r="D46" s="76"/>
      <c r="E46" s="76"/>
      <c r="F46" s="76"/>
      <c r="G46" s="76"/>
      <c r="H46" s="76">
        <v>10000</v>
      </c>
      <c r="I46" s="76"/>
      <c r="J46" s="76"/>
      <c r="K46" s="76">
        <v>10000</v>
      </c>
      <c r="L46" s="76"/>
      <c r="M46" s="76"/>
      <c r="N46" s="76">
        <v>10000</v>
      </c>
      <c r="O46" s="76"/>
      <c r="P46" s="76"/>
      <c r="Q46" s="76"/>
      <c r="R46" s="76">
        <f t="shared" si="0"/>
        <v>30000</v>
      </c>
    </row>
    <row r="47" spans="1:18" x14ac:dyDescent="0.2">
      <c r="A47" s="79" t="s">
        <v>182</v>
      </c>
      <c r="B47" s="76">
        <v>0</v>
      </c>
      <c r="C47" s="76"/>
      <c r="D47" s="76"/>
      <c r="E47" s="76"/>
      <c r="F47" s="76"/>
      <c r="G47" s="76"/>
      <c r="H47" s="76"/>
      <c r="I47" s="76"/>
      <c r="J47" s="76"/>
      <c r="K47" s="76">
        <v>5000</v>
      </c>
      <c r="L47" s="76"/>
      <c r="M47" s="76"/>
      <c r="N47" s="76"/>
      <c r="O47" s="76"/>
      <c r="P47" s="76"/>
      <c r="Q47" s="76"/>
      <c r="R47" s="76">
        <f t="shared" si="0"/>
        <v>5000</v>
      </c>
    </row>
    <row r="48" spans="1:18" x14ac:dyDescent="0.2">
      <c r="A48" s="79" t="s">
        <v>338</v>
      </c>
      <c r="B48" s="76"/>
      <c r="C48" s="76"/>
      <c r="D48" s="76"/>
      <c r="E48" s="76">
        <v>5000</v>
      </c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>
        <v>5000</v>
      </c>
      <c r="R48" s="76">
        <f t="shared" si="0"/>
        <v>10000</v>
      </c>
    </row>
    <row r="49" spans="1:18" x14ac:dyDescent="0.2">
      <c r="A49" s="79" t="s">
        <v>342</v>
      </c>
      <c r="B49" s="76"/>
      <c r="C49" s="76"/>
      <c r="D49" s="76"/>
      <c r="E49" s="76"/>
      <c r="F49" s="76"/>
      <c r="G49" s="76"/>
      <c r="H49" s="76"/>
      <c r="I49" s="76"/>
      <c r="J49" s="76"/>
      <c r="K49" s="76">
        <v>5000</v>
      </c>
      <c r="L49" s="76"/>
      <c r="M49" s="76"/>
      <c r="N49" s="76"/>
      <c r="O49" s="76"/>
      <c r="P49" s="76"/>
      <c r="Q49" s="76"/>
      <c r="R49" s="76">
        <f t="shared" si="0"/>
        <v>5000</v>
      </c>
    </row>
    <row r="50" spans="1:18" x14ac:dyDescent="0.2">
      <c r="A50" s="79" t="s">
        <v>288</v>
      </c>
      <c r="B50" s="76"/>
      <c r="C50" s="76"/>
      <c r="D50" s="76"/>
      <c r="E50" s="76"/>
      <c r="F50" s="76"/>
      <c r="G50" s="76"/>
      <c r="H50" s="76">
        <v>553</v>
      </c>
      <c r="I50" s="76"/>
      <c r="J50" s="76"/>
      <c r="K50" s="76"/>
      <c r="L50" s="76"/>
      <c r="M50" s="76"/>
      <c r="N50" s="76"/>
      <c r="O50" s="76"/>
      <c r="P50" s="76"/>
      <c r="Q50" s="76"/>
      <c r="R50" s="76">
        <f t="shared" si="0"/>
        <v>553</v>
      </c>
    </row>
    <row r="51" spans="1:18" x14ac:dyDescent="0.2">
      <c r="A51" s="79" t="s">
        <v>483</v>
      </c>
      <c r="B51" s="76"/>
      <c r="C51" s="76"/>
      <c r="D51" s="76"/>
      <c r="E51" s="76"/>
      <c r="F51" s="76"/>
      <c r="G51" s="76"/>
      <c r="H51" s="76">
        <v>3000</v>
      </c>
      <c r="I51" s="76"/>
      <c r="J51" s="76"/>
      <c r="K51" s="76"/>
      <c r="L51" s="76"/>
      <c r="M51" s="76"/>
      <c r="N51" s="76"/>
      <c r="O51" s="76"/>
      <c r="P51" s="76"/>
      <c r="Q51" s="76"/>
      <c r="R51" s="76">
        <f t="shared" si="0"/>
        <v>3000</v>
      </c>
    </row>
    <row r="52" spans="1:18" x14ac:dyDescent="0.2">
      <c r="A52" s="79" t="s">
        <v>209</v>
      </c>
      <c r="B52" s="76"/>
      <c r="C52" s="76"/>
      <c r="D52" s="76"/>
      <c r="E52" s="76"/>
      <c r="F52" s="76"/>
      <c r="G52" s="76"/>
      <c r="H52" s="76">
        <v>6000</v>
      </c>
      <c r="I52" s="76"/>
      <c r="J52" s="76"/>
      <c r="K52" s="76"/>
      <c r="L52" s="76"/>
      <c r="M52" s="76"/>
      <c r="N52" s="76"/>
      <c r="O52" s="76"/>
      <c r="P52" s="76"/>
      <c r="Q52" s="76"/>
      <c r="R52" s="76">
        <f t="shared" si="0"/>
        <v>6000</v>
      </c>
    </row>
    <row r="53" spans="1:18" x14ac:dyDescent="0.2">
      <c r="A53" s="79" t="s">
        <v>545</v>
      </c>
      <c r="B53" s="76"/>
      <c r="C53" s="76"/>
      <c r="D53" s="76"/>
      <c r="E53" s="76"/>
      <c r="F53" s="76"/>
      <c r="G53" s="76"/>
      <c r="H53" s="76"/>
      <c r="I53" s="76">
        <v>5000</v>
      </c>
      <c r="J53" s="76"/>
      <c r="K53" s="76"/>
      <c r="L53" s="76"/>
      <c r="M53" s="76"/>
      <c r="N53" s="76"/>
      <c r="O53" s="76"/>
      <c r="P53" s="76"/>
      <c r="Q53" s="76"/>
      <c r="R53" s="76">
        <f t="shared" si="0"/>
        <v>5000</v>
      </c>
    </row>
    <row r="54" spans="1:18" x14ac:dyDescent="0.2">
      <c r="A54" s="79" t="s">
        <v>242</v>
      </c>
      <c r="B54" s="76"/>
      <c r="C54" s="76">
        <v>0</v>
      </c>
      <c r="D54" s="76"/>
      <c r="E54" s="76"/>
      <c r="F54" s="76"/>
      <c r="G54" s="76"/>
      <c r="H54" s="76"/>
      <c r="I54" s="76">
        <v>10000</v>
      </c>
      <c r="J54" s="76"/>
      <c r="K54" s="76"/>
      <c r="L54" s="76"/>
      <c r="M54" s="76"/>
      <c r="N54" s="76">
        <v>5000</v>
      </c>
      <c r="O54" s="76"/>
      <c r="P54" s="76"/>
      <c r="Q54" s="76"/>
      <c r="R54" s="76">
        <f t="shared" si="0"/>
        <v>15000</v>
      </c>
    </row>
    <row r="55" spans="1:18" x14ac:dyDescent="0.2">
      <c r="A55" s="79" t="s">
        <v>272</v>
      </c>
      <c r="B55" s="76"/>
      <c r="C55" s="76"/>
      <c r="D55" s="76"/>
      <c r="E55" s="76"/>
      <c r="F55" s="76"/>
      <c r="G55" s="76"/>
      <c r="H55" s="76"/>
      <c r="I55" s="76">
        <v>5000</v>
      </c>
      <c r="J55" s="76"/>
      <c r="K55" s="76"/>
      <c r="L55" s="76"/>
      <c r="M55" s="76"/>
      <c r="N55" s="76"/>
      <c r="O55" s="76"/>
      <c r="P55" s="76"/>
      <c r="Q55" s="76"/>
      <c r="R55" s="76">
        <f t="shared" si="0"/>
        <v>5000</v>
      </c>
    </row>
    <row r="56" spans="1:18" x14ac:dyDescent="0.2">
      <c r="A56" s="79" t="s">
        <v>538</v>
      </c>
      <c r="B56" s="76"/>
      <c r="C56" s="76"/>
      <c r="D56" s="76"/>
      <c r="E56" s="76"/>
      <c r="F56" s="76"/>
      <c r="G56" s="76"/>
      <c r="H56" s="76"/>
      <c r="I56" s="76">
        <v>5000</v>
      </c>
      <c r="J56" s="76"/>
      <c r="K56" s="76"/>
      <c r="L56" s="76"/>
      <c r="M56" s="76"/>
      <c r="N56" s="76"/>
      <c r="O56" s="76"/>
      <c r="P56" s="76"/>
      <c r="Q56" s="76"/>
      <c r="R56" s="76">
        <f t="shared" si="0"/>
        <v>5000</v>
      </c>
    </row>
    <row r="57" spans="1:18" x14ac:dyDescent="0.2">
      <c r="A57" s="79" t="s">
        <v>253</v>
      </c>
      <c r="B57" s="76">
        <v>2000</v>
      </c>
      <c r="C57" s="76"/>
      <c r="D57" s="76"/>
      <c r="E57" s="76"/>
      <c r="F57" s="76"/>
      <c r="G57" s="76"/>
      <c r="H57" s="76"/>
      <c r="I57" s="76">
        <v>10000</v>
      </c>
      <c r="J57" s="76"/>
      <c r="K57" s="76">
        <v>5000</v>
      </c>
      <c r="L57" s="76"/>
      <c r="M57" s="76"/>
      <c r="N57" s="76"/>
      <c r="O57" s="76"/>
      <c r="P57" s="76"/>
      <c r="Q57" s="76"/>
      <c r="R57" s="76">
        <f t="shared" si="0"/>
        <v>17000</v>
      </c>
    </row>
    <row r="58" spans="1:18" x14ac:dyDescent="0.2">
      <c r="A58" s="79" t="s">
        <v>542</v>
      </c>
      <c r="B58" s="76"/>
      <c r="C58" s="76"/>
      <c r="D58" s="76"/>
      <c r="E58" s="76"/>
      <c r="F58" s="76"/>
      <c r="G58" s="76"/>
      <c r="H58" s="76">
        <v>5000</v>
      </c>
      <c r="I58" s="76"/>
      <c r="J58" s="76"/>
      <c r="K58" s="76"/>
      <c r="L58" s="76"/>
      <c r="M58" s="76"/>
      <c r="N58" s="76"/>
      <c r="O58" s="76"/>
      <c r="P58" s="76"/>
      <c r="Q58" s="76"/>
      <c r="R58" s="76">
        <f t="shared" si="0"/>
        <v>5000</v>
      </c>
    </row>
    <row r="59" spans="1:18" x14ac:dyDescent="0.2">
      <c r="A59" s="79" t="s">
        <v>553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>
        <v>5000</v>
      </c>
      <c r="O59" s="76"/>
      <c r="P59" s="76"/>
      <c r="Q59" s="76"/>
      <c r="R59" s="76">
        <f t="shared" si="0"/>
        <v>5000</v>
      </c>
    </row>
    <row r="60" spans="1:18" x14ac:dyDescent="0.2">
      <c r="A60" s="79" t="s">
        <v>560</v>
      </c>
      <c r="B60" s="76"/>
      <c r="C60" s="76"/>
      <c r="D60" s="76"/>
      <c r="E60" s="76"/>
      <c r="F60" s="76"/>
      <c r="G60" s="76"/>
      <c r="H60" s="76"/>
      <c r="I60" s="76"/>
      <c r="J60" s="76"/>
      <c r="K60" s="76">
        <v>10000</v>
      </c>
      <c r="L60" s="76"/>
      <c r="M60" s="76"/>
      <c r="N60" s="76"/>
      <c r="O60" s="76"/>
      <c r="P60" s="76"/>
      <c r="Q60" s="76"/>
      <c r="R60" s="76">
        <f t="shared" si="0"/>
        <v>10000</v>
      </c>
    </row>
    <row r="61" spans="1:18" x14ac:dyDescent="0.2">
      <c r="A61" s="79" t="s">
        <v>191</v>
      </c>
      <c r="B61" s="76"/>
      <c r="C61" s="76"/>
      <c r="D61" s="76"/>
      <c r="E61" s="76"/>
      <c r="F61" s="76"/>
      <c r="G61" s="76"/>
      <c r="H61" s="76"/>
      <c r="I61" s="76">
        <v>17369</v>
      </c>
      <c r="J61" s="76"/>
      <c r="K61" s="76"/>
      <c r="L61" s="76"/>
      <c r="M61" s="76"/>
      <c r="N61" s="76"/>
      <c r="O61" s="76"/>
      <c r="P61" s="76"/>
      <c r="Q61" s="76"/>
      <c r="R61" s="76">
        <f t="shared" si="0"/>
        <v>17369</v>
      </c>
    </row>
    <row r="62" spans="1:18" x14ac:dyDescent="0.2">
      <c r="A62" s="79" t="s">
        <v>351</v>
      </c>
      <c r="B62" s="76"/>
      <c r="C62" s="76">
        <v>0</v>
      </c>
      <c r="D62" s="76"/>
      <c r="E62" s="76"/>
      <c r="F62" s="76"/>
      <c r="G62" s="76"/>
      <c r="H62" s="76"/>
      <c r="I62" s="76">
        <v>22066</v>
      </c>
      <c r="J62" s="76"/>
      <c r="K62" s="76"/>
      <c r="L62" s="76"/>
      <c r="M62" s="76"/>
      <c r="N62" s="76"/>
      <c r="O62" s="76"/>
      <c r="P62" s="76"/>
      <c r="Q62" s="76"/>
      <c r="R62" s="76">
        <f t="shared" si="0"/>
        <v>22066</v>
      </c>
    </row>
    <row r="63" spans="1:18" x14ac:dyDescent="0.2">
      <c r="A63" s="79" t="s">
        <v>244</v>
      </c>
      <c r="B63" s="76"/>
      <c r="C63" s="76"/>
      <c r="D63" s="76"/>
      <c r="E63" s="76"/>
      <c r="F63" s="76"/>
      <c r="G63" s="76"/>
      <c r="H63" s="76"/>
      <c r="I63" s="76"/>
      <c r="J63" s="76"/>
      <c r="K63" s="76">
        <v>1374</v>
      </c>
      <c r="L63" s="76"/>
      <c r="M63" s="76"/>
      <c r="N63" s="76"/>
      <c r="O63" s="76"/>
      <c r="P63" s="76"/>
      <c r="Q63" s="76"/>
      <c r="R63" s="76">
        <f t="shared" ref="R63:R75" si="1">SUM(B63:Q63)</f>
        <v>1374</v>
      </c>
    </row>
    <row r="64" spans="1:18" x14ac:dyDescent="0.2">
      <c r="A64" s="79" t="s">
        <v>480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>
        <v>3000</v>
      </c>
      <c r="N64" s="76"/>
      <c r="O64" s="76"/>
      <c r="P64" s="76"/>
      <c r="Q64" s="76"/>
      <c r="R64" s="76">
        <f t="shared" si="1"/>
        <v>3000</v>
      </c>
    </row>
    <row r="65" spans="1:18" x14ac:dyDescent="0.2">
      <c r="A65" s="79" t="s">
        <v>318</v>
      </c>
      <c r="B65" s="76"/>
      <c r="C65" s="76"/>
      <c r="D65" s="76"/>
      <c r="E65" s="76">
        <v>4000</v>
      </c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>
        <f t="shared" si="1"/>
        <v>4000</v>
      </c>
    </row>
    <row r="66" spans="1:18" x14ac:dyDescent="0.2">
      <c r="A66" s="79" t="s">
        <v>522</v>
      </c>
      <c r="B66" s="76"/>
      <c r="C66" s="76"/>
      <c r="D66" s="76">
        <v>10000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>
        <f t="shared" si="1"/>
        <v>10000</v>
      </c>
    </row>
    <row r="67" spans="1:18" x14ac:dyDescent="0.2">
      <c r="A67" s="79" t="s">
        <v>59</v>
      </c>
      <c r="B67" s="76">
        <v>0</v>
      </c>
      <c r="C67" s="76">
        <v>0</v>
      </c>
      <c r="D67" s="76"/>
      <c r="E67" s="76">
        <v>5000</v>
      </c>
      <c r="F67" s="76">
        <v>0</v>
      </c>
      <c r="G67" s="76">
        <v>10000</v>
      </c>
      <c r="H67" s="76">
        <v>0</v>
      </c>
      <c r="I67" s="76"/>
      <c r="J67" s="76"/>
      <c r="K67" s="76"/>
      <c r="L67" s="76"/>
      <c r="M67" s="76"/>
      <c r="N67" s="76"/>
      <c r="O67" s="76">
        <v>20000</v>
      </c>
      <c r="P67" s="76">
        <v>15000</v>
      </c>
      <c r="Q67" s="76"/>
      <c r="R67" s="76">
        <f t="shared" si="1"/>
        <v>50000</v>
      </c>
    </row>
    <row r="68" spans="1:18" x14ac:dyDescent="0.2">
      <c r="A68" s="79" t="s">
        <v>311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>
        <v>3000</v>
      </c>
      <c r="R68" s="76">
        <f t="shared" si="1"/>
        <v>3000</v>
      </c>
    </row>
    <row r="69" spans="1:18" x14ac:dyDescent="0.2">
      <c r="A69" s="79" t="s">
        <v>320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>
        <v>3000</v>
      </c>
      <c r="R69" s="76">
        <f t="shared" si="1"/>
        <v>3000</v>
      </c>
    </row>
    <row r="70" spans="1:18" x14ac:dyDescent="0.2">
      <c r="A70" s="79" t="s">
        <v>561</v>
      </c>
      <c r="B70" s="76"/>
      <c r="C70" s="76"/>
      <c r="D70" s="76"/>
      <c r="E70" s="76"/>
      <c r="F70" s="76"/>
      <c r="G70" s="76">
        <v>10000</v>
      </c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>
        <f t="shared" si="1"/>
        <v>10000</v>
      </c>
    </row>
    <row r="71" spans="1:18" x14ac:dyDescent="0.2">
      <c r="A71" s="79" t="s">
        <v>562</v>
      </c>
      <c r="B71" s="76"/>
      <c r="C71" s="76"/>
      <c r="D71" s="76"/>
      <c r="E71" s="76"/>
      <c r="F71" s="76"/>
      <c r="G71" s="76">
        <v>5000</v>
      </c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>
        <f t="shared" si="1"/>
        <v>5000</v>
      </c>
    </row>
    <row r="72" spans="1:18" x14ac:dyDescent="0.2">
      <c r="A72" s="79" t="s">
        <v>563</v>
      </c>
      <c r="B72" s="76"/>
      <c r="C72" s="76"/>
      <c r="D72" s="76"/>
      <c r="E72" s="76"/>
      <c r="F72" s="76"/>
      <c r="G72" s="76">
        <v>5000</v>
      </c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>
        <f t="shared" si="1"/>
        <v>5000</v>
      </c>
    </row>
    <row r="73" spans="1:18" x14ac:dyDescent="0.2">
      <c r="A73" s="79" t="s">
        <v>225</v>
      </c>
      <c r="B73" s="76"/>
      <c r="C73" s="76">
        <v>5409</v>
      </c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>
        <f t="shared" si="1"/>
        <v>5409</v>
      </c>
    </row>
    <row r="74" spans="1:18" x14ac:dyDescent="0.2">
      <c r="A74" s="79" t="s">
        <v>173</v>
      </c>
      <c r="B74" s="76"/>
      <c r="C74" s="76">
        <v>5129</v>
      </c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>
        <f t="shared" si="1"/>
        <v>5129</v>
      </c>
    </row>
    <row r="75" spans="1:18" x14ac:dyDescent="0.2">
      <c r="A75" s="79" t="s">
        <v>429</v>
      </c>
      <c r="B75" s="76"/>
      <c r="C75" s="76"/>
      <c r="D75" s="76">
        <v>5000</v>
      </c>
      <c r="E75" s="76"/>
      <c r="F75" s="76"/>
      <c r="G75" s="76"/>
      <c r="H75" s="76"/>
      <c r="I75" s="76">
        <v>2500</v>
      </c>
      <c r="J75" s="76"/>
      <c r="K75" s="76"/>
      <c r="L75" s="76"/>
      <c r="M75" s="76"/>
      <c r="N75" s="76"/>
      <c r="O75" s="76">
        <v>2500</v>
      </c>
      <c r="P75" s="76"/>
      <c r="Q75" s="76"/>
      <c r="R75" s="76">
        <f t="shared" si="1"/>
        <v>10000</v>
      </c>
    </row>
    <row r="76" spans="1:18" x14ac:dyDescent="0.2">
      <c r="A76" s="79" t="s">
        <v>95</v>
      </c>
      <c r="B76" s="76">
        <f t="shared" ref="B76:R76" si="2">SUM(B5:B75)</f>
        <v>9250</v>
      </c>
      <c r="C76" s="76">
        <f t="shared" si="2"/>
        <v>17113</v>
      </c>
      <c r="D76" s="76">
        <f t="shared" si="2"/>
        <v>27000</v>
      </c>
      <c r="E76" s="76">
        <f t="shared" si="2"/>
        <v>32555</v>
      </c>
      <c r="F76" s="76">
        <f t="shared" si="2"/>
        <v>0</v>
      </c>
      <c r="G76" s="76">
        <f t="shared" si="2"/>
        <v>79741</v>
      </c>
      <c r="H76" s="76">
        <f t="shared" si="2"/>
        <v>71240</v>
      </c>
      <c r="I76" s="76">
        <f t="shared" si="2"/>
        <v>94435</v>
      </c>
      <c r="J76" s="76">
        <f t="shared" si="2"/>
        <v>6000</v>
      </c>
      <c r="K76" s="76">
        <f t="shared" si="2"/>
        <v>103874</v>
      </c>
      <c r="L76" s="76">
        <f t="shared" si="2"/>
        <v>25000</v>
      </c>
      <c r="M76" s="76">
        <f t="shared" si="2"/>
        <v>23000</v>
      </c>
      <c r="N76" s="76">
        <f t="shared" si="2"/>
        <v>58393</v>
      </c>
      <c r="O76" s="76">
        <f t="shared" si="2"/>
        <v>60000</v>
      </c>
      <c r="P76" s="76">
        <f t="shared" si="2"/>
        <v>45000</v>
      </c>
      <c r="Q76" s="76">
        <f t="shared" si="2"/>
        <v>64871</v>
      </c>
      <c r="R76" s="76">
        <f t="shared" si="2"/>
        <v>717472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A6F-2CE7-4A13-95AD-3B904A2421DF}">
  <sheetPr>
    <tabColor rgb="FFFFFF00"/>
  </sheetPr>
  <dimension ref="A1:BD249"/>
  <sheetViews>
    <sheetView topLeftCell="A5" zoomScale="80" zoomScaleNormal="80" workbookViewId="0">
      <selection activeCell="N12" sqref="N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45943</v>
      </c>
      <c r="E3" s="85" t="s">
        <v>52</v>
      </c>
      <c r="F3" s="85"/>
      <c r="G3" s="86">
        <v>9.44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537</v>
      </c>
      <c r="C6" s="9" t="s">
        <v>73</v>
      </c>
      <c r="D6" s="13" t="s">
        <v>538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539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539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536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45944</v>
      </c>
      <c r="U8" s="11">
        <v>15000</v>
      </c>
      <c r="V8" s="10">
        <v>15000</v>
      </c>
      <c r="W8" s="10">
        <v>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45944</v>
      </c>
      <c r="U9" s="11">
        <v>3000</v>
      </c>
      <c r="V9" s="10">
        <v>3000</v>
      </c>
      <c r="W9" s="10">
        <v>0</v>
      </c>
      <c r="X9" s="10">
        <v>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45938</v>
      </c>
      <c r="B10" s="14" t="s">
        <v>540</v>
      </c>
      <c r="C10" s="9" t="s">
        <v>521</v>
      </c>
      <c r="D10" s="13" t="s">
        <v>522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145.31170937599998</v>
      </c>
      <c r="Q10" s="10">
        <v>0</v>
      </c>
      <c r="R10" s="10">
        <v>145.31170937599998</v>
      </c>
      <c r="S10" s="9" t="s">
        <v>71</v>
      </c>
      <c r="T10" s="12">
        <v>45946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130</v>
      </c>
      <c r="AA10" s="8">
        <v>8801.1</v>
      </c>
      <c r="AB10" s="8">
        <v>8801.1</v>
      </c>
      <c r="AC10" s="8">
        <v>0</v>
      </c>
      <c r="AD10" s="8">
        <v>0</v>
      </c>
      <c r="AE10" s="8">
        <v>0</v>
      </c>
      <c r="AF10" s="8" t="s">
        <v>523</v>
      </c>
      <c r="AG10" s="1" t="s">
        <v>114</v>
      </c>
      <c r="AH10" s="1" t="s">
        <v>72</v>
      </c>
      <c r="AI10" s="1">
        <v>3</v>
      </c>
      <c r="AJ10" s="3">
        <v>45946</v>
      </c>
      <c r="AK10" s="3">
        <v>0</v>
      </c>
      <c r="AL10" s="3">
        <v>45936</v>
      </c>
      <c r="AM10" s="3">
        <v>45943</v>
      </c>
      <c r="AN10" s="3">
        <v>45944</v>
      </c>
      <c r="AO10" s="3">
        <v>45944</v>
      </c>
      <c r="AP10" s="3">
        <v>45941</v>
      </c>
      <c r="AQ10" s="3">
        <v>45945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375</v>
      </c>
      <c r="C11" s="9" t="s">
        <v>376</v>
      </c>
      <c r="D11" s="13" t="s">
        <v>377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45950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130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45950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45950</v>
      </c>
      <c r="AK12" s="3">
        <v>0</v>
      </c>
      <c r="AL12" s="3">
        <v>45940</v>
      </c>
      <c r="AM12" s="3">
        <v>45947</v>
      </c>
      <c r="AN12" s="3">
        <v>45948</v>
      </c>
      <c r="AO12" s="3">
        <v>45948</v>
      </c>
      <c r="AP12" s="3">
        <v>45945</v>
      </c>
      <c r="AQ12" s="3">
        <v>45949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45955</v>
      </c>
      <c r="AK13" s="3">
        <v>0</v>
      </c>
      <c r="AL13" s="3">
        <v>45945</v>
      </c>
      <c r="AM13" s="3">
        <v>45952</v>
      </c>
      <c r="AN13" s="3">
        <v>45953</v>
      </c>
      <c r="AO13" s="3">
        <v>45953</v>
      </c>
      <c r="AP13" s="3">
        <v>45950</v>
      </c>
      <c r="AQ13" s="3">
        <v>45954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45958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45958</v>
      </c>
      <c r="AK14" s="3">
        <v>0</v>
      </c>
      <c r="AL14" s="3">
        <v>45948</v>
      </c>
      <c r="AM14" s="3">
        <v>45955</v>
      </c>
      <c r="AN14" s="3">
        <v>45956</v>
      </c>
      <c r="AO14" s="3">
        <v>45956</v>
      </c>
      <c r="AP14" s="3">
        <v>45953</v>
      </c>
      <c r="AQ14" s="3">
        <v>45957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45923</v>
      </c>
      <c r="B15" s="14" t="s">
        <v>378</v>
      </c>
      <c r="C15" s="9" t="s">
        <v>376</v>
      </c>
      <c r="D15" s="13" t="s">
        <v>379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45961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 t="s">
        <v>193</v>
      </c>
      <c r="D16" s="13" t="s">
        <v>94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130</v>
      </c>
      <c r="AA16" s="8">
        <v>91224.1</v>
      </c>
      <c r="AB16" s="8">
        <v>91224.1</v>
      </c>
      <c r="AC16" s="8">
        <v>0</v>
      </c>
      <c r="AD16" s="8">
        <v>0</v>
      </c>
      <c r="AE16" s="8">
        <v>0</v>
      </c>
      <c r="AF16" s="8" t="s">
        <v>58</v>
      </c>
      <c r="AG16" s="1" t="s">
        <v>114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2631</v>
      </c>
      <c r="W17" s="10">
        <v>17369</v>
      </c>
      <c r="X17" s="10">
        <v>21131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 t="s">
        <v>132</v>
      </c>
      <c r="B18" s="14" t="s">
        <v>132</v>
      </c>
      <c r="C18" s="9" t="s">
        <v>196</v>
      </c>
      <c r="D18" s="13" t="s">
        <v>197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45961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165</v>
      </c>
      <c r="AA18" s="8">
        <v>18501.714330000003</v>
      </c>
      <c r="AB18" s="8">
        <v>2540</v>
      </c>
      <c r="AC18" s="8">
        <v>15961.714330000003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45961</v>
      </c>
      <c r="AK18" s="3">
        <v>0</v>
      </c>
      <c r="AL18" s="3">
        <v>45951</v>
      </c>
      <c r="AM18" s="3">
        <v>45958</v>
      </c>
      <c r="AN18" s="3">
        <v>45959</v>
      </c>
      <c r="AO18" s="3">
        <v>45959</v>
      </c>
      <c r="AP18" s="3">
        <v>45956</v>
      </c>
      <c r="AQ18" s="3">
        <v>45960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1159.175165120889</v>
      </c>
    </row>
    <row r="19" spans="1:56" ht="28.5" customHeight="1" x14ac:dyDescent="0.45">
      <c r="A19" s="3" t="s">
        <v>132</v>
      </c>
      <c r="B19" s="14" t="s">
        <v>132</v>
      </c>
      <c r="C19" s="9" t="s">
        <v>224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8.5" customHeight="1" x14ac:dyDescent="0.45">
      <c r="A20" s="3" t="s">
        <v>132</v>
      </c>
      <c r="B20" s="14" t="s">
        <v>132</v>
      </c>
      <c r="C20" s="9" t="s">
        <v>133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140000</v>
      </c>
      <c r="V20" s="10">
        <v>2563</v>
      </c>
      <c r="W20" s="10">
        <v>137437</v>
      </c>
      <c r="X20" s="10">
        <v>0</v>
      </c>
      <c r="Y20" s="10">
        <v>144308.85</v>
      </c>
      <c r="Z20" s="9" t="s">
        <v>165</v>
      </c>
      <c r="AA20" s="8">
        <v>120959.67806999999</v>
      </c>
      <c r="AB20" s="8">
        <v>0</v>
      </c>
      <c r="AC20" s="8">
        <v>120959.67806999999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8784.3606207280009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165</v>
      </c>
      <c r="AA21" s="8">
        <v>174665.79240000001</v>
      </c>
      <c r="AB21" s="8">
        <v>2540</v>
      </c>
      <c r="AC21" s="8">
        <v>172125.79240000001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182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45944</v>
      </c>
      <c r="U22" s="11">
        <v>10000</v>
      </c>
      <c r="V22" s="10">
        <v>10000</v>
      </c>
      <c r="W22" s="10">
        <v>0</v>
      </c>
      <c r="X22" s="10">
        <v>10500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116</v>
      </c>
      <c r="AH22" s="1" t="s">
        <v>74</v>
      </c>
      <c r="AI22" s="1">
        <v>2</v>
      </c>
      <c r="AJ22" s="3">
        <v>45944</v>
      </c>
      <c r="AK22" s="3">
        <v>0</v>
      </c>
      <c r="AL22" s="3">
        <v>45935</v>
      </c>
      <c r="AM22" s="3">
        <v>45942</v>
      </c>
      <c r="AN22" s="3">
        <v>45943</v>
      </c>
      <c r="AO22" s="3">
        <v>45943</v>
      </c>
      <c r="AP22" s="3">
        <v>45939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45933</v>
      </c>
      <c r="B23" s="14" t="s">
        <v>452</v>
      </c>
      <c r="C23" s="9" t="s">
        <v>73</v>
      </c>
      <c r="D23" s="13" t="s">
        <v>253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45944</v>
      </c>
      <c r="U23" s="11">
        <v>5000</v>
      </c>
      <c r="V23" s="10">
        <v>3000</v>
      </c>
      <c r="W23" s="10">
        <v>2000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453</v>
      </c>
      <c r="AG23" s="1" t="s">
        <v>113</v>
      </c>
      <c r="AH23" s="1" t="s">
        <v>74</v>
      </c>
      <c r="AI23" s="1">
        <v>2</v>
      </c>
      <c r="AJ23" s="3">
        <v>45944</v>
      </c>
      <c r="AK23" s="3">
        <v>0</v>
      </c>
      <c r="AL23" s="3">
        <v>45935</v>
      </c>
      <c r="AM23" s="3">
        <v>45942</v>
      </c>
      <c r="AN23" s="3">
        <v>45943</v>
      </c>
      <c r="AO23" s="3">
        <v>45943</v>
      </c>
      <c r="AP23" s="3">
        <v>45939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45944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113</v>
      </c>
      <c r="AH24" s="1" t="s">
        <v>74</v>
      </c>
      <c r="AI24" s="1">
        <v>2</v>
      </c>
      <c r="AJ24" s="3">
        <v>45944</v>
      </c>
      <c r="AK24" s="3">
        <v>0</v>
      </c>
      <c r="AL24" s="3">
        <v>45935</v>
      </c>
      <c r="AM24" s="3">
        <v>45942</v>
      </c>
      <c r="AN24" s="3">
        <v>45943</v>
      </c>
      <c r="AO24" s="3">
        <v>45943</v>
      </c>
      <c r="AP24" s="3">
        <v>45939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45930</v>
      </c>
      <c r="B25" s="14" t="s">
        <v>454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45944</v>
      </c>
      <c r="U25" s="11">
        <v>5000</v>
      </c>
      <c r="V25" s="10">
        <v>5250</v>
      </c>
      <c r="W25" s="10">
        <v>0</v>
      </c>
      <c r="X25" s="10">
        <v>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77</v>
      </c>
      <c r="AI25" s="1">
        <v>1</v>
      </c>
      <c r="AJ25" s="3">
        <v>45947</v>
      </c>
      <c r="AK25" s="3">
        <v>0</v>
      </c>
      <c r="AL25" s="3">
        <v>0</v>
      </c>
      <c r="AM25" s="3">
        <v>0</v>
      </c>
      <c r="AN25" s="3">
        <v>0</v>
      </c>
      <c r="AO25" s="3">
        <v>45946</v>
      </c>
      <c r="AP25" s="3">
        <v>45942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45945</v>
      </c>
      <c r="U26" s="11">
        <v>10000</v>
      </c>
      <c r="V26" s="10">
        <v>10000</v>
      </c>
      <c r="W26" s="10">
        <v>0</v>
      </c>
      <c r="X26" s="10">
        <v>10350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116</v>
      </c>
      <c r="AH26" s="1" t="s">
        <v>74</v>
      </c>
      <c r="AI26" s="1">
        <v>2</v>
      </c>
      <c r="AJ26" s="3">
        <v>45945</v>
      </c>
      <c r="AK26" s="3">
        <v>0</v>
      </c>
      <c r="AL26" s="3">
        <v>45936</v>
      </c>
      <c r="AM26" s="3">
        <v>45943</v>
      </c>
      <c r="AN26" s="3">
        <v>45944</v>
      </c>
      <c r="AO26" s="3">
        <v>45944</v>
      </c>
      <c r="AP26" s="3">
        <v>45940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452</v>
      </c>
      <c r="C27" s="9" t="s">
        <v>73</v>
      </c>
      <c r="D27" s="13" t="s">
        <v>286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45945</v>
      </c>
      <c r="U27" s="11">
        <v>10000</v>
      </c>
      <c r="V27" s="10">
        <v>10000</v>
      </c>
      <c r="W27" s="10">
        <v>0</v>
      </c>
      <c r="X27" s="10">
        <v>10500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453</v>
      </c>
      <c r="AG27" s="1" t="s">
        <v>116</v>
      </c>
      <c r="AH27" s="1" t="s">
        <v>74</v>
      </c>
      <c r="AI27" s="1">
        <v>2</v>
      </c>
      <c r="AJ27" s="3">
        <v>45945</v>
      </c>
      <c r="AK27" s="3">
        <v>0</v>
      </c>
      <c r="AL27" s="3">
        <v>45936</v>
      </c>
      <c r="AM27" s="3">
        <v>45943</v>
      </c>
      <c r="AN27" s="3">
        <v>45944</v>
      </c>
      <c r="AO27" s="3">
        <v>45944</v>
      </c>
      <c r="AP27" s="3">
        <v>45940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45933</v>
      </c>
      <c r="B28" s="14" t="s">
        <v>452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453</v>
      </c>
      <c r="AG28" s="1" t="s">
        <v>114</v>
      </c>
      <c r="AH28" s="1" t="s">
        <v>74</v>
      </c>
      <c r="AI28" s="1">
        <v>2</v>
      </c>
      <c r="AJ28" s="3">
        <v>45945</v>
      </c>
      <c r="AK28" s="3">
        <v>0</v>
      </c>
      <c r="AL28" s="3">
        <v>45936</v>
      </c>
      <c r="AM28" s="3">
        <v>45943</v>
      </c>
      <c r="AN28" s="3">
        <v>45944</v>
      </c>
      <c r="AO28" s="3">
        <v>45944</v>
      </c>
      <c r="AP28" s="3">
        <v>45940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359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45947</v>
      </c>
      <c r="U29" s="11">
        <v>20000</v>
      </c>
      <c r="V29" s="10">
        <v>21000</v>
      </c>
      <c r="W29" s="10">
        <v>0</v>
      </c>
      <c r="X29" s="10">
        <v>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114</v>
      </c>
      <c r="AH29" s="1" t="s">
        <v>77</v>
      </c>
      <c r="AI29" s="1">
        <v>1</v>
      </c>
      <c r="AJ29" s="3">
        <v>45947</v>
      </c>
      <c r="AK29" s="3">
        <v>0</v>
      </c>
      <c r="AL29" s="3">
        <v>0</v>
      </c>
      <c r="AM29" s="3">
        <v>0</v>
      </c>
      <c r="AN29" s="3">
        <v>0</v>
      </c>
      <c r="AO29" s="3">
        <v>45946</v>
      </c>
      <c r="AP29" s="3">
        <v>45942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361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45947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362</v>
      </c>
      <c r="AG30" s="1" t="s">
        <v>114</v>
      </c>
      <c r="AH30" s="1" t="s">
        <v>77</v>
      </c>
      <c r="AI30" s="1">
        <v>1</v>
      </c>
      <c r="AJ30" s="3">
        <v>45947</v>
      </c>
      <c r="AK30" s="3">
        <v>0</v>
      </c>
      <c r="AL30" s="3">
        <v>0</v>
      </c>
      <c r="AM30" s="3">
        <v>0</v>
      </c>
      <c r="AN30" s="3">
        <v>0</v>
      </c>
      <c r="AO30" s="3">
        <v>45946</v>
      </c>
      <c r="AP30" s="3">
        <v>45942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543</v>
      </c>
      <c r="AG31" s="1" t="s">
        <v>114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541</v>
      </c>
      <c r="C32" s="9" t="s">
        <v>73</v>
      </c>
      <c r="D32" s="13" t="s">
        <v>255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543</v>
      </c>
      <c r="AG32" s="1" t="s">
        <v>115</v>
      </c>
      <c r="AH32" s="1" t="s">
        <v>74</v>
      </c>
      <c r="AI32" s="1">
        <v>2</v>
      </c>
      <c r="AJ32" s="3">
        <v>45951</v>
      </c>
      <c r="AK32" s="3">
        <v>0</v>
      </c>
      <c r="AL32" s="3">
        <v>45942</v>
      </c>
      <c r="AM32" s="3">
        <v>45949</v>
      </c>
      <c r="AN32" s="3">
        <v>45950</v>
      </c>
      <c r="AO32" s="3">
        <v>45950</v>
      </c>
      <c r="AP32" s="3">
        <v>45946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541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543</v>
      </c>
      <c r="AG33" s="1" t="s">
        <v>114</v>
      </c>
      <c r="AH33" s="1" t="s">
        <v>74</v>
      </c>
      <c r="AI33" s="1">
        <v>2</v>
      </c>
      <c r="AJ33" s="3">
        <v>45951</v>
      </c>
      <c r="AK33" s="3">
        <v>0</v>
      </c>
      <c r="AL33" s="3">
        <v>45942</v>
      </c>
      <c r="AM33" s="3">
        <v>45949</v>
      </c>
      <c r="AN33" s="3">
        <v>45950</v>
      </c>
      <c r="AO33" s="3">
        <v>45950</v>
      </c>
      <c r="AP33" s="3">
        <v>45946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541</v>
      </c>
      <c r="C34" s="9" t="s">
        <v>73</v>
      </c>
      <c r="D34" s="13" t="s">
        <v>242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1063</v>
      </c>
      <c r="AC34" s="8">
        <v>3616.9500000000007</v>
      </c>
      <c r="AD34" s="8">
        <v>0</v>
      </c>
      <c r="AE34" s="8">
        <v>0</v>
      </c>
      <c r="AF34" s="8" t="s">
        <v>544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272.44474933333333</v>
      </c>
    </row>
    <row r="35" spans="1:56" ht="28.5" customHeight="1" x14ac:dyDescent="0.45">
      <c r="A35" s="3">
        <v>45941</v>
      </c>
      <c r="B35" s="14" t="s">
        <v>541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45952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544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541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544</v>
      </c>
      <c r="AG36" s="1" t="s">
        <v>115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45941</v>
      </c>
      <c r="B37" s="14" t="s">
        <v>541</v>
      </c>
      <c r="C37" s="9" t="s">
        <v>73</v>
      </c>
      <c r="D37" s="13" t="s">
        <v>545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544</v>
      </c>
      <c r="AG37" s="1" t="s">
        <v>114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45941</v>
      </c>
      <c r="B38" s="14" t="s">
        <v>546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547</v>
      </c>
      <c r="AG38" s="1" t="s">
        <v>114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546</v>
      </c>
      <c r="C39" s="9" t="s">
        <v>73</v>
      </c>
      <c r="D39" s="13" t="s">
        <v>253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45952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547</v>
      </c>
      <c r="AG39" s="1" t="s">
        <v>114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546</v>
      </c>
      <c r="C40" s="9" t="s">
        <v>73</v>
      </c>
      <c r="D40" s="13" t="s">
        <v>548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547</v>
      </c>
      <c r="AG40" s="1" t="s">
        <v>114</v>
      </c>
      <c r="AH40" s="1" t="s">
        <v>74</v>
      </c>
      <c r="AI40" s="1">
        <v>2</v>
      </c>
      <c r="AJ40" s="3">
        <v>45952</v>
      </c>
      <c r="AK40" s="3">
        <v>0</v>
      </c>
      <c r="AL40" s="3">
        <v>45943</v>
      </c>
      <c r="AM40" s="3">
        <v>45950</v>
      </c>
      <c r="AN40" s="3">
        <v>45951</v>
      </c>
      <c r="AO40" s="3">
        <v>45951</v>
      </c>
      <c r="AP40" s="3">
        <v>45947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546</v>
      </c>
      <c r="C41" s="9" t="s">
        <v>73</v>
      </c>
      <c r="D41" s="13" t="s">
        <v>286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547</v>
      </c>
      <c r="AG41" s="1" t="s">
        <v>114</v>
      </c>
      <c r="AH41" s="1" t="s">
        <v>74</v>
      </c>
      <c r="AI41" s="1">
        <v>2</v>
      </c>
      <c r="AJ41" s="3">
        <v>45952</v>
      </c>
      <c r="AK41" s="3">
        <v>0</v>
      </c>
      <c r="AL41" s="3">
        <v>45943</v>
      </c>
      <c r="AM41" s="3">
        <v>45950</v>
      </c>
      <c r="AN41" s="3">
        <v>45951</v>
      </c>
      <c r="AO41" s="3">
        <v>45951</v>
      </c>
      <c r="AP41" s="3">
        <v>45947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45941</v>
      </c>
      <c r="B42" s="14" t="s">
        <v>541</v>
      </c>
      <c r="C42" s="9" t="s">
        <v>73</v>
      </c>
      <c r="D42" s="13" t="s">
        <v>548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549</v>
      </c>
      <c r="AG42" s="1" t="s">
        <v>114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541</v>
      </c>
      <c r="C43" s="9" t="s">
        <v>73</v>
      </c>
      <c r="D43" s="13" t="s">
        <v>550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549</v>
      </c>
      <c r="AG43" s="1" t="s">
        <v>115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546</v>
      </c>
      <c r="C44" s="9" t="s">
        <v>73</v>
      </c>
      <c r="D44" s="13" t="s">
        <v>255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45954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168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551</v>
      </c>
      <c r="AG44" s="1" t="s">
        <v>114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705.02926755555563</v>
      </c>
    </row>
    <row r="45" spans="1:56" ht="28.5" customHeight="1" x14ac:dyDescent="0.45">
      <c r="A45" s="3">
        <v>45941</v>
      </c>
      <c r="B45" s="14" t="s">
        <v>546</v>
      </c>
      <c r="C45" s="9" t="s">
        <v>73</v>
      </c>
      <c r="D45" s="13" t="s">
        <v>182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301</v>
      </c>
      <c r="T45" s="12">
        <v>45954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551</v>
      </c>
      <c r="AG45" s="1" t="s">
        <v>114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45941</v>
      </c>
      <c r="B46" s="14" t="s">
        <v>546</v>
      </c>
      <c r="C46" s="9" t="s">
        <v>73</v>
      </c>
      <c r="D46" s="13" t="s">
        <v>253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301</v>
      </c>
      <c r="T46" s="12">
        <v>45954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551</v>
      </c>
      <c r="AG46" s="1" t="s">
        <v>114</v>
      </c>
      <c r="AH46" s="1" t="s">
        <v>74</v>
      </c>
      <c r="AI46" s="1">
        <v>2</v>
      </c>
      <c r="AJ46" s="3">
        <v>45954</v>
      </c>
      <c r="AK46" s="3">
        <v>0</v>
      </c>
      <c r="AL46" s="3">
        <v>45945</v>
      </c>
      <c r="AM46" s="3">
        <v>45952</v>
      </c>
      <c r="AN46" s="3">
        <v>45953</v>
      </c>
      <c r="AO46" s="3">
        <v>45953</v>
      </c>
      <c r="AP46" s="3">
        <v>45949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>
        <v>45941</v>
      </c>
      <c r="B47" s="14" t="s">
        <v>546</v>
      </c>
      <c r="C47" s="9" t="s">
        <v>73</v>
      </c>
      <c r="D47" s="13">
        <v>997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301</v>
      </c>
      <c r="T47" s="12">
        <v>45954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551</v>
      </c>
      <c r="AG47" s="1" t="s">
        <v>114</v>
      </c>
      <c r="AH47" s="1" t="s">
        <v>74</v>
      </c>
      <c r="AI47" s="1">
        <v>2</v>
      </c>
      <c r="AJ47" s="3">
        <v>45954</v>
      </c>
      <c r="AK47" s="3">
        <v>0</v>
      </c>
      <c r="AL47" s="3">
        <v>45945</v>
      </c>
      <c r="AM47" s="3">
        <v>45952</v>
      </c>
      <c r="AN47" s="3">
        <v>45953</v>
      </c>
      <c r="AO47" s="3">
        <v>45953</v>
      </c>
      <c r="AP47" s="3">
        <v>45949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45941</v>
      </c>
      <c r="B48" s="14" t="s">
        <v>541</v>
      </c>
      <c r="C48" s="9" t="s">
        <v>73</v>
      </c>
      <c r="D48" s="13" t="s">
        <v>242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301</v>
      </c>
      <c r="T48" s="12">
        <v>45958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552</v>
      </c>
      <c r="AG48" s="1" t="s">
        <v>114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45941</v>
      </c>
      <c r="B49" s="14" t="s">
        <v>541</v>
      </c>
      <c r="C49" s="9" t="s">
        <v>73</v>
      </c>
      <c r="D49" s="13" t="s">
        <v>553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301</v>
      </c>
      <c r="T49" s="12">
        <v>45958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552</v>
      </c>
      <c r="AG49" s="1" t="s">
        <v>116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45941</v>
      </c>
      <c r="B50" s="14" t="s">
        <v>541</v>
      </c>
      <c r="C50" s="9" t="s">
        <v>73</v>
      </c>
      <c r="D50" s="13" t="s">
        <v>554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301</v>
      </c>
      <c r="T50" s="12">
        <v>45958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552</v>
      </c>
      <c r="AG50" s="1" t="s">
        <v>113</v>
      </c>
      <c r="AH50" s="1" t="s">
        <v>74</v>
      </c>
      <c r="AI50" s="1">
        <v>2</v>
      </c>
      <c r="AJ50" s="3">
        <v>45958</v>
      </c>
      <c r="AK50" s="3">
        <v>0</v>
      </c>
      <c r="AL50" s="3">
        <v>45949</v>
      </c>
      <c r="AM50" s="3">
        <v>45956</v>
      </c>
      <c r="AN50" s="3">
        <v>45957</v>
      </c>
      <c r="AO50" s="3">
        <v>45957</v>
      </c>
      <c r="AP50" s="3">
        <v>45953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45941</v>
      </c>
      <c r="B51" s="14" t="s">
        <v>541</v>
      </c>
      <c r="C51" s="9" t="s">
        <v>73</v>
      </c>
      <c r="D51" s="13" t="s">
        <v>255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301</v>
      </c>
      <c r="T51" s="12">
        <v>45958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552</v>
      </c>
      <c r="AG51" s="1" t="s">
        <v>61</v>
      </c>
      <c r="AH51" s="1" t="s">
        <v>74</v>
      </c>
      <c r="AI51" s="1">
        <v>2</v>
      </c>
      <c r="AJ51" s="3">
        <v>45958</v>
      </c>
      <c r="AK51" s="3">
        <v>0</v>
      </c>
      <c r="AL51" s="3">
        <v>45949</v>
      </c>
      <c r="AM51" s="3">
        <v>45956</v>
      </c>
      <c r="AN51" s="3">
        <v>45957</v>
      </c>
      <c r="AO51" s="3">
        <v>45957</v>
      </c>
      <c r="AP51" s="3">
        <v>45953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45941</v>
      </c>
      <c r="B52" s="14" t="s">
        <v>555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301</v>
      </c>
      <c r="T52" s="12">
        <v>45959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 t="s">
        <v>556</v>
      </c>
      <c r="AG52" s="1" t="s">
        <v>113</v>
      </c>
      <c r="AH52" s="1" t="s">
        <v>77</v>
      </c>
      <c r="AI52" s="1">
        <v>1</v>
      </c>
      <c r="AJ52" s="3">
        <v>45959</v>
      </c>
      <c r="AK52" s="3">
        <v>0</v>
      </c>
      <c r="AL52" s="3">
        <v>0</v>
      </c>
      <c r="AM52" s="3">
        <v>0</v>
      </c>
      <c r="AN52" s="3">
        <v>0</v>
      </c>
      <c r="AO52" s="3">
        <v>45958</v>
      </c>
      <c r="AP52" s="3">
        <v>45954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8.5" customHeight="1" x14ac:dyDescent="0.45">
      <c r="A53" s="3" t="s">
        <v>132</v>
      </c>
      <c r="B53" s="14" t="s">
        <v>132</v>
      </c>
      <c r="C53" s="9" t="s">
        <v>73</v>
      </c>
      <c r="D53" s="13" t="s">
        <v>306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 t="s">
        <v>63</v>
      </c>
      <c r="U53" s="11">
        <v>5000</v>
      </c>
      <c r="V53" s="10">
        <v>5232</v>
      </c>
      <c r="W53" s="10">
        <v>0</v>
      </c>
      <c r="X53" s="10">
        <v>5400</v>
      </c>
      <c r="Y53" s="10">
        <v>0</v>
      </c>
      <c r="Z53" s="9" t="s">
        <v>168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74</v>
      </c>
      <c r="AI53" s="1">
        <v>2</v>
      </c>
      <c r="AJ53" s="3" t="s">
        <v>63</v>
      </c>
      <c r="AK53" s="3">
        <v>0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45961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168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45961</v>
      </c>
      <c r="AK54" s="3">
        <v>0</v>
      </c>
      <c r="AL54" s="3">
        <v>45952</v>
      </c>
      <c r="AM54" s="3">
        <v>45959</v>
      </c>
      <c r="AN54" s="3">
        <v>45960</v>
      </c>
      <c r="AO54" s="3">
        <v>45960</v>
      </c>
      <c r="AP54" s="3">
        <v>45956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15863.158520000001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168</v>
      </c>
      <c r="AA55" s="8">
        <v>336956.4</v>
      </c>
      <c r="AB55" s="8">
        <v>43182.55</v>
      </c>
      <c r="AC55" s="8">
        <v>293773.85000000003</v>
      </c>
      <c r="AD55" s="8">
        <v>0</v>
      </c>
      <c r="AE55" s="8">
        <v>0</v>
      </c>
      <c r="AF55" s="8" t="s">
        <v>58</v>
      </c>
      <c r="AG55" s="1" t="s">
        <v>113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170</v>
      </c>
      <c r="BD55" s="56">
        <v>0</v>
      </c>
    </row>
    <row r="56" spans="1:56" ht="28.5" customHeight="1" x14ac:dyDescent="0.45">
      <c r="A56" s="3">
        <v>45905</v>
      </c>
      <c r="B56" s="14" t="s">
        <v>307</v>
      </c>
      <c r="C56" s="9" t="s">
        <v>136</v>
      </c>
      <c r="D56" s="13" t="s">
        <v>302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188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 t="s">
        <v>63</v>
      </c>
      <c r="U56" s="11">
        <v>109</v>
      </c>
      <c r="V56" s="10">
        <v>0</v>
      </c>
      <c r="W56" s="10">
        <v>109</v>
      </c>
      <c r="X56" s="10">
        <v>6124</v>
      </c>
      <c r="Y56" s="10">
        <v>0</v>
      </c>
      <c r="Z56" s="9" t="s">
        <v>110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183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184</v>
      </c>
      <c r="BD57" s="56">
        <v>0</v>
      </c>
    </row>
    <row r="58" spans="1:56" ht="28.5" customHeight="1" x14ac:dyDescent="0.45">
      <c r="A58" s="3">
        <v>45919</v>
      </c>
      <c r="B58" s="14" t="s">
        <v>366</v>
      </c>
      <c r="C58" s="9" t="s">
        <v>136</v>
      </c>
      <c r="D58" s="13" t="s">
        <v>261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 t="s">
        <v>63</v>
      </c>
      <c r="U58" s="11">
        <v>48</v>
      </c>
      <c r="V58" s="10">
        <v>0</v>
      </c>
      <c r="W58" s="10">
        <v>48</v>
      </c>
      <c r="X58" s="10">
        <v>11390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455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368</v>
      </c>
      <c r="C59" s="9" t="s">
        <v>136</v>
      </c>
      <c r="D59" s="13" t="s">
        <v>128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 t="s">
        <v>63</v>
      </c>
      <c r="U59" s="11">
        <v>1933</v>
      </c>
      <c r="V59" s="10">
        <v>0</v>
      </c>
      <c r="W59" s="10">
        <v>1933</v>
      </c>
      <c r="X59" s="10">
        <v>33440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502</v>
      </c>
      <c r="AG59" s="1" t="s">
        <v>113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348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369</v>
      </c>
      <c r="C60" s="9" t="s">
        <v>136</v>
      </c>
      <c r="D60" s="13" t="s">
        <v>304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 t="s">
        <v>63</v>
      </c>
      <c r="U60" s="11">
        <v>604</v>
      </c>
      <c r="V60" s="10">
        <v>0</v>
      </c>
      <c r="W60" s="10">
        <v>604</v>
      </c>
      <c r="X60" s="10">
        <v>16380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45919</v>
      </c>
      <c r="B61" s="14" t="s">
        <v>370</v>
      </c>
      <c r="C61" s="9" t="s">
        <v>136</v>
      </c>
      <c r="D61" s="13" t="s">
        <v>142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1174</v>
      </c>
      <c r="V61" s="10">
        <v>0</v>
      </c>
      <c r="W61" s="10">
        <v>1174</v>
      </c>
      <c r="X61" s="10">
        <v>21440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384</v>
      </c>
      <c r="C62" s="9" t="s">
        <v>385</v>
      </c>
      <c r="D62" s="13" t="s">
        <v>386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45944</v>
      </c>
      <c r="U62" s="11">
        <v>5000</v>
      </c>
      <c r="V62" s="10">
        <v>5048</v>
      </c>
      <c r="W62" s="10">
        <v>0</v>
      </c>
      <c r="X62" s="10">
        <v>5500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129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387</v>
      </c>
      <c r="C63" s="9" t="s">
        <v>243</v>
      </c>
      <c r="D63" s="13" t="s">
        <v>388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5000</v>
      </c>
      <c r="V63" s="10">
        <v>4787</v>
      </c>
      <c r="W63" s="10">
        <v>213</v>
      </c>
      <c r="X63" s="10">
        <v>5280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387</v>
      </c>
      <c r="C64" s="9" t="s">
        <v>243</v>
      </c>
      <c r="D64" s="13" t="s">
        <v>389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10000</v>
      </c>
      <c r="V64" s="10">
        <v>7750</v>
      </c>
      <c r="W64" s="10">
        <v>2250</v>
      </c>
      <c r="X64" s="10">
        <v>10300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45922</v>
      </c>
      <c r="B65" s="14" t="s">
        <v>387</v>
      </c>
      <c r="C65" s="9" t="s">
        <v>243</v>
      </c>
      <c r="D65" s="13" t="s">
        <v>390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45944</v>
      </c>
      <c r="U65" s="11">
        <v>5000</v>
      </c>
      <c r="V65" s="10">
        <v>4774</v>
      </c>
      <c r="W65" s="10">
        <v>226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45944</v>
      </c>
      <c r="AK65" s="3">
        <v>45940</v>
      </c>
      <c r="AL65" s="3">
        <v>45933</v>
      </c>
      <c r="AM65" s="3">
        <v>45941</v>
      </c>
      <c r="AN65" s="3">
        <v>45942</v>
      </c>
      <c r="AO65" s="3">
        <v>45943</v>
      </c>
      <c r="AP65" s="3">
        <v>45939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45931</v>
      </c>
      <c r="B66" s="14" t="s">
        <v>478</v>
      </c>
      <c r="C66" s="9" t="s">
        <v>448</v>
      </c>
      <c r="D66" s="13" t="s">
        <v>449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456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45944</v>
      </c>
      <c r="U66" s="11">
        <v>5000</v>
      </c>
      <c r="V66" s="10">
        <v>5000</v>
      </c>
      <c r="W66" s="10">
        <v>0</v>
      </c>
      <c r="X66" s="10">
        <v>5400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68</v>
      </c>
      <c r="AI66" s="1">
        <v>4</v>
      </c>
      <c r="AJ66" s="3">
        <v>45944</v>
      </c>
      <c r="AK66" s="3">
        <v>45940</v>
      </c>
      <c r="AL66" s="3">
        <v>45934</v>
      </c>
      <c r="AM66" s="3">
        <v>45941</v>
      </c>
      <c r="AN66" s="3">
        <v>45942</v>
      </c>
      <c r="AO66" s="3">
        <v>45942</v>
      </c>
      <c r="AP66" s="3">
        <v>45939</v>
      </c>
      <c r="AQ66" s="3">
        <v>45943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45931</v>
      </c>
      <c r="B67" s="14" t="s">
        <v>479</v>
      </c>
      <c r="C67" s="9" t="s">
        <v>448</v>
      </c>
      <c r="D67" s="13" t="s">
        <v>450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456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45944</v>
      </c>
      <c r="U67" s="11">
        <v>5000</v>
      </c>
      <c r="V67" s="10">
        <v>5000</v>
      </c>
      <c r="W67" s="10">
        <v>0</v>
      </c>
      <c r="X67" s="10">
        <v>5400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68</v>
      </c>
      <c r="AI67" s="1">
        <v>4</v>
      </c>
      <c r="AJ67" s="3">
        <v>45944</v>
      </c>
      <c r="AK67" s="3">
        <v>45940</v>
      </c>
      <c r="AL67" s="3">
        <v>45934</v>
      </c>
      <c r="AM67" s="3">
        <v>45941</v>
      </c>
      <c r="AN67" s="3">
        <v>45942</v>
      </c>
      <c r="AO67" s="3">
        <v>45942</v>
      </c>
      <c r="AP67" s="3">
        <v>45939</v>
      </c>
      <c r="AQ67" s="3">
        <v>45943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45877</v>
      </c>
      <c r="B68" s="14" t="s">
        <v>269</v>
      </c>
      <c r="C68" s="9" t="s">
        <v>79</v>
      </c>
      <c r="D68" s="13" t="s">
        <v>270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3500</v>
      </c>
      <c r="V68" s="10">
        <v>3500</v>
      </c>
      <c r="W68" s="10">
        <v>0</v>
      </c>
      <c r="X68" s="10">
        <v>3605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45945</v>
      </c>
      <c r="U69" s="11">
        <v>5000</v>
      </c>
      <c r="V69" s="10">
        <v>5100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45945</v>
      </c>
      <c r="U70" s="11">
        <v>4000</v>
      </c>
      <c r="V70" s="10">
        <v>4000</v>
      </c>
      <c r="W70" s="10">
        <v>0</v>
      </c>
      <c r="X70" s="10">
        <v>4900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45930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45945</v>
      </c>
      <c r="U71" s="11">
        <v>5000</v>
      </c>
      <c r="V71" s="10">
        <v>5100</v>
      </c>
      <c r="W71" s="10">
        <v>0</v>
      </c>
      <c r="X71" s="10">
        <v>5013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425</v>
      </c>
      <c r="AG71" s="1" t="s">
        <v>113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 t="s">
        <v>329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45945</v>
      </c>
      <c r="U72" s="11">
        <v>5000</v>
      </c>
      <c r="V72" s="10">
        <v>5000</v>
      </c>
      <c r="W72" s="10">
        <v>0</v>
      </c>
      <c r="X72" s="10">
        <v>5100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45945</v>
      </c>
      <c r="AK72" s="3">
        <v>45941</v>
      </c>
      <c r="AL72" s="3">
        <v>45934</v>
      </c>
      <c r="AM72" s="3">
        <v>45942</v>
      </c>
      <c r="AN72" s="3">
        <v>45943</v>
      </c>
      <c r="AO72" s="3">
        <v>45944</v>
      </c>
      <c r="AP72" s="3">
        <v>45940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45937</v>
      </c>
      <c r="B73" s="14" t="s">
        <v>518</v>
      </c>
      <c r="C73" s="9" t="s">
        <v>136</v>
      </c>
      <c r="D73" s="13" t="s">
        <v>225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227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45945</v>
      </c>
      <c r="U73" s="11">
        <v>5040</v>
      </c>
      <c r="V73" s="10">
        <v>0</v>
      </c>
      <c r="W73" s="10">
        <v>5040</v>
      </c>
      <c r="X73" s="10">
        <v>6170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45825</v>
      </c>
      <c r="B74" s="14" t="s">
        <v>245</v>
      </c>
      <c r="C74" s="9" t="s">
        <v>136</v>
      </c>
      <c r="D74" s="13" t="s">
        <v>225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227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45945</v>
      </c>
      <c r="U74" s="11">
        <v>894</v>
      </c>
      <c r="V74" s="10">
        <v>525</v>
      </c>
      <c r="W74" s="10">
        <v>369</v>
      </c>
      <c r="X74" s="10">
        <v>925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45936</v>
      </c>
      <c r="B75" s="14" t="s">
        <v>503</v>
      </c>
      <c r="C75" s="9" t="s">
        <v>136</v>
      </c>
      <c r="D75" s="13" t="s">
        <v>173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227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45945</v>
      </c>
      <c r="U75" s="11">
        <v>5040</v>
      </c>
      <c r="V75" s="10">
        <v>0</v>
      </c>
      <c r="W75" s="10">
        <v>5040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45523</v>
      </c>
      <c r="B76" s="14" t="s">
        <v>174</v>
      </c>
      <c r="C76" s="9" t="s">
        <v>136</v>
      </c>
      <c r="D76" s="13" t="s">
        <v>173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227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45945</v>
      </c>
      <c r="U76" s="11">
        <v>89</v>
      </c>
      <c r="V76" s="10">
        <v>0</v>
      </c>
      <c r="W76" s="10">
        <v>89</v>
      </c>
      <c r="X76" s="10">
        <v>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45945</v>
      </c>
      <c r="U77" s="11">
        <v>2500</v>
      </c>
      <c r="V77" s="10">
        <v>2700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45945</v>
      </c>
      <c r="AK77" s="3">
        <v>45941</v>
      </c>
      <c r="AL77" s="3">
        <v>45934</v>
      </c>
      <c r="AM77" s="3">
        <v>45942</v>
      </c>
      <c r="AN77" s="3">
        <v>45943</v>
      </c>
      <c r="AO77" s="3">
        <v>45944</v>
      </c>
      <c r="AP77" s="3">
        <v>45940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45923</v>
      </c>
      <c r="B78" s="14" t="s">
        <v>399</v>
      </c>
      <c r="C78" s="9" t="s">
        <v>79</v>
      </c>
      <c r="D78" s="13" t="s">
        <v>400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45946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45946</v>
      </c>
      <c r="AK78" s="3">
        <v>45942</v>
      </c>
      <c r="AL78" s="3">
        <v>45935</v>
      </c>
      <c r="AM78" s="3">
        <v>45943</v>
      </c>
      <c r="AN78" s="3">
        <v>45944</v>
      </c>
      <c r="AO78" s="3">
        <v>45945</v>
      </c>
      <c r="AP78" s="3">
        <v>45941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2500</v>
      </c>
      <c r="V79" s="10">
        <v>2500</v>
      </c>
      <c r="W79" s="10">
        <v>0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317</v>
      </c>
      <c r="C80" s="9" t="s">
        <v>105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4000</v>
      </c>
      <c r="W80" s="10">
        <v>4000</v>
      </c>
      <c r="X80" s="10">
        <v>8465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315</v>
      </c>
      <c r="C81" s="9" t="s">
        <v>105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5245</v>
      </c>
      <c r="W82" s="10">
        <v>2255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45951</v>
      </c>
      <c r="U83" s="11">
        <v>5000</v>
      </c>
      <c r="V83" s="10">
        <v>4617</v>
      </c>
      <c r="W83" s="10">
        <v>383</v>
      </c>
      <c r="X83" s="10">
        <v>5100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45951</v>
      </c>
      <c r="AK83" s="3">
        <v>45947</v>
      </c>
      <c r="AL83" s="3">
        <v>45940</v>
      </c>
      <c r="AM83" s="3">
        <v>45948</v>
      </c>
      <c r="AN83" s="3">
        <v>45949</v>
      </c>
      <c r="AO83" s="3">
        <v>45950</v>
      </c>
      <c r="AP83" s="3">
        <v>45946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2500</v>
      </c>
      <c r="V84" s="10">
        <v>1371</v>
      </c>
      <c r="W84" s="10">
        <v>1129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45892</v>
      </c>
      <c r="B85" s="14" t="s">
        <v>281</v>
      </c>
      <c r="C85" s="9" t="s">
        <v>79</v>
      </c>
      <c r="D85" s="13" t="s">
        <v>209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45951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0</v>
      </c>
      <c r="AE85" s="8">
        <v>6621.78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345</v>
      </c>
      <c r="C86" s="9" t="s">
        <v>246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45951</v>
      </c>
      <c r="U86" s="11">
        <v>5000</v>
      </c>
      <c r="V86" s="10">
        <v>4825</v>
      </c>
      <c r="W86" s="10">
        <v>175</v>
      </c>
      <c r="X86" s="10">
        <v>5200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507</v>
      </c>
      <c r="C87" s="9" t="s">
        <v>79</v>
      </c>
      <c r="D87" s="13" t="s">
        <v>483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45951</v>
      </c>
      <c r="AK87" s="3">
        <v>45947</v>
      </c>
      <c r="AL87" s="3">
        <v>45940</v>
      </c>
      <c r="AM87" s="3">
        <v>45948</v>
      </c>
      <c r="AN87" s="3">
        <v>45949</v>
      </c>
      <c r="AO87" s="3">
        <v>45950</v>
      </c>
      <c r="AP87" s="3">
        <v>45946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45952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0</v>
      </c>
      <c r="AE88" s="8">
        <v>2689.2250000000004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45952</v>
      </c>
      <c r="AK88" s="3">
        <v>45948</v>
      </c>
      <c r="AL88" s="3">
        <v>45941</v>
      </c>
      <c r="AM88" s="3">
        <v>45949</v>
      </c>
      <c r="AN88" s="3">
        <v>45950</v>
      </c>
      <c r="AO88" s="3">
        <v>45951</v>
      </c>
      <c r="AP88" s="3">
        <v>45947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45891</v>
      </c>
      <c r="B89" s="14" t="s">
        <v>287</v>
      </c>
      <c r="C89" s="9" t="s">
        <v>79</v>
      </c>
      <c r="D89" s="13" t="s">
        <v>288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9000</v>
      </c>
      <c r="V89" s="10">
        <v>8447</v>
      </c>
      <c r="W89" s="10">
        <v>553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45951</v>
      </c>
      <c r="AK89" s="3">
        <v>45946</v>
      </c>
      <c r="AL89" s="3">
        <v>45939</v>
      </c>
      <c r="AM89" s="3">
        <v>45947</v>
      </c>
      <c r="AN89" s="3">
        <v>45948</v>
      </c>
      <c r="AO89" s="3">
        <v>45949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45933</v>
      </c>
      <c r="B90" s="14" t="s">
        <v>508</v>
      </c>
      <c r="C90" s="9" t="s">
        <v>79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45923</v>
      </c>
      <c r="B91" s="14" t="s">
        <v>397</v>
      </c>
      <c r="C91" s="9" t="s">
        <v>79</v>
      </c>
      <c r="D91" s="13" t="s">
        <v>398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45953</v>
      </c>
      <c r="AK91" s="3">
        <v>45949</v>
      </c>
      <c r="AL91" s="3">
        <v>45942</v>
      </c>
      <c r="AM91" s="3">
        <v>45950</v>
      </c>
      <c r="AN91" s="3">
        <v>45951</v>
      </c>
      <c r="AO91" s="3">
        <v>45952</v>
      </c>
      <c r="AP91" s="3">
        <v>45948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 t="s">
        <v>329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45954</v>
      </c>
      <c r="U92" s="11">
        <v>5000</v>
      </c>
      <c r="V92" s="10">
        <v>5000</v>
      </c>
      <c r="W92" s="10">
        <v>0</v>
      </c>
      <c r="X92" s="10">
        <v>5150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45954</v>
      </c>
      <c r="AK92" s="3">
        <v>45950</v>
      </c>
      <c r="AL92" s="3">
        <v>45943</v>
      </c>
      <c r="AM92" s="3">
        <v>45951</v>
      </c>
      <c r="AN92" s="3">
        <v>45952</v>
      </c>
      <c r="AO92" s="3">
        <v>45953</v>
      </c>
      <c r="AP92" s="3">
        <v>45949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2500</v>
      </c>
      <c r="W93" s="10">
        <v>0</v>
      </c>
      <c r="X93" s="10">
        <v>2550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1413</v>
      </c>
      <c r="AC94" s="8">
        <v>4105.1499999999996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310.16688888888888</v>
      </c>
    </row>
    <row r="95" spans="1:56" ht="28.5" customHeight="1" x14ac:dyDescent="0.45">
      <c r="A95" s="3">
        <v>45798</v>
      </c>
      <c r="B95" s="14" t="s">
        <v>239</v>
      </c>
      <c r="C95" s="9" t="s">
        <v>105</v>
      </c>
      <c r="D95" s="13" t="s">
        <v>480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45957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 t="s">
        <v>330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45958</v>
      </c>
      <c r="U96" s="11">
        <v>5000</v>
      </c>
      <c r="V96" s="10">
        <v>5000</v>
      </c>
      <c r="W96" s="10">
        <v>0</v>
      </c>
      <c r="X96" s="10">
        <v>5100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45958</v>
      </c>
      <c r="AK96" s="3">
        <v>45954</v>
      </c>
      <c r="AL96" s="3">
        <v>45947</v>
      </c>
      <c r="AM96" s="3">
        <v>45955</v>
      </c>
      <c r="AN96" s="3">
        <v>45956</v>
      </c>
      <c r="AO96" s="3">
        <v>45957</v>
      </c>
      <c r="AP96" s="3">
        <v>45953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45909</v>
      </c>
      <c r="B97" s="14" t="s">
        <v>314</v>
      </c>
      <c r="C97" s="9" t="s">
        <v>79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6000</v>
      </c>
      <c r="V97" s="10">
        <v>5531</v>
      </c>
      <c r="W97" s="10">
        <v>469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45960</v>
      </c>
      <c r="U99" s="11">
        <v>5000</v>
      </c>
      <c r="V99" s="10">
        <v>5000</v>
      </c>
      <c r="W99" s="10">
        <v>0</v>
      </c>
      <c r="X99" s="10">
        <v>5385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45960</v>
      </c>
      <c r="AK99" s="3">
        <v>45956</v>
      </c>
      <c r="AL99" s="3">
        <v>45949</v>
      </c>
      <c r="AM99" s="3">
        <v>45957</v>
      </c>
      <c r="AN99" s="3">
        <v>45958</v>
      </c>
      <c r="AO99" s="3">
        <v>45959</v>
      </c>
      <c r="AP99" s="3">
        <v>45955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 t="s">
        <v>132</v>
      </c>
      <c r="B100" s="14" t="s">
        <v>132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45960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115</v>
      </c>
      <c r="AH100" s="1" t="s">
        <v>75</v>
      </c>
      <c r="AI100" s="1">
        <v>4</v>
      </c>
      <c r="AJ100" s="3">
        <v>45960</v>
      </c>
      <c r="AK100" s="3">
        <v>45956</v>
      </c>
      <c r="AL100" s="3">
        <v>45949</v>
      </c>
      <c r="AM100" s="3">
        <v>45957</v>
      </c>
      <c r="AN100" s="3">
        <v>45958</v>
      </c>
      <c r="AO100" s="3">
        <v>45959</v>
      </c>
      <c r="AP100" s="3">
        <v>45955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1667.7075555555555</v>
      </c>
    </row>
    <row r="101" spans="1:56" ht="28.5" customHeight="1" x14ac:dyDescent="0.45">
      <c r="A101" s="3" t="s">
        <v>132</v>
      </c>
      <c r="B101" s="14" t="s">
        <v>132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1625.4871111111113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333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45961</v>
      </c>
      <c r="U103" s="11">
        <v>2500</v>
      </c>
      <c r="V103" s="10">
        <v>1129</v>
      </c>
      <c r="W103" s="10">
        <v>1371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203.18588888888891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45911</v>
      </c>
      <c r="B106" s="14" t="s">
        <v>319</v>
      </c>
      <c r="C106" s="9" t="s">
        <v>105</v>
      </c>
      <c r="D106" s="13" t="s">
        <v>320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45909</v>
      </c>
      <c r="B107" s="14" t="s">
        <v>316</v>
      </c>
      <c r="C107" s="9" t="s">
        <v>105</v>
      </c>
      <c r="D107" s="13" t="s">
        <v>311</v>
      </c>
      <c r="E107" s="9">
        <v>20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45941</v>
      </c>
      <c r="B108" s="14" t="s">
        <v>126</v>
      </c>
      <c r="C108" s="9" t="s">
        <v>105</v>
      </c>
      <c r="D108" s="13" t="s">
        <v>557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45975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45975</v>
      </c>
      <c r="AK108" s="3">
        <v>45971</v>
      </c>
      <c r="AL108" s="3">
        <v>45964</v>
      </c>
      <c r="AM108" s="3">
        <v>45972</v>
      </c>
      <c r="AN108" s="3">
        <v>45973</v>
      </c>
      <c r="AO108" s="3">
        <v>45974</v>
      </c>
      <c r="AP108" s="3">
        <v>45970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504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45933</v>
      </c>
      <c r="B112" s="14" t="s">
        <v>505</v>
      </c>
      <c r="C112" s="9" t="s">
        <v>105</v>
      </c>
      <c r="D112" s="13" t="s">
        <v>481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45933</v>
      </c>
      <c r="B113" s="14" t="s">
        <v>506</v>
      </c>
      <c r="C113" s="9" t="s">
        <v>79</v>
      </c>
      <c r="D113" s="13" t="s">
        <v>482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509</v>
      </c>
      <c r="C114" s="9" t="s">
        <v>105</v>
      </c>
      <c r="D114" s="13" t="s">
        <v>485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3310.89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45933</v>
      </c>
      <c r="B115" s="14" t="s">
        <v>510</v>
      </c>
      <c r="C115" s="9" t="s">
        <v>105</v>
      </c>
      <c r="D115" s="13" t="s">
        <v>486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45919</v>
      </c>
      <c r="B116" s="14" t="s">
        <v>368</v>
      </c>
      <c r="C116" s="9" t="s">
        <v>136</v>
      </c>
      <c r="D116" s="13" t="s">
        <v>213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1172</v>
      </c>
      <c r="V116" s="10">
        <v>0</v>
      </c>
      <c r="W116" s="10">
        <v>1172</v>
      </c>
      <c r="X116" s="10">
        <v>21290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349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45919</v>
      </c>
      <c r="B117" s="14" t="s">
        <v>367</v>
      </c>
      <c r="C117" s="9" t="s">
        <v>136</v>
      </c>
      <c r="D117" s="13" t="s">
        <v>350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227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622</v>
      </c>
      <c r="V117" s="10">
        <v>0</v>
      </c>
      <c r="W117" s="10">
        <v>622</v>
      </c>
      <c r="X117" s="10">
        <v>6150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45923</v>
      </c>
      <c r="B118" s="14" t="s">
        <v>393</v>
      </c>
      <c r="C118" s="9" t="s">
        <v>79</v>
      </c>
      <c r="D118" s="13" t="s">
        <v>394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45923</v>
      </c>
      <c r="B119" s="14" t="s">
        <v>395</v>
      </c>
      <c r="C119" s="9" t="s">
        <v>79</v>
      </c>
      <c r="D119" s="13" t="s">
        <v>396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80</v>
      </c>
      <c r="AA119" s="8">
        <v>27590.75</v>
      </c>
      <c r="AB119" s="8">
        <v>27590.75</v>
      </c>
      <c r="AC119" s="8">
        <v>0</v>
      </c>
      <c r="AD119" s="8">
        <v>27590.75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131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45877</v>
      </c>
      <c r="B120" s="14" t="s">
        <v>269</v>
      </c>
      <c r="C120" s="9" t="s">
        <v>79</v>
      </c>
      <c r="D120" s="13" t="s">
        <v>270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3500</v>
      </c>
      <c r="V120" s="10">
        <v>1217</v>
      </c>
      <c r="W120" s="10">
        <v>2283</v>
      </c>
      <c r="X120" s="10">
        <v>1545</v>
      </c>
      <c r="Y120" s="10">
        <v>2052.75</v>
      </c>
      <c r="Z120" s="9" t="s">
        <v>80</v>
      </c>
      <c r="AA120" s="8">
        <v>2265.4764825000002</v>
      </c>
      <c r="AB120" s="8">
        <v>2265.4764825000002</v>
      </c>
      <c r="AC120" s="8">
        <v>0</v>
      </c>
      <c r="AD120" s="8">
        <v>2265.4764825000002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45896</v>
      </c>
      <c r="B121" s="14" t="s">
        <v>291</v>
      </c>
      <c r="C121" s="9" t="s">
        <v>79</v>
      </c>
      <c r="D121" s="13" t="s">
        <v>263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5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308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300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45796</v>
      </c>
      <c r="B123" s="14" t="s">
        <v>233</v>
      </c>
      <c r="C123" s="9" t="s">
        <v>136</v>
      </c>
      <c r="D123" s="13" t="s">
        <v>231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45674</v>
      </c>
      <c r="B124" s="14" t="s">
        <v>215</v>
      </c>
      <c r="C124" s="9" t="s">
        <v>136</v>
      </c>
      <c r="D124" s="13" t="s">
        <v>214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222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45611</v>
      </c>
      <c r="B125" s="14" t="s">
        <v>187</v>
      </c>
      <c r="C125" s="9" t="s">
        <v>136</v>
      </c>
      <c r="D125" s="13" t="s">
        <v>186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45523</v>
      </c>
      <c r="B126" s="14" t="s">
        <v>174</v>
      </c>
      <c r="C126" s="9" t="s">
        <v>136</v>
      </c>
      <c r="D126" s="13" t="s">
        <v>172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45896</v>
      </c>
      <c r="B127" s="14" t="s">
        <v>292</v>
      </c>
      <c r="C127" s="9" t="s">
        <v>79</v>
      </c>
      <c r="D127" s="13" t="s">
        <v>293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8100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5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45891</v>
      </c>
      <c r="B128" s="14" t="s">
        <v>289</v>
      </c>
      <c r="C128" s="9" t="s">
        <v>79</v>
      </c>
      <c r="D128" s="13" t="s">
        <v>290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6000</v>
      </c>
      <c r="V128" s="10">
        <v>5500</v>
      </c>
      <c r="W128" s="10">
        <v>500</v>
      </c>
      <c r="X128" s="10">
        <v>9455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8500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45908</v>
      </c>
      <c r="B129" s="14" t="s">
        <v>313</v>
      </c>
      <c r="C129" s="9" t="s">
        <v>235</v>
      </c>
      <c r="D129" s="13" t="s">
        <v>236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129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45908</v>
      </c>
      <c r="B130" s="14" t="s">
        <v>313</v>
      </c>
      <c r="C130" s="9" t="s">
        <v>235</v>
      </c>
      <c r="D130" s="13" t="s">
        <v>278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129</v>
      </c>
      <c r="U130" s="11">
        <v>4000</v>
      </c>
      <c r="V130" s="10">
        <v>4000</v>
      </c>
      <c r="W130" s="10">
        <v>0</v>
      </c>
      <c r="X130" s="10">
        <v>4060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45799</v>
      </c>
      <c r="B131" s="14" t="s">
        <v>240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3975</v>
      </c>
      <c r="W131" s="10">
        <v>25</v>
      </c>
      <c r="X131" s="10">
        <v>4140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202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45799</v>
      </c>
      <c r="B132" s="14" t="s">
        <v>240</v>
      </c>
      <c r="C132" s="9" t="s">
        <v>235</v>
      </c>
      <c r="D132" s="13" t="s">
        <v>278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4056</v>
      </c>
      <c r="W132" s="10">
        <v>0</v>
      </c>
      <c r="X132" s="10">
        <v>4404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202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45720</v>
      </c>
      <c r="B133" s="14" t="s">
        <v>126</v>
      </c>
      <c r="C133" s="9" t="s">
        <v>105</v>
      </c>
      <c r="D133" s="13" t="s">
        <v>201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129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45720</v>
      </c>
      <c r="B134" s="14" t="s">
        <v>126</v>
      </c>
      <c r="C134" s="9" t="s">
        <v>105</v>
      </c>
      <c r="D134" s="13" t="s">
        <v>208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45541</v>
      </c>
      <c r="B135" s="14" t="s">
        <v>176</v>
      </c>
      <c r="C135" s="9" t="s">
        <v>105</v>
      </c>
      <c r="D135" s="13" t="s">
        <v>177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178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211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45581</v>
      </c>
      <c r="B136" s="14" t="s">
        <v>180</v>
      </c>
      <c r="C136" s="9" t="s">
        <v>105</v>
      </c>
      <c r="D136" s="13" t="s">
        <v>181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603143.1164825001</v>
      </c>
      <c r="AB137" s="8">
        <v>90411.221482499997</v>
      </c>
      <c r="AC137" s="8">
        <v>512731.89500000002</v>
      </c>
      <c r="AD137" s="8">
        <v>60925.506482500001</v>
      </c>
      <c r="AE137" s="8">
        <v>542217.61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45944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45944</v>
      </c>
      <c r="AK138" s="3">
        <v>0</v>
      </c>
      <c r="AL138" s="3">
        <v>45935</v>
      </c>
      <c r="AM138" s="3">
        <v>45942</v>
      </c>
      <c r="AN138" s="3">
        <v>45943</v>
      </c>
      <c r="AO138" s="3">
        <v>45943</v>
      </c>
      <c r="AP138" s="3">
        <v>45939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335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45945</v>
      </c>
      <c r="U139" s="11">
        <v>5000</v>
      </c>
      <c r="V139" s="10">
        <v>5100</v>
      </c>
      <c r="W139" s="10">
        <v>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45945</v>
      </c>
      <c r="AK139" s="3">
        <v>0</v>
      </c>
      <c r="AL139" s="3">
        <v>45936</v>
      </c>
      <c r="AM139" s="3">
        <v>45943</v>
      </c>
      <c r="AN139" s="3">
        <v>45944</v>
      </c>
      <c r="AO139" s="3">
        <v>45944</v>
      </c>
      <c r="AP139" s="3">
        <v>45940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2500</v>
      </c>
      <c r="V140" s="10">
        <v>0</v>
      </c>
      <c r="W140" s="10">
        <v>2500</v>
      </c>
      <c r="X140" s="10">
        <v>2550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2700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429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338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5100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5100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4200</v>
      </c>
      <c r="W145" s="10">
        <v>800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45950</v>
      </c>
      <c r="U146" s="11">
        <v>2500</v>
      </c>
      <c r="V146" s="10">
        <v>2359</v>
      </c>
      <c r="W146" s="10">
        <v>141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45950</v>
      </c>
      <c r="AK146" s="3">
        <v>0</v>
      </c>
      <c r="AL146" s="3">
        <v>45941</v>
      </c>
      <c r="AM146" s="3">
        <v>45948</v>
      </c>
      <c r="AN146" s="3">
        <v>45949</v>
      </c>
      <c r="AO146" s="3">
        <v>45949</v>
      </c>
      <c r="AP146" s="3">
        <v>45945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10000</v>
      </c>
      <c r="V149" s="10">
        <v>2900</v>
      </c>
      <c r="W149" s="10">
        <v>7100</v>
      </c>
      <c r="X149" s="10">
        <v>10300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0</v>
      </c>
      <c r="W152" s="10">
        <v>2500</v>
      </c>
      <c r="X152" s="10">
        <v>2550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247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5000</v>
      </c>
      <c r="V155" s="10">
        <v>0</v>
      </c>
      <c r="W155" s="10">
        <v>5000</v>
      </c>
      <c r="X155" s="10">
        <v>5165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4728</v>
      </c>
      <c r="W156" s="10">
        <v>272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45951</v>
      </c>
      <c r="U157" s="11">
        <v>10000</v>
      </c>
      <c r="V157" s="10">
        <v>0</v>
      </c>
      <c r="W157" s="10">
        <v>10000</v>
      </c>
      <c r="X157" s="10">
        <v>10300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45952</v>
      </c>
      <c r="U158" s="11">
        <v>2500</v>
      </c>
      <c r="V158" s="10">
        <v>2700</v>
      </c>
      <c r="W158" s="10">
        <v>0</v>
      </c>
      <c r="X158" s="10">
        <v>2687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45952</v>
      </c>
      <c r="AK158" s="3">
        <v>0</v>
      </c>
      <c r="AL158" s="3">
        <v>45943</v>
      </c>
      <c r="AM158" s="3">
        <v>45950</v>
      </c>
      <c r="AN158" s="3">
        <v>45951</v>
      </c>
      <c r="AO158" s="3">
        <v>45951</v>
      </c>
      <c r="AP158" s="3">
        <v>45947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429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342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45954</v>
      </c>
      <c r="AK161" s="3">
        <v>0</v>
      </c>
      <c r="AL161" s="3">
        <v>45945</v>
      </c>
      <c r="AM161" s="3">
        <v>45952</v>
      </c>
      <c r="AN161" s="3">
        <v>45953</v>
      </c>
      <c r="AO161" s="3">
        <v>45953</v>
      </c>
      <c r="AP161" s="3">
        <v>45949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7500</v>
      </c>
      <c r="V163" s="10">
        <v>0</v>
      </c>
      <c r="W163" s="10">
        <v>7500</v>
      </c>
      <c r="X163" s="10">
        <v>0</v>
      </c>
      <c r="Y163" s="10">
        <v>7875</v>
      </c>
      <c r="Z163" s="9" t="s">
        <v>247</v>
      </c>
      <c r="AA163" s="8">
        <v>8486.7750000000015</v>
      </c>
      <c r="AB163" s="8">
        <v>8486.7750000000015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2828.9250000000002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5165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5000</v>
      </c>
      <c r="V166" s="10">
        <v>0</v>
      </c>
      <c r="W166" s="10">
        <v>5000</v>
      </c>
      <c r="X166" s="10">
        <v>5200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5657.85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339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5378.4500000000007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247</v>
      </c>
      <c r="AA170" s="8">
        <v>10756.900000000001</v>
      </c>
      <c r="AB170" s="8">
        <v>10756.900000000001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335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5657.85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45958</v>
      </c>
      <c r="U172" s="11">
        <v>2500</v>
      </c>
      <c r="V172" s="10">
        <v>1607</v>
      </c>
      <c r="W172" s="10">
        <v>893</v>
      </c>
      <c r="X172" s="10">
        <v>2686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959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5518.15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344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45959</v>
      </c>
      <c r="AK175" s="3">
        <v>0</v>
      </c>
      <c r="AL175" s="3">
        <v>45950</v>
      </c>
      <c r="AM175" s="3">
        <v>45957</v>
      </c>
      <c r="AN175" s="3">
        <v>45958</v>
      </c>
      <c r="AO175" s="3">
        <v>45958</v>
      </c>
      <c r="AP175" s="3">
        <v>45954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45959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11315.7</v>
      </c>
      <c r="AB176" s="8">
        <v>11315.7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45959</v>
      </c>
      <c r="AK176" s="3">
        <v>0</v>
      </c>
      <c r="AL176" s="3">
        <v>45950</v>
      </c>
      <c r="AM176" s="3">
        <v>45957</v>
      </c>
      <c r="AN176" s="3">
        <v>45958</v>
      </c>
      <c r="AO176" s="3">
        <v>45958</v>
      </c>
      <c r="AP176" s="3">
        <v>45954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247</v>
      </c>
      <c r="AA178" s="8">
        <v>2828.9250000000002</v>
      </c>
      <c r="AB178" s="8">
        <v>2828.9250000000002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343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341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429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2828.9250000000002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247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115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45960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45960</v>
      </c>
      <c r="AK183" s="3">
        <v>0</v>
      </c>
      <c r="AL183" s="3">
        <v>45951</v>
      </c>
      <c r="AM183" s="3">
        <v>45958</v>
      </c>
      <c r="AN183" s="3">
        <v>45959</v>
      </c>
      <c r="AO183" s="3">
        <v>45959</v>
      </c>
      <c r="AP183" s="3">
        <v>45955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45960</v>
      </c>
      <c r="AK184" s="3">
        <v>0</v>
      </c>
      <c r="AL184" s="3">
        <v>45951</v>
      </c>
      <c r="AM184" s="3">
        <v>45958</v>
      </c>
      <c r="AN184" s="3">
        <v>45959</v>
      </c>
      <c r="AO184" s="3">
        <v>45959</v>
      </c>
      <c r="AP184" s="3">
        <v>45955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 t="s">
        <v>338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45961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45961</v>
      </c>
      <c r="AK185" s="3">
        <v>0</v>
      </c>
      <c r="AL185" s="3">
        <v>45952</v>
      </c>
      <c r="AM185" s="3">
        <v>45959</v>
      </c>
      <c r="AN185" s="3">
        <v>45960</v>
      </c>
      <c r="AO185" s="3">
        <v>45960</v>
      </c>
      <c r="AP185" s="3">
        <v>45956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45961</v>
      </c>
      <c r="AK186" s="3">
        <v>0</v>
      </c>
      <c r="AL186" s="3">
        <v>45952</v>
      </c>
      <c r="AM186" s="3">
        <v>45959</v>
      </c>
      <c r="AN186" s="3">
        <v>45960</v>
      </c>
      <c r="AO186" s="3">
        <v>45960</v>
      </c>
      <c r="AP186" s="3">
        <v>45956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445.71285000000012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668.56927500000018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340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247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61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222.85642500000006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2026</v>
      </c>
      <c r="W190" s="10">
        <v>474</v>
      </c>
      <c r="X190" s="10">
        <v>2550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246</v>
      </c>
      <c r="D191" s="13" t="s">
        <v>61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1267500</v>
      </c>
      <c r="V191" s="10">
        <v>0</v>
      </c>
      <c r="W191" s="10">
        <v>1267500</v>
      </c>
      <c r="X191" s="10">
        <v>0</v>
      </c>
      <c r="Y191" s="10">
        <v>1330875</v>
      </c>
      <c r="Z191" s="9" t="s">
        <v>247</v>
      </c>
      <c r="AA191" s="8">
        <v>1434264.9750000001</v>
      </c>
      <c r="AB191" s="8">
        <v>0</v>
      </c>
      <c r="AC191" s="8">
        <v>1434264.9750000001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112988.20747500002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20</v>
      </c>
      <c r="F192" s="9">
        <v>38</v>
      </c>
      <c r="G192" s="9">
        <v>0</v>
      </c>
      <c r="H192" s="9">
        <v>0</v>
      </c>
      <c r="I192" s="9">
        <v>82</v>
      </c>
      <c r="J192" s="9" t="s">
        <v>78</v>
      </c>
      <c r="K192" s="9">
        <v>2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247</v>
      </c>
      <c r="AA192" s="8">
        <v>1609413.85</v>
      </c>
      <c r="AB192" s="8">
        <v>136661.52500000002</v>
      </c>
      <c r="AC192" s="8">
        <v>1472752.3250000002</v>
      </c>
      <c r="AD192" s="8">
        <v>0</v>
      </c>
      <c r="AE192" s="8">
        <v>0</v>
      </c>
      <c r="AF192" s="8" t="s">
        <v>58</v>
      </c>
      <c r="AG192" s="1" t="s">
        <v>113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249</v>
      </c>
      <c r="BD192" s="56">
        <v>0</v>
      </c>
    </row>
    <row r="193" spans="1:56" ht="28.5" customHeight="1" x14ac:dyDescent="0.45">
      <c r="A193" s="3">
        <v>45919</v>
      </c>
      <c r="B193" s="14" t="s">
        <v>372</v>
      </c>
      <c r="C193" s="9" t="s">
        <v>136</v>
      </c>
      <c r="D193" s="13" t="s">
        <v>282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 t="s">
        <v>63</v>
      </c>
      <c r="U193" s="11">
        <v>208</v>
      </c>
      <c r="V193" s="10">
        <v>0</v>
      </c>
      <c r="W193" s="10">
        <v>208</v>
      </c>
      <c r="X193" s="10">
        <v>21632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202</v>
      </c>
      <c r="AG193" s="1" t="s">
        <v>115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348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8.5" customHeight="1" x14ac:dyDescent="0.45">
      <c r="A194" s="3">
        <v>45919</v>
      </c>
      <c r="B194" s="14" t="s">
        <v>373</v>
      </c>
      <c r="C194" s="9" t="s">
        <v>136</v>
      </c>
      <c r="D194" s="13" t="s">
        <v>351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45945</v>
      </c>
      <c r="U194" s="11">
        <v>11357</v>
      </c>
      <c r="V194" s="10">
        <v>11357</v>
      </c>
      <c r="W194" s="10">
        <v>0</v>
      </c>
      <c r="X194" s="10">
        <v>12110</v>
      </c>
      <c r="Y194" s="10">
        <v>0</v>
      </c>
      <c r="Z194" s="9" t="s">
        <v>81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202</v>
      </c>
      <c r="AG194" s="1" t="s">
        <v>114</v>
      </c>
      <c r="AH194" s="1" t="s">
        <v>74</v>
      </c>
      <c r="AI194" s="1">
        <v>2</v>
      </c>
      <c r="AJ194" s="3">
        <v>45945</v>
      </c>
      <c r="AK194" s="3">
        <v>0</v>
      </c>
      <c r="AL194" s="3">
        <v>45936</v>
      </c>
      <c r="AM194" s="3">
        <v>45943</v>
      </c>
      <c r="AN194" s="3">
        <v>45944</v>
      </c>
      <c r="AO194" s="3">
        <v>45944</v>
      </c>
      <c r="AP194" s="3">
        <v>45940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352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8.5" customHeight="1" x14ac:dyDescent="0.45">
      <c r="A195" s="3">
        <v>45919</v>
      </c>
      <c r="B195" s="14" t="s">
        <v>373</v>
      </c>
      <c r="C195" s="9" t="s">
        <v>136</v>
      </c>
      <c r="D195" s="13" t="s">
        <v>351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45952</v>
      </c>
      <c r="U195" s="11">
        <v>25709</v>
      </c>
      <c r="V195" s="10">
        <v>3643</v>
      </c>
      <c r="W195" s="10">
        <v>22066</v>
      </c>
      <c r="X195" s="10">
        <v>27997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114</v>
      </c>
      <c r="AH195" s="1" t="s">
        <v>74</v>
      </c>
      <c r="AI195" s="1">
        <v>2</v>
      </c>
      <c r="AJ195" s="3">
        <v>45952</v>
      </c>
      <c r="AK195" s="3">
        <v>0</v>
      </c>
      <c r="AL195" s="3">
        <v>45943</v>
      </c>
      <c r="AM195" s="3">
        <v>45950</v>
      </c>
      <c r="AN195" s="3">
        <v>45951</v>
      </c>
      <c r="AO195" s="3">
        <v>45951</v>
      </c>
      <c r="AP195" s="3">
        <v>45947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352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374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45954</v>
      </c>
      <c r="U196" s="11">
        <v>16814</v>
      </c>
      <c r="V196" s="10">
        <v>15440</v>
      </c>
      <c r="W196" s="10">
        <v>1374</v>
      </c>
      <c r="X196" s="10">
        <v>27689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61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353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45941</v>
      </c>
      <c r="B197" s="14" t="s">
        <v>558</v>
      </c>
      <c r="C197" s="9" t="s">
        <v>73</v>
      </c>
      <c r="D197" s="13" t="s">
        <v>559</v>
      </c>
      <c r="E197" s="9">
        <v>20</v>
      </c>
      <c r="F197" s="9">
        <v>32</v>
      </c>
      <c r="G197" s="9" t="s">
        <v>60</v>
      </c>
      <c r="H197" s="9">
        <v>0</v>
      </c>
      <c r="I197" s="9">
        <v>72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301</v>
      </c>
      <c r="T197" s="12">
        <v>45954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81</v>
      </c>
      <c r="AA197" s="8">
        <v>4679.9500000000007</v>
      </c>
      <c r="AB197" s="8">
        <v>4679.9500000000007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45941</v>
      </c>
      <c r="B198" s="14" t="s">
        <v>558</v>
      </c>
      <c r="C198" s="9" t="s">
        <v>73</v>
      </c>
      <c r="D198" s="13" t="s">
        <v>560</v>
      </c>
      <c r="E198" s="9">
        <v>20</v>
      </c>
      <c r="F198" s="9">
        <v>32</v>
      </c>
      <c r="G198" s="9" t="s">
        <v>60</v>
      </c>
      <c r="H198" s="9">
        <v>0</v>
      </c>
      <c r="I198" s="9">
        <v>72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301</v>
      </c>
      <c r="T198" s="12">
        <v>45954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81</v>
      </c>
      <c r="AA198" s="8">
        <v>9359.9000000000015</v>
      </c>
      <c r="AB198" s="8">
        <v>9359.9000000000015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 t="s">
        <v>132</v>
      </c>
      <c r="B199" s="14" t="s">
        <v>132</v>
      </c>
      <c r="C199" s="9" t="s">
        <v>136</v>
      </c>
      <c r="D199" s="13" t="s">
        <v>61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45961</v>
      </c>
      <c r="U199" s="11">
        <v>290000</v>
      </c>
      <c r="V199" s="10">
        <v>0</v>
      </c>
      <c r="W199" s="10">
        <v>290000</v>
      </c>
      <c r="X199" s="10">
        <v>0</v>
      </c>
      <c r="Y199" s="10">
        <v>304500</v>
      </c>
      <c r="Z199" s="9" t="s">
        <v>81</v>
      </c>
      <c r="AA199" s="8">
        <v>303847.5</v>
      </c>
      <c r="AB199" s="8">
        <v>1477</v>
      </c>
      <c r="AC199" s="8">
        <v>302370.5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23114.54488888889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80</v>
      </c>
      <c r="J200" s="9" t="s">
        <v>57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81</v>
      </c>
      <c r="AA200" s="8">
        <v>317887.34999999998</v>
      </c>
      <c r="AB200" s="8">
        <v>15516.850000000002</v>
      </c>
      <c r="AC200" s="8">
        <v>302370.5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>
        <v>45933</v>
      </c>
      <c r="B201" s="14" t="s">
        <v>490</v>
      </c>
      <c r="C201" s="9" t="s">
        <v>458</v>
      </c>
      <c r="D201" s="13" t="s">
        <v>459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45944</v>
      </c>
      <c r="U201" s="11">
        <v>5000</v>
      </c>
      <c r="V201" s="10">
        <v>4737</v>
      </c>
      <c r="W201" s="10">
        <v>263</v>
      </c>
      <c r="X201" s="10">
        <v>5200</v>
      </c>
      <c r="Y201" s="10">
        <v>0</v>
      </c>
      <c r="Z201" s="9" t="s">
        <v>118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45944</v>
      </c>
      <c r="AK201" s="3">
        <v>45940</v>
      </c>
      <c r="AL201" s="3">
        <v>45934</v>
      </c>
      <c r="AM201" s="3">
        <v>45941</v>
      </c>
      <c r="AN201" s="3">
        <v>45942</v>
      </c>
      <c r="AO201" s="3">
        <v>45942</v>
      </c>
      <c r="AP201" s="3">
        <v>45939</v>
      </c>
      <c r="AQ201" s="3">
        <v>45943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45933</v>
      </c>
      <c r="B202" s="14" t="s">
        <v>512</v>
      </c>
      <c r="C202" s="9" t="s">
        <v>105</v>
      </c>
      <c r="D202" s="13" t="s">
        <v>491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42</v>
      </c>
      <c r="O202" s="9">
        <v>40</v>
      </c>
      <c r="P202" s="10">
        <v>0</v>
      </c>
      <c r="Q202" s="10">
        <v>0</v>
      </c>
      <c r="R202" s="10">
        <v>0</v>
      </c>
      <c r="S202" s="9" t="s">
        <v>67</v>
      </c>
      <c r="T202" s="12">
        <v>45947</v>
      </c>
      <c r="U202" s="11">
        <v>3000</v>
      </c>
      <c r="V202" s="10">
        <v>3000</v>
      </c>
      <c r="W202" s="10">
        <v>0</v>
      </c>
      <c r="X202" s="10">
        <v>3200</v>
      </c>
      <c r="Y202" s="10">
        <v>0</v>
      </c>
      <c r="Z202" s="9" t="s">
        <v>118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>
        <v>45947</v>
      </c>
      <c r="AK202" s="3">
        <v>45943</v>
      </c>
      <c r="AL202" s="3">
        <v>45937</v>
      </c>
      <c r="AM202" s="3">
        <v>45944</v>
      </c>
      <c r="AN202" s="3">
        <v>45945</v>
      </c>
      <c r="AO202" s="3">
        <v>45945</v>
      </c>
      <c r="AP202" s="3">
        <v>45942</v>
      </c>
      <c r="AQ202" s="3">
        <v>45946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>
        <v>0</v>
      </c>
      <c r="AY202" s="2" t="s">
        <v>524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45940</v>
      </c>
      <c r="B203" s="14" t="s">
        <v>525</v>
      </c>
      <c r="C203" s="9" t="s">
        <v>109</v>
      </c>
      <c r="D203" s="13" t="s">
        <v>526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45944</v>
      </c>
      <c r="U203" s="11">
        <v>30000</v>
      </c>
      <c r="V203" s="10">
        <v>25000</v>
      </c>
      <c r="W203" s="10">
        <v>5000</v>
      </c>
      <c r="X203" s="10">
        <v>52505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45944</v>
      </c>
      <c r="AK203" s="3">
        <v>45940</v>
      </c>
      <c r="AL203" s="3">
        <v>45934</v>
      </c>
      <c r="AM203" s="3">
        <v>45941</v>
      </c>
      <c r="AN203" s="3">
        <v>45942</v>
      </c>
      <c r="AO203" s="3">
        <v>45942</v>
      </c>
      <c r="AP203" s="3">
        <v>45939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527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45930</v>
      </c>
      <c r="B204" s="14" t="s">
        <v>511</v>
      </c>
      <c r="C204" s="9" t="s">
        <v>79</v>
      </c>
      <c r="D204" s="13" t="s">
        <v>446</v>
      </c>
      <c r="E204" s="9">
        <v>21</v>
      </c>
      <c r="F204" s="9">
        <v>40</v>
      </c>
      <c r="G204" s="9" t="s">
        <v>60</v>
      </c>
      <c r="H204" s="9" t="s">
        <v>76</v>
      </c>
      <c r="I204" s="9">
        <v>108</v>
      </c>
      <c r="J204" s="9" t="s">
        <v>57</v>
      </c>
      <c r="K204" s="9">
        <v>5</v>
      </c>
      <c r="L204" s="9" t="s">
        <v>90</v>
      </c>
      <c r="M204" s="10">
        <v>22</v>
      </c>
      <c r="N204" s="9">
        <v>42</v>
      </c>
      <c r="O204" s="9">
        <v>40</v>
      </c>
      <c r="P204" s="10">
        <v>0</v>
      </c>
      <c r="Q204" s="10">
        <v>0</v>
      </c>
      <c r="R204" s="10">
        <v>0</v>
      </c>
      <c r="S204" s="9" t="s">
        <v>67</v>
      </c>
      <c r="T204" s="12">
        <v>45951</v>
      </c>
      <c r="U204" s="11">
        <v>3000</v>
      </c>
      <c r="V204" s="10">
        <v>3000</v>
      </c>
      <c r="W204" s="10">
        <v>0</v>
      </c>
      <c r="X204" s="10">
        <v>3105</v>
      </c>
      <c r="Y204" s="10">
        <v>0</v>
      </c>
      <c r="Z204" s="9" t="s">
        <v>118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45951</v>
      </c>
      <c r="AK204" s="3">
        <v>45947</v>
      </c>
      <c r="AL204" s="3">
        <v>45941</v>
      </c>
      <c r="AM204" s="3">
        <v>45948</v>
      </c>
      <c r="AN204" s="3">
        <v>45949</v>
      </c>
      <c r="AO204" s="3">
        <v>45949</v>
      </c>
      <c r="AP204" s="3">
        <v>45946</v>
      </c>
      <c r="AQ204" s="3">
        <v>45950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45933</v>
      </c>
      <c r="B205" s="14" t="s">
        <v>513</v>
      </c>
      <c r="C205" s="9" t="s">
        <v>79</v>
      </c>
      <c r="D205" s="13" t="s">
        <v>492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0</v>
      </c>
      <c r="B206" s="14" t="s">
        <v>126</v>
      </c>
      <c r="C206" s="9" t="s">
        <v>109</v>
      </c>
      <c r="D206" s="13" t="s">
        <v>561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45950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118</v>
      </c>
      <c r="AA206" s="8">
        <v>10756.900000000001</v>
      </c>
      <c r="AB206" s="8">
        <v>10756.900000000001</v>
      </c>
      <c r="AC206" s="8">
        <v>0</v>
      </c>
      <c r="AD206" s="8">
        <v>10756.900000000001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>
        <v>45950</v>
      </c>
      <c r="AK206" s="3">
        <v>45946</v>
      </c>
      <c r="AL206" s="3">
        <v>45940</v>
      </c>
      <c r="AM206" s="3">
        <v>45947</v>
      </c>
      <c r="AN206" s="3">
        <v>45948</v>
      </c>
      <c r="AO206" s="3">
        <v>45948</v>
      </c>
      <c r="AP206" s="3">
        <v>45945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0</v>
      </c>
      <c r="B207" s="14" t="s">
        <v>126</v>
      </c>
      <c r="C207" s="9" t="s">
        <v>109</v>
      </c>
      <c r="D207" s="13" t="s">
        <v>562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45950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118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116</v>
      </c>
      <c r="AH207" s="1" t="s">
        <v>68</v>
      </c>
      <c r="AI207" s="1">
        <v>4</v>
      </c>
      <c r="AJ207" s="3">
        <v>45950</v>
      </c>
      <c r="AK207" s="3">
        <v>45946</v>
      </c>
      <c r="AL207" s="3">
        <v>45940</v>
      </c>
      <c r="AM207" s="3">
        <v>45947</v>
      </c>
      <c r="AN207" s="3">
        <v>45948</v>
      </c>
      <c r="AO207" s="3">
        <v>45948</v>
      </c>
      <c r="AP207" s="3">
        <v>45945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563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118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45950</v>
      </c>
      <c r="AK208" s="3">
        <v>45946</v>
      </c>
      <c r="AL208" s="3">
        <v>45940</v>
      </c>
      <c r="AM208" s="3">
        <v>45947</v>
      </c>
      <c r="AN208" s="3">
        <v>45948</v>
      </c>
      <c r="AO208" s="3">
        <v>45948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0</v>
      </c>
      <c r="B209" s="14" t="s">
        <v>126</v>
      </c>
      <c r="C209" s="9" t="s">
        <v>109</v>
      </c>
      <c r="D209" s="13" t="s">
        <v>564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45950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>
        <v>45950</v>
      </c>
      <c r="AK209" s="3">
        <v>45946</v>
      </c>
      <c r="AL209" s="3">
        <v>45940</v>
      </c>
      <c r="AM209" s="3">
        <v>45947</v>
      </c>
      <c r="AN209" s="3">
        <v>45948</v>
      </c>
      <c r="AO209" s="3">
        <v>45948</v>
      </c>
      <c r="AP209" s="3">
        <v>45945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0</v>
      </c>
      <c r="B210" s="14" t="s">
        <v>126</v>
      </c>
      <c r="C210" s="9" t="s">
        <v>109</v>
      </c>
      <c r="D210" s="13" t="s">
        <v>59</v>
      </c>
      <c r="E210" s="9">
        <v>21</v>
      </c>
      <c r="F210" s="9">
        <v>37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45950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118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>
        <v>45950</v>
      </c>
      <c r="AK210" s="3">
        <v>45946</v>
      </c>
      <c r="AL210" s="3">
        <v>45940</v>
      </c>
      <c r="AM210" s="3">
        <v>45947</v>
      </c>
      <c r="AN210" s="3">
        <v>45948</v>
      </c>
      <c r="AO210" s="3">
        <v>45948</v>
      </c>
      <c r="AP210" s="3">
        <v>45945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109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63</v>
      </c>
      <c r="U211" s="11">
        <v>115000</v>
      </c>
      <c r="V211" s="10">
        <v>0</v>
      </c>
      <c r="W211" s="10">
        <v>115000</v>
      </c>
      <c r="X211" s="10">
        <v>0</v>
      </c>
      <c r="Y211" s="10">
        <v>120750</v>
      </c>
      <c r="Z211" s="9" t="s">
        <v>118</v>
      </c>
      <c r="AA211" s="8">
        <v>123704.35</v>
      </c>
      <c r="AB211" s="8">
        <v>123704.35</v>
      </c>
      <c r="AC211" s="8">
        <v>0</v>
      </c>
      <c r="AD211" s="8">
        <v>123704.35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45631</v>
      </c>
      <c r="B212" s="14" t="s">
        <v>195</v>
      </c>
      <c r="C212" s="9" t="s">
        <v>107</v>
      </c>
      <c r="D212" s="13" t="s">
        <v>141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16000</v>
      </c>
      <c r="V212" s="10">
        <v>0</v>
      </c>
      <c r="W212" s="10">
        <v>16000</v>
      </c>
      <c r="X212" s="10">
        <v>0</v>
      </c>
      <c r="Y212" s="10">
        <v>16800</v>
      </c>
      <c r="Z212" s="9" t="s">
        <v>118</v>
      </c>
      <c r="AA212" s="8">
        <v>17211.04</v>
      </c>
      <c r="AB212" s="8">
        <v>17211.04</v>
      </c>
      <c r="AC212" s="8">
        <v>0</v>
      </c>
      <c r="AD212" s="8">
        <v>17211.04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207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45631</v>
      </c>
      <c r="B213" s="14" t="s">
        <v>194</v>
      </c>
      <c r="C213" s="9" t="s">
        <v>107</v>
      </c>
      <c r="D213" s="13" t="s">
        <v>141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 t="s">
        <v>63</v>
      </c>
      <c r="U213" s="11">
        <v>9000</v>
      </c>
      <c r="V213" s="10">
        <v>0</v>
      </c>
      <c r="W213" s="10">
        <v>9000</v>
      </c>
      <c r="X213" s="10">
        <v>0</v>
      </c>
      <c r="Y213" s="10">
        <v>9450</v>
      </c>
      <c r="Z213" s="9" t="s">
        <v>118</v>
      </c>
      <c r="AA213" s="8">
        <v>9681.2100000000009</v>
      </c>
      <c r="AB213" s="8">
        <v>9681.2100000000009</v>
      </c>
      <c r="AC213" s="8">
        <v>0</v>
      </c>
      <c r="AD213" s="8">
        <v>9681.2100000000009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206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45896</v>
      </c>
      <c r="B214" s="14" t="s">
        <v>294</v>
      </c>
      <c r="C214" s="9" t="s">
        <v>105</v>
      </c>
      <c r="D214" s="13" t="s">
        <v>295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45896</v>
      </c>
      <c r="B215" s="14" t="s">
        <v>296</v>
      </c>
      <c r="C215" s="9" t="s">
        <v>105</v>
      </c>
      <c r="D215" s="13" t="s">
        <v>265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45896</v>
      </c>
      <c r="B216" s="14" t="s">
        <v>297</v>
      </c>
      <c r="C216" s="9" t="s">
        <v>105</v>
      </c>
      <c r="D216" s="13" t="s">
        <v>298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45911</v>
      </c>
      <c r="B217" s="14" t="s">
        <v>321</v>
      </c>
      <c r="C217" s="9" t="s">
        <v>105</v>
      </c>
      <c r="D217" s="13" t="s">
        <v>322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65.13122457599998</v>
      </c>
      <c r="Q217" s="10">
        <v>0</v>
      </c>
      <c r="R217" s="10">
        <v>65.13122457599998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118</v>
      </c>
      <c r="AA217" s="8">
        <v>3310.89</v>
      </c>
      <c r="AB217" s="8">
        <v>3310.89</v>
      </c>
      <c r="AC217" s="8">
        <v>0</v>
      </c>
      <c r="AD217" s="8">
        <v>3310.89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 t="s">
        <v>132</v>
      </c>
      <c r="B218" s="14" t="s">
        <v>132</v>
      </c>
      <c r="C218" s="9" t="s">
        <v>107</v>
      </c>
      <c r="D218" s="13" t="s">
        <v>141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118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45854</v>
      </c>
      <c r="B219" s="14" t="s">
        <v>257</v>
      </c>
      <c r="C219" s="9" t="s">
        <v>79</v>
      </c>
      <c r="D219" s="13" t="s">
        <v>258</v>
      </c>
      <c r="E219" s="9">
        <v>21</v>
      </c>
      <c r="F219" s="9">
        <v>38</v>
      </c>
      <c r="G219" s="9" t="s">
        <v>60</v>
      </c>
      <c r="H219" s="9" t="s">
        <v>76</v>
      </c>
      <c r="I219" s="9">
        <v>102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3310.89</v>
      </c>
      <c r="AB219" s="8">
        <v>3310.89</v>
      </c>
      <c r="AC219" s="8">
        <v>0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45826</v>
      </c>
      <c r="B220" s="14" t="s">
        <v>250</v>
      </c>
      <c r="C220" s="9" t="s">
        <v>105</v>
      </c>
      <c r="D220" s="13" t="s">
        <v>238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163.47937368575995</v>
      </c>
      <c r="Q220" s="10">
        <v>0</v>
      </c>
      <c r="R220" s="10">
        <v>163.47937368575995</v>
      </c>
      <c r="S220" s="9" t="s">
        <v>67</v>
      </c>
      <c r="T220" s="12" t="s">
        <v>63</v>
      </c>
      <c r="U220" s="11">
        <v>8000</v>
      </c>
      <c r="V220" s="10">
        <v>470</v>
      </c>
      <c r="W220" s="10">
        <v>7530</v>
      </c>
      <c r="X220" s="10">
        <v>0</v>
      </c>
      <c r="Y220" s="10">
        <v>7906.5</v>
      </c>
      <c r="Z220" s="9" t="s">
        <v>118</v>
      </c>
      <c r="AA220" s="8">
        <v>8310.3338999999996</v>
      </c>
      <c r="AB220" s="8">
        <v>8310.3338999999996</v>
      </c>
      <c r="AC220" s="8">
        <v>0</v>
      </c>
      <c r="AD220" s="8">
        <v>8310.3338999999996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45066</v>
      </c>
      <c r="B221" s="14" t="s">
        <v>124</v>
      </c>
      <c r="C221" s="9" t="s">
        <v>79</v>
      </c>
      <c r="D221" s="13" t="s">
        <v>123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118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>
        <v>0</v>
      </c>
      <c r="AG221" s="1" t="s">
        <v>114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21</v>
      </c>
      <c r="F222" s="9">
        <v>37</v>
      </c>
      <c r="G222" s="9">
        <v>0</v>
      </c>
      <c r="H222" s="9">
        <v>0</v>
      </c>
      <c r="I222" s="9">
        <v>74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 t="s">
        <v>82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118</v>
      </c>
      <c r="AA222" s="8">
        <v>234903.73390000005</v>
      </c>
      <c r="AB222" s="8">
        <v>234903.73390000005</v>
      </c>
      <c r="AC222" s="8">
        <v>0</v>
      </c>
      <c r="AD222" s="8">
        <v>226074.69390000004</v>
      </c>
      <c r="AE222" s="8">
        <v>8829.0399999999991</v>
      </c>
      <c r="AF222" s="8" t="s">
        <v>58</v>
      </c>
      <c r="AG222" s="1" t="s">
        <v>61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 t="s">
        <v>132</v>
      </c>
      <c r="B223" s="14" t="s">
        <v>132</v>
      </c>
      <c r="C223" s="9" t="s">
        <v>205</v>
      </c>
      <c r="D223" s="13" t="s">
        <v>205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29756.100000000002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8.5" customHeight="1" x14ac:dyDescent="0.45">
      <c r="A224" s="3" t="s">
        <v>132</v>
      </c>
      <c r="B224" s="14" t="s">
        <v>132</v>
      </c>
      <c r="C224" s="9" t="s">
        <v>210</v>
      </c>
      <c r="D224" s="13" t="s">
        <v>61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 t="s">
        <v>91</v>
      </c>
      <c r="M224" s="10">
        <v>24</v>
      </c>
      <c r="N224" s="9">
        <v>37</v>
      </c>
      <c r="O224" s="9">
        <v>50</v>
      </c>
      <c r="P224" s="10">
        <v>821.54158271999995</v>
      </c>
      <c r="Q224" s="10">
        <v>0</v>
      </c>
      <c r="R224" s="10">
        <v>821.54158271999995</v>
      </c>
      <c r="S224" s="9" t="s">
        <v>121</v>
      </c>
      <c r="T224" s="12" t="s">
        <v>63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83</v>
      </c>
      <c r="AA224" s="8">
        <v>29756.100000000002</v>
      </c>
      <c r="AB224" s="8">
        <v>10429</v>
      </c>
      <c r="AC224" s="8">
        <v>19327.100000000002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1444.7007249999999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83</v>
      </c>
      <c r="AA225" s="8">
        <v>59512.200000000004</v>
      </c>
      <c r="AB225" s="8">
        <v>40185.100000000006</v>
      </c>
      <c r="AC225" s="8">
        <v>19327.100000000002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8.5" customHeight="1" x14ac:dyDescent="0.45">
      <c r="A226" s="3">
        <v>45933</v>
      </c>
      <c r="B226" s="14" t="s">
        <v>514</v>
      </c>
      <c r="C226" s="9" t="s">
        <v>79</v>
      </c>
      <c r="D226" s="13" t="s">
        <v>532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118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45946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461</v>
      </c>
      <c r="AA226" s="8">
        <v>3310.89</v>
      </c>
      <c r="AB226" s="8">
        <v>3310.89</v>
      </c>
      <c r="AC226" s="8">
        <v>0</v>
      </c>
      <c r="AD226" s="8">
        <v>0</v>
      </c>
      <c r="AE226" s="8">
        <v>3310.89</v>
      </c>
      <c r="AF226" s="8">
        <v>0</v>
      </c>
      <c r="AG226" s="1" t="s">
        <v>116</v>
      </c>
      <c r="AH226" s="1" t="s">
        <v>462</v>
      </c>
      <c r="AI226" s="1">
        <v>3</v>
      </c>
      <c r="AJ226" s="3">
        <v>45946</v>
      </c>
      <c r="AK226" s="3">
        <v>45943</v>
      </c>
      <c r="AL226" s="3">
        <v>45942</v>
      </c>
      <c r="AM226" s="3">
        <v>45941</v>
      </c>
      <c r="AN226" s="3">
        <v>0</v>
      </c>
      <c r="AO226" s="3">
        <v>45942</v>
      </c>
      <c r="AP226" s="3">
        <v>45941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463</v>
      </c>
      <c r="BD226" s="56">
        <v>0</v>
      </c>
    </row>
    <row r="227" spans="1:56" ht="28.5" customHeight="1" x14ac:dyDescent="0.45">
      <c r="A227" s="3">
        <v>45933</v>
      </c>
      <c r="B227" s="14" t="s">
        <v>515</v>
      </c>
      <c r="C227" s="9" t="s">
        <v>79</v>
      </c>
      <c r="D227" s="13" t="s">
        <v>533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118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45946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461</v>
      </c>
      <c r="AA227" s="8">
        <v>3310.89</v>
      </c>
      <c r="AB227" s="8">
        <v>3310.89</v>
      </c>
      <c r="AC227" s="8">
        <v>0</v>
      </c>
      <c r="AD227" s="8">
        <v>2638</v>
      </c>
      <c r="AE227" s="8">
        <v>672.88999999999987</v>
      </c>
      <c r="AF227" s="8">
        <v>0</v>
      </c>
      <c r="AG227" s="1" t="s">
        <v>113</v>
      </c>
      <c r="AH227" s="1" t="s">
        <v>462</v>
      </c>
      <c r="AI227" s="1">
        <v>3</v>
      </c>
      <c r="AJ227" s="3">
        <v>45946</v>
      </c>
      <c r="AK227" s="3">
        <v>45943</v>
      </c>
      <c r="AL227" s="3">
        <v>45942</v>
      </c>
      <c r="AM227" s="3">
        <v>45941</v>
      </c>
      <c r="AN227" s="3">
        <v>0</v>
      </c>
      <c r="AO227" s="3">
        <v>45942</v>
      </c>
      <c r="AP227" s="3">
        <v>45941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463</v>
      </c>
      <c r="BD227" s="56">
        <v>0</v>
      </c>
    </row>
    <row r="228" spans="1:56" ht="28.5" customHeight="1" x14ac:dyDescent="0.45">
      <c r="A228" s="3">
        <v>45937</v>
      </c>
      <c r="B228" s="14" t="s">
        <v>519</v>
      </c>
      <c r="C228" s="9" t="s">
        <v>79</v>
      </c>
      <c r="D228" s="13" t="s">
        <v>534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118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45946</v>
      </c>
      <c r="U228" s="11">
        <v>3000</v>
      </c>
      <c r="V228" s="10">
        <v>0</v>
      </c>
      <c r="W228" s="10">
        <v>3000</v>
      </c>
      <c r="X228" s="10">
        <v>3200</v>
      </c>
      <c r="Y228" s="10">
        <v>0</v>
      </c>
      <c r="Z228" s="9" t="s">
        <v>461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462</v>
      </c>
      <c r="AI228" s="1">
        <v>3</v>
      </c>
      <c r="AJ228" s="3">
        <v>45946</v>
      </c>
      <c r="AK228" s="3">
        <v>45943</v>
      </c>
      <c r="AL228" s="3">
        <v>45942</v>
      </c>
      <c r="AM228" s="3">
        <v>45941</v>
      </c>
      <c r="AN228" s="3">
        <v>0</v>
      </c>
      <c r="AO228" s="3">
        <v>45942</v>
      </c>
      <c r="AP228" s="3">
        <v>45941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463</v>
      </c>
      <c r="BD228" s="56">
        <v>0</v>
      </c>
    </row>
    <row r="229" spans="1:56" ht="28.5" customHeight="1" x14ac:dyDescent="0.45">
      <c r="A229" s="3">
        <v>0</v>
      </c>
      <c r="B229" s="14" t="s">
        <v>126</v>
      </c>
      <c r="C229" s="9" t="s">
        <v>109</v>
      </c>
      <c r="D229" s="13" t="s">
        <v>59</v>
      </c>
      <c r="E229" s="9">
        <v>23</v>
      </c>
      <c r="F229" s="9">
        <v>40</v>
      </c>
      <c r="G229" s="9" t="s">
        <v>60</v>
      </c>
      <c r="H229" s="9" t="s">
        <v>66</v>
      </c>
      <c r="I229" s="9">
        <v>125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45950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461</v>
      </c>
      <c r="AA229" s="8">
        <v>5797.55</v>
      </c>
      <c r="AB229" s="8">
        <v>0</v>
      </c>
      <c r="AC229" s="8">
        <v>5797.55</v>
      </c>
      <c r="AD229" s="8">
        <v>0</v>
      </c>
      <c r="AE229" s="8">
        <v>5797.55</v>
      </c>
      <c r="AF229" s="8">
        <v>0</v>
      </c>
      <c r="AG229" s="1" t="s">
        <v>113</v>
      </c>
      <c r="AH229" s="1" t="s">
        <v>143</v>
      </c>
      <c r="AI229" s="1">
        <v>2</v>
      </c>
      <c r="AJ229" s="3">
        <v>45950</v>
      </c>
      <c r="AK229" s="3">
        <v>45948</v>
      </c>
      <c r="AL229" s="3">
        <v>0</v>
      </c>
      <c r="AM229" s="3">
        <v>0</v>
      </c>
      <c r="AN229" s="3">
        <v>0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140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463</v>
      </c>
      <c r="BD229" s="56">
        <v>511.15065833333318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23</v>
      </c>
      <c r="F230" s="9">
        <v>37</v>
      </c>
      <c r="G230" s="9">
        <v>0</v>
      </c>
      <c r="H230" s="9">
        <v>0</v>
      </c>
      <c r="I230" s="9">
        <v>85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461</v>
      </c>
      <c r="AA230" s="8">
        <v>12419.33</v>
      </c>
      <c r="AB230" s="8">
        <v>6621.78</v>
      </c>
      <c r="AC230" s="8">
        <v>5797.55</v>
      </c>
      <c r="AD230" s="8">
        <v>2638</v>
      </c>
      <c r="AE230" s="8">
        <v>9781.33</v>
      </c>
      <c r="AF230" s="8" t="s">
        <v>58</v>
      </c>
      <c r="AG230" s="1" t="s">
        <v>113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464</v>
      </c>
      <c r="BD230" s="56">
        <v>0</v>
      </c>
    </row>
    <row r="231" spans="1:56" ht="28.5" customHeight="1" x14ac:dyDescent="0.45">
      <c r="A231" s="3">
        <v>45601</v>
      </c>
      <c r="B231" s="14" t="s">
        <v>185</v>
      </c>
      <c r="C231" s="9" t="s">
        <v>92</v>
      </c>
      <c r="D231" s="13" t="s">
        <v>139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40</v>
      </c>
      <c r="O231" s="9">
        <v>55</v>
      </c>
      <c r="P231" s="10">
        <v>3207.7128103679997</v>
      </c>
      <c r="Q231" s="10">
        <v>0</v>
      </c>
      <c r="R231" s="10">
        <v>3207.7128103679997</v>
      </c>
      <c r="S231" s="9" t="s">
        <v>259</v>
      </c>
      <c r="T231" s="12" t="s">
        <v>63</v>
      </c>
      <c r="U231" s="11">
        <v>100000</v>
      </c>
      <c r="V231" s="10">
        <v>1500</v>
      </c>
      <c r="W231" s="10">
        <v>98500</v>
      </c>
      <c r="X231" s="10">
        <v>0</v>
      </c>
      <c r="Y231" s="10">
        <v>103425</v>
      </c>
      <c r="Z231" s="9" t="s">
        <v>98</v>
      </c>
      <c r="AA231" s="8">
        <v>105955.465</v>
      </c>
      <c r="AB231" s="8">
        <v>19362</v>
      </c>
      <c r="AC231" s="8">
        <v>86593.464999999997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111</v>
      </c>
      <c r="BD231" s="56">
        <v>11092.935565123611</v>
      </c>
    </row>
    <row r="232" spans="1:56" ht="28.5" customHeight="1" x14ac:dyDescent="0.45">
      <c r="A232" s="3">
        <v>45601</v>
      </c>
      <c r="B232" s="14" t="s">
        <v>185</v>
      </c>
      <c r="C232" s="9" t="s">
        <v>92</v>
      </c>
      <c r="D232" s="13" t="s">
        <v>139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40</v>
      </c>
      <c r="O232" s="9">
        <v>55</v>
      </c>
      <c r="P232" s="10">
        <v>11003.203948644863</v>
      </c>
      <c r="Q232" s="10">
        <v>0</v>
      </c>
      <c r="R232" s="10">
        <v>11003.203948644863</v>
      </c>
      <c r="S232" s="9" t="s">
        <v>259</v>
      </c>
      <c r="T232" s="12" t="s">
        <v>63</v>
      </c>
      <c r="U232" s="11">
        <v>337878</v>
      </c>
      <c r="V232" s="10">
        <v>0</v>
      </c>
      <c r="W232" s="10">
        <v>337878</v>
      </c>
      <c r="X232" s="10">
        <v>0</v>
      </c>
      <c r="Y232" s="10">
        <v>354771.9</v>
      </c>
      <c r="Z232" s="9" t="s">
        <v>98</v>
      </c>
      <c r="AA232" s="8">
        <v>363451.98582000006</v>
      </c>
      <c r="AB232" s="8">
        <v>0</v>
      </c>
      <c r="AC232" s="8">
        <v>363451.98582000006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111</v>
      </c>
      <c r="BD232" s="56">
        <v>46559.511849046357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98</v>
      </c>
      <c r="AA233" s="8">
        <v>469407.45082000003</v>
      </c>
      <c r="AB233" s="8">
        <v>19362</v>
      </c>
      <c r="AC233" s="8">
        <v>450045.45082000003</v>
      </c>
      <c r="AD233" s="8">
        <v>0</v>
      </c>
      <c r="AE233" s="8">
        <v>0</v>
      </c>
      <c r="AF233" s="8" t="s">
        <v>58</v>
      </c>
      <c r="AG233" s="1" t="s">
        <v>113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112</v>
      </c>
      <c r="BD233" s="56">
        <v>0</v>
      </c>
    </row>
    <row r="234" spans="1:56" ht="28.5" customHeight="1" x14ac:dyDescent="0.45">
      <c r="A234" s="3">
        <v>45923</v>
      </c>
      <c r="B234" s="14" t="s">
        <v>410</v>
      </c>
      <c r="C234" s="9" t="s">
        <v>376</v>
      </c>
      <c r="D234" s="13" t="s">
        <v>411</v>
      </c>
      <c r="E234" s="9">
        <v>24</v>
      </c>
      <c r="F234" s="9">
        <v>37</v>
      </c>
      <c r="G234" s="9" t="s">
        <v>60</v>
      </c>
      <c r="H234" s="9">
        <v>0</v>
      </c>
      <c r="I234" s="9">
        <v>120</v>
      </c>
      <c r="J234" s="9" t="s">
        <v>57</v>
      </c>
      <c r="K234" s="9">
        <v>5</v>
      </c>
      <c r="L234" s="9" t="s">
        <v>91</v>
      </c>
      <c r="M234" s="10">
        <v>25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67</v>
      </c>
      <c r="T234" s="12">
        <v>45948</v>
      </c>
      <c r="U234" s="11">
        <v>5000</v>
      </c>
      <c r="V234" s="10">
        <v>5000</v>
      </c>
      <c r="W234" s="10">
        <v>0</v>
      </c>
      <c r="X234" s="10">
        <v>5300</v>
      </c>
      <c r="Y234" s="10">
        <v>0</v>
      </c>
      <c r="Z234" s="9" t="s">
        <v>412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72</v>
      </c>
      <c r="AI234" s="1">
        <v>3</v>
      </c>
      <c r="AJ234" s="3">
        <v>45948</v>
      </c>
      <c r="AK234" s="3">
        <v>0</v>
      </c>
      <c r="AL234" s="3">
        <v>45938</v>
      </c>
      <c r="AM234" s="3">
        <v>45945</v>
      </c>
      <c r="AN234" s="3">
        <v>45946</v>
      </c>
      <c r="AO234" s="3">
        <v>45946</v>
      </c>
      <c r="AP234" s="3">
        <v>45943</v>
      </c>
      <c r="AQ234" s="3">
        <v>45947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413</v>
      </c>
      <c r="BD234" s="56">
        <v>0</v>
      </c>
    </row>
    <row r="235" spans="1:56" ht="28.5" customHeight="1" x14ac:dyDescent="0.45">
      <c r="A235" s="3">
        <v>45923</v>
      </c>
      <c r="B235" s="14" t="s">
        <v>410</v>
      </c>
      <c r="C235" s="9" t="s">
        <v>376</v>
      </c>
      <c r="D235" s="13" t="s">
        <v>59</v>
      </c>
      <c r="E235" s="9">
        <v>24</v>
      </c>
      <c r="F235" s="9">
        <v>37</v>
      </c>
      <c r="G235" s="9" t="s">
        <v>60</v>
      </c>
      <c r="H235" s="9">
        <v>0</v>
      </c>
      <c r="I235" s="9">
        <v>120</v>
      </c>
      <c r="J235" s="9" t="s">
        <v>57</v>
      </c>
      <c r="K235" s="9">
        <v>5</v>
      </c>
      <c r="L235" s="9" t="s">
        <v>91</v>
      </c>
      <c r="M235" s="10">
        <v>25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67</v>
      </c>
      <c r="T235" s="12">
        <v>45948</v>
      </c>
      <c r="U235" s="11">
        <v>5000</v>
      </c>
      <c r="V235" s="10">
        <v>5000</v>
      </c>
      <c r="W235" s="10">
        <v>0</v>
      </c>
      <c r="X235" s="10">
        <v>0</v>
      </c>
      <c r="Y235" s="10">
        <v>0</v>
      </c>
      <c r="Z235" s="9" t="s">
        <v>412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264</v>
      </c>
      <c r="AI235" s="1">
        <v>2</v>
      </c>
      <c r="AJ235" s="3">
        <v>45948</v>
      </c>
      <c r="AK235" s="3">
        <v>0</v>
      </c>
      <c r="AL235" s="3">
        <v>0</v>
      </c>
      <c r="AM235" s="3">
        <v>0</v>
      </c>
      <c r="AN235" s="3">
        <v>0</v>
      </c>
      <c r="AO235" s="3">
        <v>45946</v>
      </c>
      <c r="AP235" s="3">
        <v>45943</v>
      </c>
      <c r="AQ235" s="3">
        <v>45947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413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24</v>
      </c>
      <c r="F236" s="9">
        <v>37</v>
      </c>
      <c r="G236" s="9">
        <v>0</v>
      </c>
      <c r="H236" s="9">
        <v>0</v>
      </c>
      <c r="I236" s="9">
        <v>120</v>
      </c>
      <c r="J236" s="9" t="s">
        <v>78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412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414</v>
      </c>
      <c r="BD236" s="56">
        <v>0</v>
      </c>
    </row>
    <row r="237" spans="1:56" ht="28.5" customHeight="1" x14ac:dyDescent="0.45">
      <c r="A237" s="3">
        <v>45934</v>
      </c>
      <c r="B237" s="14" t="s">
        <v>528</v>
      </c>
      <c r="C237" s="9" t="s">
        <v>494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121</v>
      </c>
      <c r="T237" s="12">
        <v>45944</v>
      </c>
      <c r="U237" s="11">
        <v>10000</v>
      </c>
      <c r="V237" s="10">
        <v>10000</v>
      </c>
      <c r="W237" s="10">
        <v>0</v>
      </c>
      <c r="X237" s="10">
        <v>0</v>
      </c>
      <c r="Y237" s="10">
        <v>0</v>
      </c>
      <c r="Z237" s="9" t="s">
        <v>495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77</v>
      </c>
      <c r="AI237" s="1">
        <v>1</v>
      </c>
      <c r="AJ237" s="3">
        <v>45944</v>
      </c>
      <c r="AK237" s="3">
        <v>0</v>
      </c>
      <c r="AL237" s="3">
        <v>0</v>
      </c>
      <c r="AM237" s="3">
        <v>0</v>
      </c>
      <c r="AN237" s="3">
        <v>0</v>
      </c>
      <c r="AO237" s="3">
        <v>45943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303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495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58</v>
      </c>
      <c r="AG238" s="1" t="s">
        <v>114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303</v>
      </c>
      <c r="BD238" s="56">
        <v>0</v>
      </c>
    </row>
    <row r="239" spans="1:56" ht="28.5" customHeight="1" x14ac:dyDescent="0.45">
      <c r="A239" s="3">
        <v>45939</v>
      </c>
      <c r="B239" s="14" t="s">
        <v>535</v>
      </c>
      <c r="C239" s="9" t="s">
        <v>529</v>
      </c>
      <c r="D239" s="13" t="s">
        <v>530</v>
      </c>
      <c r="E239" s="9">
        <v>26</v>
      </c>
      <c r="F239" s="9">
        <v>40</v>
      </c>
      <c r="G239" s="9" t="s">
        <v>60</v>
      </c>
      <c r="H239" s="9">
        <v>0</v>
      </c>
      <c r="I239" s="9">
        <v>108</v>
      </c>
      <c r="J239" s="9" t="s">
        <v>57</v>
      </c>
      <c r="K239" s="9">
        <v>5</v>
      </c>
      <c r="L239" s="9" t="s">
        <v>90</v>
      </c>
      <c r="M239" s="10">
        <v>27</v>
      </c>
      <c r="N239" s="9">
        <v>43</v>
      </c>
      <c r="O239" s="9">
        <v>40</v>
      </c>
      <c r="P239" s="10">
        <v>286.42936262399996</v>
      </c>
      <c r="Q239" s="10">
        <v>0</v>
      </c>
      <c r="R239" s="10">
        <v>286.42936262399996</v>
      </c>
      <c r="S239" s="9" t="s">
        <v>106</v>
      </c>
      <c r="T239" s="12">
        <v>45954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11595.1</v>
      </c>
      <c r="AB239" s="8">
        <v>3750</v>
      </c>
      <c r="AC239" s="8">
        <v>7845.1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72</v>
      </c>
      <c r="AI239" s="1">
        <v>3</v>
      </c>
      <c r="AJ239" s="3">
        <v>45954</v>
      </c>
      <c r="AK239" s="3">
        <v>0</v>
      </c>
      <c r="AL239" s="3">
        <v>45944</v>
      </c>
      <c r="AM239" s="3">
        <v>45951</v>
      </c>
      <c r="AN239" s="3">
        <v>45952</v>
      </c>
      <c r="AO239" s="3">
        <v>45952</v>
      </c>
      <c r="AP239" s="3">
        <v>45949</v>
      </c>
      <c r="AQ239" s="3">
        <v>45953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779.62860444444448</v>
      </c>
    </row>
    <row r="240" spans="1:56" ht="28.5" customHeight="1" x14ac:dyDescent="0.45">
      <c r="A240" s="3">
        <v>45931</v>
      </c>
      <c r="B240" s="14" t="s">
        <v>496</v>
      </c>
      <c r="C240" s="9" t="s">
        <v>107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45945</v>
      </c>
      <c r="U240" s="11">
        <v>10122</v>
      </c>
      <c r="V240" s="10">
        <v>10122</v>
      </c>
      <c r="W240" s="10">
        <v>0</v>
      </c>
      <c r="X240" s="10">
        <v>0</v>
      </c>
      <c r="Y240" s="10">
        <v>0</v>
      </c>
      <c r="Z240" s="9" t="s">
        <v>189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116</v>
      </c>
      <c r="AH240" s="1" t="s">
        <v>77</v>
      </c>
      <c r="AI240" s="1">
        <v>1</v>
      </c>
      <c r="AJ240" s="3">
        <v>45945</v>
      </c>
      <c r="AK240" s="3">
        <v>0</v>
      </c>
      <c r="AL240" s="3">
        <v>0</v>
      </c>
      <c r="AM240" s="3">
        <v>0</v>
      </c>
      <c r="AN240" s="3">
        <v>0</v>
      </c>
      <c r="AO240" s="3">
        <v>45944</v>
      </c>
      <c r="AP240" s="3">
        <v>45940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189</v>
      </c>
      <c r="AA241" s="8">
        <v>11595.1</v>
      </c>
      <c r="AB241" s="8">
        <v>3750</v>
      </c>
      <c r="AC241" s="8">
        <v>7845.1</v>
      </c>
      <c r="AD241" s="8">
        <v>0</v>
      </c>
      <c r="AE241" s="8">
        <v>0</v>
      </c>
      <c r="AF241" s="8" t="s">
        <v>58</v>
      </c>
      <c r="AG241" s="1" t="s">
        <v>116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0</v>
      </c>
    </row>
    <row r="242" spans="1:56" ht="28.5" customHeight="1" x14ac:dyDescent="0.45">
      <c r="A242" s="3">
        <v>45901</v>
      </c>
      <c r="B242" s="14" t="s">
        <v>299</v>
      </c>
      <c r="C242" s="9" t="s">
        <v>107</v>
      </c>
      <c r="D242" s="13" t="s">
        <v>141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45945</v>
      </c>
      <c r="U242" s="11">
        <v>10000</v>
      </c>
      <c r="V242" s="10">
        <v>3425</v>
      </c>
      <c r="W242" s="10">
        <v>6575</v>
      </c>
      <c r="X242" s="10">
        <v>11225</v>
      </c>
      <c r="Y242" s="10">
        <v>0</v>
      </c>
      <c r="Z242" s="9" t="s">
        <v>87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75</v>
      </c>
      <c r="AI242" s="1">
        <v>4</v>
      </c>
      <c r="AJ242" s="3">
        <v>45945</v>
      </c>
      <c r="AK242" s="3">
        <v>45941</v>
      </c>
      <c r="AL242" s="3">
        <v>45934</v>
      </c>
      <c r="AM242" s="3">
        <v>45942</v>
      </c>
      <c r="AN242" s="3">
        <v>45943</v>
      </c>
      <c r="AO242" s="3">
        <v>45944</v>
      </c>
      <c r="AP242" s="3">
        <v>45940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45933</v>
      </c>
      <c r="B243" s="14" t="s">
        <v>497</v>
      </c>
      <c r="C243" s="9" t="s">
        <v>107</v>
      </c>
      <c r="D243" s="13" t="s">
        <v>59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45951</v>
      </c>
      <c r="U243" s="11">
        <v>15000</v>
      </c>
      <c r="V243" s="10">
        <v>15000</v>
      </c>
      <c r="W243" s="10">
        <v>0</v>
      </c>
      <c r="X243" s="10">
        <v>0</v>
      </c>
      <c r="Y243" s="10">
        <v>0</v>
      </c>
      <c r="Z243" s="9" t="s">
        <v>87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143</v>
      </c>
      <c r="AI243" s="1">
        <v>2</v>
      </c>
      <c r="AJ243" s="3">
        <v>45951</v>
      </c>
      <c r="AK243" s="3">
        <v>45949</v>
      </c>
      <c r="AL243" s="3">
        <v>0</v>
      </c>
      <c r="AM243" s="3">
        <v>0</v>
      </c>
      <c r="AN243" s="3">
        <v>0</v>
      </c>
      <c r="AO243" s="3">
        <v>45950</v>
      </c>
      <c r="AP243" s="3">
        <v>45946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140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8.5" customHeight="1" x14ac:dyDescent="0.45">
      <c r="A244" s="3">
        <v>45933</v>
      </c>
      <c r="B244" s="14" t="s">
        <v>498</v>
      </c>
      <c r="C244" s="9" t="s">
        <v>107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45960</v>
      </c>
      <c r="U244" s="11">
        <v>15000</v>
      </c>
      <c r="V244" s="10">
        <v>0</v>
      </c>
      <c r="W244" s="10">
        <v>15000</v>
      </c>
      <c r="X244" s="10">
        <v>0</v>
      </c>
      <c r="Y244" s="10">
        <v>0</v>
      </c>
      <c r="Z244" s="9" t="s">
        <v>87</v>
      </c>
      <c r="AA244" s="8">
        <v>18649.949999999997</v>
      </c>
      <c r="AB244" s="8">
        <v>18649.949999999997</v>
      </c>
      <c r="AC244" s="8">
        <v>0</v>
      </c>
      <c r="AD244" s="8">
        <v>9135</v>
      </c>
      <c r="AE244" s="8">
        <v>9514.9499999999971</v>
      </c>
      <c r="AF244" s="8">
        <v>0</v>
      </c>
      <c r="AG244" s="1" t="s">
        <v>116</v>
      </c>
      <c r="AH244" s="1" t="s">
        <v>143</v>
      </c>
      <c r="AI244" s="1">
        <v>2</v>
      </c>
      <c r="AJ244" s="3">
        <v>45960</v>
      </c>
      <c r="AK244" s="3">
        <v>45958</v>
      </c>
      <c r="AL244" s="3">
        <v>0</v>
      </c>
      <c r="AM244" s="3">
        <v>0</v>
      </c>
      <c r="AN244" s="3">
        <v>0</v>
      </c>
      <c r="AO244" s="3">
        <v>45959</v>
      </c>
      <c r="AP244" s="3">
        <v>45955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140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120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87</v>
      </c>
      <c r="AA245" s="8">
        <v>18649.949999999997</v>
      </c>
      <c r="AB245" s="8">
        <v>18649.949999999997</v>
      </c>
      <c r="AC245" s="8">
        <v>0</v>
      </c>
      <c r="AD245" s="8">
        <v>9135</v>
      </c>
      <c r="AE245" s="8">
        <v>9514.9499999999971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45">
      <c r="A246" s="3">
        <v>45940</v>
      </c>
      <c r="B246" s="14" t="s">
        <v>126</v>
      </c>
      <c r="C246" s="9" t="s">
        <v>531</v>
      </c>
      <c r="D246" s="13" t="s">
        <v>59</v>
      </c>
      <c r="E246" s="9">
        <v>28</v>
      </c>
      <c r="F246" s="9">
        <v>39</v>
      </c>
      <c r="G246" s="9" t="s">
        <v>60</v>
      </c>
      <c r="H246" s="9">
        <v>0</v>
      </c>
      <c r="I246" s="9">
        <v>105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45947</v>
      </c>
      <c r="U246" s="11">
        <v>5000</v>
      </c>
      <c r="V246" s="10">
        <v>0</v>
      </c>
      <c r="W246" s="10">
        <v>5000</v>
      </c>
      <c r="X246" s="10">
        <v>0</v>
      </c>
      <c r="Y246" s="10">
        <v>0</v>
      </c>
      <c r="Z246" s="9" t="s">
        <v>125</v>
      </c>
      <c r="AA246" s="8">
        <v>5657.85</v>
      </c>
      <c r="AB246" s="8">
        <v>5657.85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45947</v>
      </c>
      <c r="AK246" s="3">
        <v>0</v>
      </c>
      <c r="AL246" s="3">
        <v>0</v>
      </c>
      <c r="AM246" s="3">
        <v>0</v>
      </c>
      <c r="AN246" s="3">
        <v>0</v>
      </c>
      <c r="AO246" s="3">
        <v>45946</v>
      </c>
      <c r="AP246" s="3">
        <v>45942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0</v>
      </c>
    </row>
    <row r="247" spans="1:56" ht="28.5" customHeight="1" x14ac:dyDescent="0.45">
      <c r="A247" s="3" t="s">
        <v>132</v>
      </c>
      <c r="B247" s="14" t="s">
        <v>132</v>
      </c>
      <c r="C247" s="9" t="s">
        <v>144</v>
      </c>
      <c r="D247" s="13" t="s">
        <v>145</v>
      </c>
      <c r="E247" s="9">
        <v>28</v>
      </c>
      <c r="F247" s="9">
        <v>41</v>
      </c>
      <c r="G247" s="9" t="s">
        <v>60</v>
      </c>
      <c r="H247" s="9">
        <v>0</v>
      </c>
      <c r="I247" s="9">
        <v>120</v>
      </c>
      <c r="J247" s="9" t="s">
        <v>78</v>
      </c>
      <c r="K247" s="9">
        <v>3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45950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125</v>
      </c>
      <c r="AA247" s="8">
        <v>59372.5</v>
      </c>
      <c r="AB247" s="8">
        <v>41284</v>
      </c>
      <c r="AC247" s="8">
        <v>18088.5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45950</v>
      </c>
      <c r="AK247" s="3">
        <v>0</v>
      </c>
      <c r="AL247" s="3">
        <v>45941</v>
      </c>
      <c r="AM247" s="3">
        <v>45948</v>
      </c>
      <c r="AN247" s="3">
        <v>45949</v>
      </c>
      <c r="AO247" s="3">
        <v>45949</v>
      </c>
      <c r="AP247" s="3">
        <v>45945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2032.9464166666667</v>
      </c>
    </row>
    <row r="248" spans="1:56" ht="28.5" customHeight="1" x14ac:dyDescent="0.45">
      <c r="A248" s="3" t="s">
        <v>132</v>
      </c>
      <c r="B248" s="14" t="s">
        <v>132</v>
      </c>
      <c r="C248" s="9" t="s">
        <v>107</v>
      </c>
      <c r="D248" s="13" t="s">
        <v>59</v>
      </c>
      <c r="E248" s="9">
        <v>28</v>
      </c>
      <c r="F248" s="9">
        <v>47</v>
      </c>
      <c r="G248" s="9" t="s">
        <v>60</v>
      </c>
      <c r="H248" s="9" t="s">
        <v>66</v>
      </c>
      <c r="I248" s="9">
        <v>180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45961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125</v>
      </c>
      <c r="AA248" s="8">
        <v>6775.4500000000007</v>
      </c>
      <c r="AB248" s="8">
        <v>6775.4500000000007</v>
      </c>
      <c r="AC248" s="8">
        <v>0</v>
      </c>
      <c r="AD248" s="8">
        <v>6775.4500000000007</v>
      </c>
      <c r="AE248" s="8">
        <v>0</v>
      </c>
      <c r="AF248" s="8">
        <v>0</v>
      </c>
      <c r="AG248" s="1">
        <v>0</v>
      </c>
      <c r="AH248" s="1" t="s">
        <v>143</v>
      </c>
      <c r="AI248" s="1">
        <v>2</v>
      </c>
      <c r="AJ248" s="3">
        <v>45961</v>
      </c>
      <c r="AK248" s="3">
        <v>45959</v>
      </c>
      <c r="AL248" s="3">
        <v>0</v>
      </c>
      <c r="AM248" s="3">
        <v>0</v>
      </c>
      <c r="AN248" s="3">
        <v>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140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28</v>
      </c>
      <c r="F249" s="9">
        <v>43</v>
      </c>
      <c r="G249" s="9">
        <v>0</v>
      </c>
      <c r="H249" s="9">
        <v>0</v>
      </c>
      <c r="I249" s="9">
        <v>130</v>
      </c>
      <c r="J249" s="9" t="s">
        <v>57</v>
      </c>
      <c r="K249" s="9">
        <v>3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125</v>
      </c>
      <c r="AA249" s="8">
        <v>71805.8</v>
      </c>
      <c r="AB249" s="8">
        <v>53717.3</v>
      </c>
      <c r="AC249" s="8">
        <v>18088.5</v>
      </c>
      <c r="AD249" s="8">
        <v>6775.4500000000007</v>
      </c>
      <c r="AE249" s="8">
        <v>0</v>
      </c>
      <c r="AF249" s="8" t="s">
        <v>58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146</v>
      </c>
      <c r="BD249" s="56">
        <v>0</v>
      </c>
    </row>
  </sheetData>
  <autoFilter ref="A5:BD24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F014-F437-4E4E-823A-40C3AD13AEAB}">
  <sheetPr>
    <tabColor rgb="FFFFFF00"/>
  </sheetPr>
  <dimension ref="A1:BD216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45941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477</v>
      </c>
      <c r="C6" s="9" t="s">
        <v>203</v>
      </c>
      <c r="D6" s="13" t="s">
        <v>451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477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521</v>
      </c>
      <c r="D8" s="13" t="s">
        <v>522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523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19835</v>
      </c>
      <c r="AC13" s="8">
        <v>770.75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53.0276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90453.35</v>
      </c>
      <c r="AC14" s="8">
        <v>770.75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3000</v>
      </c>
      <c r="W21" s="10">
        <v>2000</v>
      </c>
      <c r="X21" s="10">
        <v>5400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117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115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7450</v>
      </c>
      <c r="Y24" s="10">
        <v>2677.5</v>
      </c>
      <c r="Z24" s="9" t="s">
        <v>168</v>
      </c>
      <c r="AA24" s="8">
        <v>2506.1132250000001</v>
      </c>
      <c r="AB24" s="8">
        <v>2506.1132250000001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286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45947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45947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362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42157</v>
      </c>
      <c r="AC30" s="8">
        <v>168440.75000000003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12687.705915555558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217783.81322500002</v>
      </c>
      <c r="AB31" s="8">
        <v>49343.063224999998</v>
      </c>
      <c r="AC31" s="8">
        <v>168440.75000000003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307</v>
      </c>
      <c r="C32" s="9" t="s">
        <v>136</v>
      </c>
      <c r="D32" s="13" t="s">
        <v>302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45919</v>
      </c>
      <c r="B34" s="14" t="s">
        <v>366</v>
      </c>
      <c r="C34" s="9" t="s">
        <v>136</v>
      </c>
      <c r="D34" s="13" t="s">
        <v>261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188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106</v>
      </c>
      <c r="T34" s="12" t="s">
        <v>63</v>
      </c>
      <c r="U34" s="11">
        <v>48</v>
      </c>
      <c r="V34" s="10">
        <v>0</v>
      </c>
      <c r="W34" s="10">
        <v>48</v>
      </c>
      <c r="X34" s="10">
        <v>11390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115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 t="s">
        <v>455</v>
      </c>
      <c r="AZ34" s="2">
        <v>0</v>
      </c>
      <c r="BA34" s="2">
        <v>0</v>
      </c>
      <c r="BB34" s="2">
        <v>0</v>
      </c>
      <c r="BC34" s="1" t="s">
        <v>103</v>
      </c>
      <c r="BD34" s="56">
        <v>0</v>
      </c>
    </row>
    <row r="35" spans="1:56" ht="28.5" customHeight="1" x14ac:dyDescent="0.45">
      <c r="A35" s="3">
        <v>45919</v>
      </c>
      <c r="B35" s="14" t="s">
        <v>368</v>
      </c>
      <c r="C35" s="9" t="s">
        <v>136</v>
      </c>
      <c r="D35" s="13" t="s">
        <v>128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1933</v>
      </c>
      <c r="V35" s="10">
        <v>0</v>
      </c>
      <c r="W35" s="10">
        <v>1933</v>
      </c>
      <c r="X35" s="10">
        <v>33440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502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 t="s">
        <v>348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8.5" customHeight="1" x14ac:dyDescent="0.45">
      <c r="A36" s="3">
        <v>45919</v>
      </c>
      <c r="B36" s="14" t="s">
        <v>369</v>
      </c>
      <c r="C36" s="9" t="s">
        <v>136</v>
      </c>
      <c r="D36" s="13" t="s">
        <v>304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604</v>
      </c>
      <c r="V36" s="10">
        <v>0</v>
      </c>
      <c r="W36" s="10">
        <v>604</v>
      </c>
      <c r="X36" s="10">
        <v>16380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113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370</v>
      </c>
      <c r="C37" s="9" t="s">
        <v>136</v>
      </c>
      <c r="D37" s="13" t="s">
        <v>142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1174</v>
      </c>
      <c r="V37" s="10">
        <v>0</v>
      </c>
      <c r="W37" s="10">
        <v>1174</v>
      </c>
      <c r="X37" s="10">
        <v>21440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45923</v>
      </c>
      <c r="B38" s="14" t="s">
        <v>384</v>
      </c>
      <c r="C38" s="9" t="s">
        <v>385</v>
      </c>
      <c r="D38" s="13" t="s">
        <v>386</v>
      </c>
      <c r="E38" s="9">
        <v>20</v>
      </c>
      <c r="F38" s="9">
        <v>30</v>
      </c>
      <c r="G38" s="9" t="s">
        <v>60</v>
      </c>
      <c r="H38" s="9" t="s">
        <v>66</v>
      </c>
      <c r="I38" s="9">
        <v>80</v>
      </c>
      <c r="J38" s="9" t="s">
        <v>57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45940</v>
      </c>
      <c r="U38" s="11">
        <v>5000</v>
      </c>
      <c r="V38" s="10">
        <v>5048</v>
      </c>
      <c r="W38" s="10">
        <v>0</v>
      </c>
      <c r="X38" s="10">
        <v>5500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>
        <v>45940</v>
      </c>
      <c r="AK38" s="3">
        <v>45936</v>
      </c>
      <c r="AL38" s="3">
        <v>45929</v>
      </c>
      <c r="AM38" s="3">
        <v>45937</v>
      </c>
      <c r="AN38" s="3">
        <v>45938</v>
      </c>
      <c r="AO38" s="3">
        <v>45939</v>
      </c>
      <c r="AP38" s="3">
        <v>45935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129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45922</v>
      </c>
      <c r="B39" s="14" t="s">
        <v>387</v>
      </c>
      <c r="C39" s="9" t="s">
        <v>243</v>
      </c>
      <c r="D39" s="13" t="s">
        <v>388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45944</v>
      </c>
      <c r="U39" s="11">
        <v>5000</v>
      </c>
      <c r="V39" s="10">
        <v>4787</v>
      </c>
      <c r="W39" s="10">
        <v>213</v>
      </c>
      <c r="X39" s="10">
        <v>5280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>
        <v>45944</v>
      </c>
      <c r="AK39" s="3">
        <v>45940</v>
      </c>
      <c r="AL39" s="3">
        <v>45933</v>
      </c>
      <c r="AM39" s="3">
        <v>45941</v>
      </c>
      <c r="AN39" s="3">
        <v>45942</v>
      </c>
      <c r="AO39" s="3">
        <v>45943</v>
      </c>
      <c r="AP39" s="3">
        <v>45939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131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45922</v>
      </c>
      <c r="B40" s="14" t="s">
        <v>387</v>
      </c>
      <c r="C40" s="9" t="s">
        <v>243</v>
      </c>
      <c r="D40" s="13" t="s">
        <v>389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45944</v>
      </c>
      <c r="U40" s="11">
        <v>10000</v>
      </c>
      <c r="V40" s="10">
        <v>7750</v>
      </c>
      <c r="W40" s="10">
        <v>2250</v>
      </c>
      <c r="X40" s="10">
        <v>10300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45944</v>
      </c>
      <c r="AK40" s="3">
        <v>45940</v>
      </c>
      <c r="AL40" s="3">
        <v>45933</v>
      </c>
      <c r="AM40" s="3">
        <v>45941</v>
      </c>
      <c r="AN40" s="3">
        <v>45942</v>
      </c>
      <c r="AO40" s="3">
        <v>45943</v>
      </c>
      <c r="AP40" s="3">
        <v>45939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131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387</v>
      </c>
      <c r="C41" s="9" t="s">
        <v>243</v>
      </c>
      <c r="D41" s="13" t="s">
        <v>390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45944</v>
      </c>
      <c r="U41" s="11">
        <v>5000</v>
      </c>
      <c r="V41" s="10">
        <v>5000</v>
      </c>
      <c r="W41" s="10">
        <v>0</v>
      </c>
      <c r="X41" s="10">
        <v>5100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75</v>
      </c>
      <c r="AI41" s="1">
        <v>4</v>
      </c>
      <c r="AJ41" s="3">
        <v>45944</v>
      </c>
      <c r="AK41" s="3">
        <v>45940</v>
      </c>
      <c r="AL41" s="3">
        <v>45933</v>
      </c>
      <c r="AM41" s="3">
        <v>45941</v>
      </c>
      <c r="AN41" s="3">
        <v>45942</v>
      </c>
      <c r="AO41" s="3">
        <v>45943</v>
      </c>
      <c r="AP41" s="3">
        <v>45939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45931</v>
      </c>
      <c r="B42" s="14" t="s">
        <v>478</v>
      </c>
      <c r="C42" s="9" t="s">
        <v>448</v>
      </c>
      <c r="D42" s="13" t="s">
        <v>449</v>
      </c>
      <c r="E42" s="9">
        <v>20</v>
      </c>
      <c r="F42" s="9">
        <v>30</v>
      </c>
      <c r="G42" s="9" t="s">
        <v>60</v>
      </c>
      <c r="H42" s="9" t="s">
        <v>66</v>
      </c>
      <c r="I42" s="9">
        <v>80</v>
      </c>
      <c r="J42" s="9" t="s">
        <v>57</v>
      </c>
      <c r="K42" s="9">
        <v>5</v>
      </c>
      <c r="L42" s="9" t="s">
        <v>456</v>
      </c>
      <c r="M42" s="10">
        <v>21</v>
      </c>
      <c r="N42" s="9">
        <v>33</v>
      </c>
      <c r="O42" s="9">
        <v>40</v>
      </c>
      <c r="P42" s="10">
        <v>0</v>
      </c>
      <c r="Q42" s="10">
        <v>0</v>
      </c>
      <c r="R42" s="10">
        <v>0</v>
      </c>
      <c r="S42" s="9" t="s">
        <v>71</v>
      </c>
      <c r="T42" s="12">
        <v>45944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68</v>
      </c>
      <c r="AI42" s="1">
        <v>4</v>
      </c>
      <c r="AJ42" s="3">
        <v>45944</v>
      </c>
      <c r="AK42" s="3">
        <v>45940</v>
      </c>
      <c r="AL42" s="3">
        <v>45934</v>
      </c>
      <c r="AM42" s="3">
        <v>45941</v>
      </c>
      <c r="AN42" s="3">
        <v>45942</v>
      </c>
      <c r="AO42" s="3">
        <v>45942</v>
      </c>
      <c r="AP42" s="3">
        <v>45939</v>
      </c>
      <c r="AQ42" s="3">
        <v>45943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45931</v>
      </c>
      <c r="B43" s="14" t="s">
        <v>479</v>
      </c>
      <c r="C43" s="9" t="s">
        <v>448</v>
      </c>
      <c r="D43" s="13" t="s">
        <v>450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456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45944</v>
      </c>
      <c r="U43" s="11">
        <v>5000</v>
      </c>
      <c r="V43" s="10">
        <v>5000</v>
      </c>
      <c r="W43" s="10">
        <v>0</v>
      </c>
      <c r="X43" s="10">
        <v>5400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68</v>
      </c>
      <c r="AI43" s="1">
        <v>4</v>
      </c>
      <c r="AJ43" s="3">
        <v>45944</v>
      </c>
      <c r="AK43" s="3">
        <v>45940</v>
      </c>
      <c r="AL43" s="3">
        <v>45934</v>
      </c>
      <c r="AM43" s="3">
        <v>45941</v>
      </c>
      <c r="AN43" s="3">
        <v>45942</v>
      </c>
      <c r="AO43" s="3">
        <v>45942</v>
      </c>
      <c r="AP43" s="3">
        <v>45939</v>
      </c>
      <c r="AQ43" s="3">
        <v>45943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45877</v>
      </c>
      <c r="B44" s="14" t="s">
        <v>269</v>
      </c>
      <c r="C44" s="9" t="s">
        <v>79</v>
      </c>
      <c r="D44" s="13" t="s">
        <v>270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3500</v>
      </c>
      <c r="V44" s="10">
        <v>3500</v>
      </c>
      <c r="W44" s="10">
        <v>0</v>
      </c>
      <c r="X44" s="10">
        <v>3605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45916</v>
      </c>
      <c r="B45" s="14" t="s">
        <v>345</v>
      </c>
      <c r="C45" s="9" t="s">
        <v>246</v>
      </c>
      <c r="D45" s="13">
        <v>952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45945</v>
      </c>
      <c r="U45" s="11">
        <v>5000</v>
      </c>
      <c r="V45" s="10">
        <v>5100</v>
      </c>
      <c r="W45" s="10">
        <v>0</v>
      </c>
      <c r="X45" s="10">
        <v>5100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45945</v>
      </c>
      <c r="AK45" s="3">
        <v>45941</v>
      </c>
      <c r="AL45" s="3">
        <v>45934</v>
      </c>
      <c r="AM45" s="3">
        <v>45942</v>
      </c>
      <c r="AN45" s="3">
        <v>45943</v>
      </c>
      <c r="AO45" s="3">
        <v>45944</v>
      </c>
      <c r="AP45" s="3">
        <v>45940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45930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45916</v>
      </c>
      <c r="B46" s="14" t="s">
        <v>345</v>
      </c>
      <c r="C46" s="9" t="s">
        <v>246</v>
      </c>
      <c r="D46" s="13" t="s">
        <v>330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45945</v>
      </c>
      <c r="U46" s="11">
        <v>4000</v>
      </c>
      <c r="V46" s="10">
        <v>4000</v>
      </c>
      <c r="W46" s="10">
        <v>0</v>
      </c>
      <c r="X46" s="10">
        <v>4900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45945</v>
      </c>
      <c r="AK46" s="3">
        <v>45941</v>
      </c>
      <c r="AL46" s="3">
        <v>45934</v>
      </c>
      <c r="AM46" s="3">
        <v>45942</v>
      </c>
      <c r="AN46" s="3">
        <v>45943</v>
      </c>
      <c r="AO46" s="3">
        <v>45944</v>
      </c>
      <c r="AP46" s="3">
        <v>45940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45930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45916</v>
      </c>
      <c r="B47" s="14" t="s">
        <v>345</v>
      </c>
      <c r="C47" s="9" t="s">
        <v>246</v>
      </c>
      <c r="D47" s="13" t="s">
        <v>329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45945</v>
      </c>
      <c r="U47" s="11">
        <v>5000</v>
      </c>
      <c r="V47" s="10">
        <v>5100</v>
      </c>
      <c r="W47" s="10">
        <v>0</v>
      </c>
      <c r="X47" s="10">
        <v>5013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425</v>
      </c>
      <c r="AG47" s="1" t="s">
        <v>113</v>
      </c>
      <c r="AH47" s="1" t="s">
        <v>75</v>
      </c>
      <c r="AI47" s="1">
        <v>4</v>
      </c>
      <c r="AJ47" s="3">
        <v>45945</v>
      </c>
      <c r="AK47" s="3">
        <v>45941</v>
      </c>
      <c r="AL47" s="3">
        <v>45934</v>
      </c>
      <c r="AM47" s="3">
        <v>45942</v>
      </c>
      <c r="AN47" s="3">
        <v>45943</v>
      </c>
      <c r="AO47" s="3">
        <v>45944</v>
      </c>
      <c r="AP47" s="3">
        <v>45940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45916</v>
      </c>
      <c r="B48" s="14" t="s">
        <v>345</v>
      </c>
      <c r="C48" s="9" t="s">
        <v>246</v>
      </c>
      <c r="D48" s="13" t="s">
        <v>329</v>
      </c>
      <c r="E48" s="9">
        <v>20</v>
      </c>
      <c r="F48" s="9">
        <v>38</v>
      </c>
      <c r="G48" s="9" t="s">
        <v>60</v>
      </c>
      <c r="H48" s="9" t="s">
        <v>76</v>
      </c>
      <c r="I48" s="9">
        <v>100</v>
      </c>
      <c r="J48" s="9" t="s">
        <v>78</v>
      </c>
      <c r="K48" s="9">
        <v>0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45945</v>
      </c>
      <c r="U48" s="11">
        <v>5000</v>
      </c>
      <c r="V48" s="10">
        <v>5000</v>
      </c>
      <c r="W48" s="10">
        <v>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45945</v>
      </c>
      <c r="AK48" s="3">
        <v>45941</v>
      </c>
      <c r="AL48" s="3">
        <v>45934</v>
      </c>
      <c r="AM48" s="3">
        <v>45942</v>
      </c>
      <c r="AN48" s="3">
        <v>45943</v>
      </c>
      <c r="AO48" s="3">
        <v>45944</v>
      </c>
      <c r="AP48" s="3">
        <v>45940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45937</v>
      </c>
      <c r="B49" s="14" t="s">
        <v>518</v>
      </c>
      <c r="C49" s="9" t="s">
        <v>136</v>
      </c>
      <c r="D49" s="13" t="s">
        <v>225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227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45945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5280.6600000000008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45945</v>
      </c>
      <c r="AK49" s="3">
        <v>45941</v>
      </c>
      <c r="AL49" s="3">
        <v>45934</v>
      </c>
      <c r="AM49" s="3">
        <v>45942</v>
      </c>
      <c r="AN49" s="3">
        <v>45943</v>
      </c>
      <c r="AO49" s="3">
        <v>45944</v>
      </c>
      <c r="AP49" s="3">
        <v>45940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45825</v>
      </c>
      <c r="B50" s="14" t="s">
        <v>245</v>
      </c>
      <c r="C50" s="9" t="s">
        <v>136</v>
      </c>
      <c r="D50" s="13" t="s">
        <v>225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227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45945</v>
      </c>
      <c r="U50" s="11">
        <v>894</v>
      </c>
      <c r="V50" s="10">
        <v>525</v>
      </c>
      <c r="W50" s="10">
        <v>369</v>
      </c>
      <c r="X50" s="10">
        <v>0</v>
      </c>
      <c r="Y50" s="10">
        <v>387.45</v>
      </c>
      <c r="Z50" s="9" t="s">
        <v>80</v>
      </c>
      <c r="AA50" s="8">
        <v>386.61975000000007</v>
      </c>
      <c r="AB50" s="8">
        <v>386.61975000000007</v>
      </c>
      <c r="AC50" s="8">
        <v>0</v>
      </c>
      <c r="AD50" s="8">
        <v>386.61975000000007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45936</v>
      </c>
      <c r="B51" s="14" t="s">
        <v>503</v>
      </c>
      <c r="C51" s="9" t="s">
        <v>136</v>
      </c>
      <c r="D51" s="13" t="s">
        <v>173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227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45945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45523</v>
      </c>
      <c r="B52" s="14" t="s">
        <v>174</v>
      </c>
      <c r="C52" s="9" t="s">
        <v>136</v>
      </c>
      <c r="D52" s="13" t="s">
        <v>173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227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45945</v>
      </c>
      <c r="U52" s="11">
        <v>89</v>
      </c>
      <c r="V52" s="10">
        <v>0</v>
      </c>
      <c r="W52" s="10">
        <v>89</v>
      </c>
      <c r="X52" s="10">
        <v>0</v>
      </c>
      <c r="Y52" s="10">
        <v>93.45</v>
      </c>
      <c r="Z52" s="9" t="s">
        <v>80</v>
      </c>
      <c r="AA52" s="8">
        <v>93.24975000000002</v>
      </c>
      <c r="AB52" s="8">
        <v>93.24975000000002</v>
      </c>
      <c r="AC52" s="8">
        <v>0</v>
      </c>
      <c r="AD52" s="8">
        <v>0</v>
      </c>
      <c r="AE52" s="8">
        <v>93.24975000000002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2500</v>
      </c>
      <c r="V53" s="10">
        <v>2700</v>
      </c>
      <c r="W53" s="10">
        <v>0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333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2500</v>
      </c>
      <c r="V54" s="10">
        <v>2500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45911</v>
      </c>
      <c r="B55" s="14" t="s">
        <v>317</v>
      </c>
      <c r="C55" s="9" t="s">
        <v>105</v>
      </c>
      <c r="D55" s="13" t="s">
        <v>318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45947</v>
      </c>
      <c r="U55" s="11">
        <v>8000</v>
      </c>
      <c r="V55" s="10">
        <v>0</v>
      </c>
      <c r="W55" s="10">
        <v>8000</v>
      </c>
      <c r="X55" s="10">
        <v>8465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45947</v>
      </c>
      <c r="AK55" s="3">
        <v>45943</v>
      </c>
      <c r="AL55" s="3">
        <v>45936</v>
      </c>
      <c r="AM55" s="3">
        <v>45944</v>
      </c>
      <c r="AN55" s="3">
        <v>45945</v>
      </c>
      <c r="AO55" s="3">
        <v>45946</v>
      </c>
      <c r="AP55" s="3">
        <v>45942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45909</v>
      </c>
      <c r="B56" s="14" t="s">
        <v>315</v>
      </c>
      <c r="C56" s="9" t="s">
        <v>105</v>
      </c>
      <c r="D56" s="13" t="s">
        <v>310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3310.89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45947</v>
      </c>
      <c r="AK56" s="3">
        <v>45943</v>
      </c>
      <c r="AL56" s="3">
        <v>45936</v>
      </c>
      <c r="AM56" s="3">
        <v>45944</v>
      </c>
      <c r="AN56" s="3">
        <v>45945</v>
      </c>
      <c r="AO56" s="3">
        <v>45946</v>
      </c>
      <c r="AP56" s="3">
        <v>45942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345</v>
      </c>
      <c r="C57" s="9" t="s">
        <v>246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45947</v>
      </c>
      <c r="U57" s="11">
        <v>7500</v>
      </c>
      <c r="V57" s="10">
        <v>5245</v>
      </c>
      <c r="W57" s="10">
        <v>2255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45947</v>
      </c>
      <c r="AK57" s="3">
        <v>45943</v>
      </c>
      <c r="AL57" s="3">
        <v>45936</v>
      </c>
      <c r="AM57" s="3">
        <v>45944</v>
      </c>
      <c r="AN57" s="3">
        <v>45945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 t="s">
        <v>330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4617</v>
      </c>
      <c r="W58" s="10">
        <v>383</v>
      </c>
      <c r="X58" s="10">
        <v>5100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345</v>
      </c>
      <c r="C59" s="9" t="s">
        <v>246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45951</v>
      </c>
      <c r="U59" s="11">
        <v>2500</v>
      </c>
      <c r="V59" s="10">
        <v>1371</v>
      </c>
      <c r="W59" s="10">
        <v>1129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45892</v>
      </c>
      <c r="B60" s="14" t="s">
        <v>281</v>
      </c>
      <c r="C60" s="9" t="s">
        <v>79</v>
      </c>
      <c r="D60" s="13" t="s">
        <v>209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6000</v>
      </c>
      <c r="V60" s="10">
        <v>0</v>
      </c>
      <c r="W60" s="10">
        <v>6000</v>
      </c>
      <c r="X60" s="10">
        <v>0</v>
      </c>
      <c r="Y60" s="10">
        <v>6300</v>
      </c>
      <c r="Z60" s="9" t="s">
        <v>80</v>
      </c>
      <c r="AA60" s="8">
        <v>6621.78</v>
      </c>
      <c r="AB60" s="8">
        <v>6621.78</v>
      </c>
      <c r="AC60" s="8">
        <v>0</v>
      </c>
      <c r="AD60" s="8">
        <v>0</v>
      </c>
      <c r="AE60" s="8">
        <v>6621.78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45951</v>
      </c>
      <c r="U61" s="11">
        <v>5000</v>
      </c>
      <c r="V61" s="10">
        <v>4825</v>
      </c>
      <c r="W61" s="10">
        <v>175</v>
      </c>
      <c r="X61" s="10">
        <v>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45933</v>
      </c>
      <c r="B62" s="14" t="s">
        <v>507</v>
      </c>
      <c r="C62" s="9" t="s">
        <v>79</v>
      </c>
      <c r="D62" s="13" t="s">
        <v>483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250.15613333333337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45952</v>
      </c>
      <c r="U63" s="11">
        <v>2500</v>
      </c>
      <c r="V63" s="10">
        <v>0</v>
      </c>
      <c r="W63" s="10">
        <v>2500</v>
      </c>
      <c r="X63" s="10">
        <v>0</v>
      </c>
      <c r="Y63" s="10">
        <v>2625</v>
      </c>
      <c r="Z63" s="9" t="s">
        <v>80</v>
      </c>
      <c r="AA63" s="8">
        <v>2689.2250000000004</v>
      </c>
      <c r="AB63" s="8">
        <v>2689.2250000000004</v>
      </c>
      <c r="AC63" s="8">
        <v>0</v>
      </c>
      <c r="AD63" s="8">
        <v>0</v>
      </c>
      <c r="AE63" s="8">
        <v>2689.2250000000004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45952</v>
      </c>
      <c r="AK63" s="3">
        <v>45948</v>
      </c>
      <c r="AL63" s="3">
        <v>45941</v>
      </c>
      <c r="AM63" s="3">
        <v>45949</v>
      </c>
      <c r="AN63" s="3">
        <v>45950</v>
      </c>
      <c r="AO63" s="3">
        <v>45951</v>
      </c>
      <c r="AP63" s="3">
        <v>45947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287</v>
      </c>
      <c r="C64" s="9" t="s">
        <v>79</v>
      </c>
      <c r="D64" s="13" t="s">
        <v>288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45951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5</v>
      </c>
      <c r="AJ64" s="3">
        <v>45951</v>
      </c>
      <c r="AK64" s="3">
        <v>45946</v>
      </c>
      <c r="AL64" s="3">
        <v>45939</v>
      </c>
      <c r="AM64" s="3">
        <v>45947</v>
      </c>
      <c r="AN64" s="3">
        <v>45948</v>
      </c>
      <c r="AO64" s="3">
        <v>45949</v>
      </c>
      <c r="AP64" s="3">
        <v>45946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45933</v>
      </c>
      <c r="B65" s="14" t="s">
        <v>508</v>
      </c>
      <c r="C65" s="9" t="s">
        <v>79</v>
      </c>
      <c r="D65" s="13" t="s">
        <v>484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250.15613333333337</v>
      </c>
    </row>
    <row r="66" spans="1:56" ht="28.5" customHeight="1" x14ac:dyDescent="0.45">
      <c r="A66" s="3">
        <v>45923</v>
      </c>
      <c r="B66" s="14" t="s">
        <v>397</v>
      </c>
      <c r="C66" s="9" t="s">
        <v>79</v>
      </c>
      <c r="D66" s="13" t="s">
        <v>398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250.15613333333337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45954</v>
      </c>
      <c r="U67" s="11">
        <v>5000</v>
      </c>
      <c r="V67" s="10">
        <v>5000</v>
      </c>
      <c r="W67" s="10">
        <v>0</v>
      </c>
      <c r="X67" s="10">
        <v>5150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333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45954</v>
      </c>
      <c r="U68" s="11">
        <v>2500</v>
      </c>
      <c r="V68" s="10">
        <v>2500</v>
      </c>
      <c r="W68" s="10">
        <v>0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45954</v>
      </c>
      <c r="AK68" s="3">
        <v>45950</v>
      </c>
      <c r="AL68" s="3">
        <v>45943</v>
      </c>
      <c r="AM68" s="3">
        <v>45951</v>
      </c>
      <c r="AN68" s="3">
        <v>45952</v>
      </c>
      <c r="AO68" s="3">
        <v>45953</v>
      </c>
      <c r="AP68" s="3">
        <v>45949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2757</v>
      </c>
      <c r="AC69" s="8">
        <v>2761.1499999999996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208.62022222222222</v>
      </c>
    </row>
    <row r="70" spans="1:56" ht="28.5" customHeight="1" x14ac:dyDescent="0.45">
      <c r="A70" s="3">
        <v>45798</v>
      </c>
      <c r="B70" s="14" t="s">
        <v>239</v>
      </c>
      <c r="C70" s="9" t="s">
        <v>105</v>
      </c>
      <c r="D70" s="13" t="s">
        <v>480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2859</v>
      </c>
      <c r="AE70" s="8">
        <v>451.88999999999987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131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314</v>
      </c>
      <c r="C72" s="9" t="s">
        <v>79</v>
      </c>
      <c r="D72" s="13" t="s">
        <v>309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6000</v>
      </c>
      <c r="V72" s="10">
        <v>5531</v>
      </c>
      <c r="W72" s="10">
        <v>469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45960</v>
      </c>
      <c r="U74" s="11">
        <v>5000</v>
      </c>
      <c r="V74" s="10">
        <v>5000</v>
      </c>
      <c r="W74" s="10">
        <v>0</v>
      </c>
      <c r="X74" s="10">
        <v>5385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 t="s">
        <v>132</v>
      </c>
      <c r="B75" s="14" t="s">
        <v>132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1667.7075555555555</v>
      </c>
    </row>
    <row r="76" spans="1:56" ht="28.5" customHeight="1" x14ac:dyDescent="0.45">
      <c r="A76" s="3" t="s">
        <v>132</v>
      </c>
      <c r="B76" s="14" t="s">
        <v>132</v>
      </c>
      <c r="C76" s="9" t="s">
        <v>96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1625.4871111111113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 t="s">
        <v>329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45960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333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45961</v>
      </c>
      <c r="U78" s="11">
        <v>2500</v>
      </c>
      <c r="V78" s="10">
        <v>1129</v>
      </c>
      <c r="W78" s="10">
        <v>1371</v>
      </c>
      <c r="X78" s="10">
        <v>2550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0</v>
      </c>
      <c r="AC79" s="8">
        <v>2689.2250000000004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203.18588888888891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45911</v>
      </c>
      <c r="B81" s="14" t="s">
        <v>319</v>
      </c>
      <c r="C81" s="9" t="s">
        <v>105</v>
      </c>
      <c r="D81" s="13" t="s">
        <v>320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250.15613333333337</v>
      </c>
    </row>
    <row r="82" spans="1:56" ht="28.5" customHeight="1" x14ac:dyDescent="0.45">
      <c r="A82" s="3">
        <v>45909</v>
      </c>
      <c r="B82" s="14" t="s">
        <v>316</v>
      </c>
      <c r="C82" s="9" t="s">
        <v>105</v>
      </c>
      <c r="D82" s="13" t="s">
        <v>311</v>
      </c>
      <c r="E82" s="9">
        <v>20</v>
      </c>
      <c r="F82" s="9">
        <v>40</v>
      </c>
      <c r="G82" s="9" t="s">
        <v>60</v>
      </c>
      <c r="H82" s="9" t="s">
        <v>66</v>
      </c>
      <c r="I82" s="9">
        <v>108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262.82226666666668</v>
      </c>
    </row>
    <row r="83" spans="1:56" ht="28.5" customHeight="1" x14ac:dyDescent="0.45">
      <c r="A83" s="3" t="s">
        <v>132</v>
      </c>
      <c r="B83" s="14" t="s">
        <v>132</v>
      </c>
      <c r="C83" s="9" t="s">
        <v>136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45961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6000</v>
      </c>
      <c r="AC83" s="8">
        <v>98775.000000000015</v>
      </c>
      <c r="AD83" s="8">
        <v>0</v>
      </c>
      <c r="AE83" s="8">
        <v>104775.00000000001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7463</v>
      </c>
    </row>
    <row r="84" spans="1:56" ht="28.5" customHeight="1" x14ac:dyDescent="0.45">
      <c r="A84" s="3" t="s">
        <v>132</v>
      </c>
      <c r="B84" s="14" t="s">
        <v>132</v>
      </c>
      <c r="C84" s="9" t="s">
        <v>246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305000</v>
      </c>
      <c r="V84" s="10">
        <v>0</v>
      </c>
      <c r="W84" s="10">
        <v>305000</v>
      </c>
      <c r="X84" s="10">
        <v>0</v>
      </c>
      <c r="Y84" s="10">
        <v>320250</v>
      </c>
      <c r="Z84" s="9" t="s">
        <v>80</v>
      </c>
      <c r="AA84" s="8">
        <v>336607.14999999997</v>
      </c>
      <c r="AB84" s="8">
        <v>0</v>
      </c>
      <c r="AC84" s="8">
        <v>336607.14999999997</v>
      </c>
      <c r="AD84" s="8">
        <v>0</v>
      </c>
      <c r="AE84" s="8">
        <v>336607.14999999997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25432.540222222222</v>
      </c>
    </row>
    <row r="85" spans="1:56" ht="28.5" customHeight="1" x14ac:dyDescent="0.45">
      <c r="A85" s="3">
        <v>45933</v>
      </c>
      <c r="B85" s="14" t="s">
        <v>504</v>
      </c>
      <c r="C85" s="9" t="s">
        <v>105</v>
      </c>
      <c r="D85" s="13" t="s">
        <v>208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45933</v>
      </c>
      <c r="B86" s="14" t="s">
        <v>505</v>
      </c>
      <c r="C86" s="9" t="s">
        <v>105</v>
      </c>
      <c r="D86" s="13" t="s">
        <v>481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506</v>
      </c>
      <c r="C87" s="9" t="s">
        <v>79</v>
      </c>
      <c r="D87" s="13" t="s">
        <v>482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509</v>
      </c>
      <c r="C88" s="9" t="s">
        <v>105</v>
      </c>
      <c r="D88" s="13" t="s">
        <v>485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510</v>
      </c>
      <c r="C89" s="9" t="s">
        <v>105</v>
      </c>
      <c r="D89" s="13" t="s">
        <v>486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333.54151111111111</v>
      </c>
    </row>
    <row r="90" spans="1:56" ht="28.5" customHeight="1" x14ac:dyDescent="0.45">
      <c r="A90" s="3">
        <v>45919</v>
      </c>
      <c r="B90" s="14" t="s">
        <v>368</v>
      </c>
      <c r="C90" s="9" t="s">
        <v>136</v>
      </c>
      <c r="D90" s="13" t="s">
        <v>213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1172</v>
      </c>
      <c r="V90" s="10">
        <v>0</v>
      </c>
      <c r="W90" s="10">
        <v>1172</v>
      </c>
      <c r="X90" s="10">
        <v>21290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349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367</v>
      </c>
      <c r="C91" s="9" t="s">
        <v>136</v>
      </c>
      <c r="D91" s="13" t="s">
        <v>350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227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622</v>
      </c>
      <c r="V91" s="10">
        <v>0</v>
      </c>
      <c r="W91" s="10">
        <v>622</v>
      </c>
      <c r="X91" s="10">
        <v>6150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45923</v>
      </c>
      <c r="B92" s="14" t="s">
        <v>393</v>
      </c>
      <c r="C92" s="9" t="s">
        <v>79</v>
      </c>
      <c r="D92" s="13" t="s">
        <v>394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45923</v>
      </c>
      <c r="B93" s="14" t="s">
        <v>395</v>
      </c>
      <c r="C93" s="9" t="s">
        <v>79</v>
      </c>
      <c r="D93" s="13" t="s">
        <v>396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25000</v>
      </c>
      <c r="V93" s="10">
        <v>0</v>
      </c>
      <c r="W93" s="10">
        <v>25000</v>
      </c>
      <c r="X93" s="10">
        <v>0</v>
      </c>
      <c r="Y93" s="10">
        <v>26250</v>
      </c>
      <c r="Z93" s="9" t="s">
        <v>80</v>
      </c>
      <c r="AA93" s="8">
        <v>27590.75</v>
      </c>
      <c r="AB93" s="8">
        <v>0</v>
      </c>
      <c r="AC93" s="8">
        <v>27590.75</v>
      </c>
      <c r="AD93" s="8">
        <v>0</v>
      </c>
      <c r="AE93" s="8">
        <v>27590.75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2084.6344444444444</v>
      </c>
    </row>
    <row r="94" spans="1:56" ht="28.5" customHeight="1" x14ac:dyDescent="0.45">
      <c r="A94" s="3">
        <v>45923</v>
      </c>
      <c r="B94" s="14" t="s">
        <v>399</v>
      </c>
      <c r="C94" s="9" t="s">
        <v>79</v>
      </c>
      <c r="D94" s="13" t="s">
        <v>400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45946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131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45877</v>
      </c>
      <c r="B95" s="14" t="s">
        <v>269</v>
      </c>
      <c r="C95" s="9" t="s">
        <v>79</v>
      </c>
      <c r="D95" s="13" t="s">
        <v>270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3500</v>
      </c>
      <c r="V95" s="10">
        <v>1217</v>
      </c>
      <c r="W95" s="10">
        <v>2283</v>
      </c>
      <c r="X95" s="10">
        <v>1545</v>
      </c>
      <c r="Y95" s="10">
        <v>2052.75</v>
      </c>
      <c r="Z95" s="9" t="s">
        <v>80</v>
      </c>
      <c r="AA95" s="8">
        <v>2265.4764825000002</v>
      </c>
      <c r="AB95" s="8">
        <v>0</v>
      </c>
      <c r="AC95" s="8">
        <v>2265.4764825000002</v>
      </c>
      <c r="AD95" s="8">
        <v>0</v>
      </c>
      <c r="AE95" s="8">
        <v>2265.4764825000002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171.16933423333336</v>
      </c>
    </row>
    <row r="96" spans="1:56" ht="28.5" customHeight="1" x14ac:dyDescent="0.45">
      <c r="A96" s="3">
        <v>45896</v>
      </c>
      <c r="B96" s="14" t="s">
        <v>291</v>
      </c>
      <c r="C96" s="9" t="s">
        <v>79</v>
      </c>
      <c r="D96" s="13" t="s">
        <v>263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113</v>
      </c>
      <c r="AH96" s="1" t="s">
        <v>75</v>
      </c>
      <c r="AI96" s="1">
        <v>5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45905</v>
      </c>
      <c r="B97" s="14" t="s">
        <v>308</v>
      </c>
      <c r="C97" s="9" t="s">
        <v>136</v>
      </c>
      <c r="D97" s="13" t="s">
        <v>229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243</v>
      </c>
      <c r="V97" s="10">
        <v>0</v>
      </c>
      <c r="W97" s="10">
        <v>243</v>
      </c>
      <c r="X97" s="10">
        <v>5950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300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45796</v>
      </c>
      <c r="B98" s="14" t="s">
        <v>233</v>
      </c>
      <c r="C98" s="9" t="s">
        <v>136</v>
      </c>
      <c r="D98" s="13" t="s">
        <v>231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302</v>
      </c>
      <c r="V98" s="10">
        <v>363</v>
      </c>
      <c r="W98" s="10">
        <v>0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45674</v>
      </c>
      <c r="B99" s="14" t="s">
        <v>215</v>
      </c>
      <c r="C99" s="9" t="s">
        <v>136</v>
      </c>
      <c r="D99" s="13" t="s">
        <v>214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222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45611</v>
      </c>
      <c r="B100" s="14" t="s">
        <v>187</v>
      </c>
      <c r="C100" s="9" t="s">
        <v>136</v>
      </c>
      <c r="D100" s="13" t="s">
        <v>186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45523</v>
      </c>
      <c r="B101" s="14" t="s">
        <v>174</v>
      </c>
      <c r="C101" s="9" t="s">
        <v>136</v>
      </c>
      <c r="D101" s="13" t="s">
        <v>172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45896</v>
      </c>
      <c r="B102" s="14" t="s">
        <v>292</v>
      </c>
      <c r="C102" s="9" t="s">
        <v>79</v>
      </c>
      <c r="D102" s="13" t="s">
        <v>293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129</v>
      </c>
      <c r="U102" s="11">
        <v>3000</v>
      </c>
      <c r="V102" s="10">
        <v>3194</v>
      </c>
      <c r="W102" s="10">
        <v>0</v>
      </c>
      <c r="X102" s="10">
        <v>8100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 t="s">
        <v>129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45891</v>
      </c>
      <c r="B103" s="14" t="s">
        <v>289</v>
      </c>
      <c r="C103" s="9" t="s">
        <v>79</v>
      </c>
      <c r="D103" s="13" t="s">
        <v>290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129</v>
      </c>
      <c r="U103" s="11">
        <v>6000</v>
      </c>
      <c r="V103" s="10">
        <v>5500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129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8500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45908</v>
      </c>
      <c r="B104" s="14" t="s">
        <v>313</v>
      </c>
      <c r="C104" s="9" t="s">
        <v>235</v>
      </c>
      <c r="D104" s="13" t="s">
        <v>236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129</v>
      </c>
      <c r="U104" s="11">
        <v>4000</v>
      </c>
      <c r="V104" s="10">
        <v>4000</v>
      </c>
      <c r="W104" s="10">
        <v>0</v>
      </c>
      <c r="X104" s="10">
        <v>4060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129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313</v>
      </c>
      <c r="C105" s="9" t="s">
        <v>235</v>
      </c>
      <c r="D105" s="13" t="s">
        <v>278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45799</v>
      </c>
      <c r="B106" s="14" t="s">
        <v>240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3975</v>
      </c>
      <c r="W106" s="10">
        <v>25</v>
      </c>
      <c r="X106" s="10">
        <v>4140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202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278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4056</v>
      </c>
      <c r="W107" s="10">
        <v>0</v>
      </c>
      <c r="X107" s="10">
        <v>4404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45720</v>
      </c>
      <c r="B108" s="14" t="s">
        <v>126</v>
      </c>
      <c r="C108" s="9" t="s">
        <v>105</v>
      </c>
      <c r="D108" s="13" t="s">
        <v>201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45541</v>
      </c>
      <c r="B110" s="14" t="s">
        <v>176</v>
      </c>
      <c r="C110" s="9" t="s">
        <v>105</v>
      </c>
      <c r="D110" s="13" t="s">
        <v>177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211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45581</v>
      </c>
      <c r="B111" s="14" t="s">
        <v>180</v>
      </c>
      <c r="C111" s="9" t="s">
        <v>105</v>
      </c>
      <c r="D111" s="13" t="s">
        <v>181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80</v>
      </c>
      <c r="AA112" s="8">
        <v>610873.41598250007</v>
      </c>
      <c r="AB112" s="8">
        <v>41249.124500000005</v>
      </c>
      <c r="AC112" s="8">
        <v>569624.29148250003</v>
      </c>
      <c r="AD112" s="8">
        <v>11837.169750000001</v>
      </c>
      <c r="AE112" s="8">
        <v>599036.24623250007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346</v>
      </c>
      <c r="C113" s="9" t="s">
        <v>246</v>
      </c>
      <c r="D113" s="13">
        <v>21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45940</v>
      </c>
      <c r="U113" s="11">
        <v>2500</v>
      </c>
      <c r="V113" s="10">
        <v>2700</v>
      </c>
      <c r="W113" s="10">
        <v>0</v>
      </c>
      <c r="X113" s="10">
        <v>2687</v>
      </c>
      <c r="Y113" s="10">
        <v>0</v>
      </c>
      <c r="Z113" s="9" t="s">
        <v>247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74</v>
      </c>
      <c r="AI113" s="1">
        <v>2</v>
      </c>
      <c r="AJ113" s="3">
        <v>45940</v>
      </c>
      <c r="AK113" s="3">
        <v>0</v>
      </c>
      <c r="AL113" s="3">
        <v>45931</v>
      </c>
      <c r="AM113" s="3">
        <v>45938</v>
      </c>
      <c r="AN113" s="3">
        <v>45939</v>
      </c>
      <c r="AO113" s="3">
        <v>45939</v>
      </c>
      <c r="AP113" s="3">
        <v>45935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248</v>
      </c>
      <c r="BD113" s="56">
        <v>0</v>
      </c>
    </row>
    <row r="114" spans="1:56" ht="28.5" customHeight="1" x14ac:dyDescent="0.45">
      <c r="A114" s="3">
        <v>45916</v>
      </c>
      <c r="B114" s="14" t="s">
        <v>346</v>
      </c>
      <c r="C114" s="9" t="s">
        <v>246</v>
      </c>
      <c r="D114" s="13" t="s">
        <v>335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45945</v>
      </c>
      <c r="U114" s="11">
        <v>5000</v>
      </c>
      <c r="V114" s="10">
        <v>5100</v>
      </c>
      <c r="W114" s="10">
        <v>0</v>
      </c>
      <c r="X114" s="10">
        <v>5200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74</v>
      </c>
      <c r="AI114" s="1">
        <v>2</v>
      </c>
      <c r="AJ114" s="3">
        <v>45945</v>
      </c>
      <c r="AK114" s="3">
        <v>0</v>
      </c>
      <c r="AL114" s="3">
        <v>45936</v>
      </c>
      <c r="AM114" s="3">
        <v>45943</v>
      </c>
      <c r="AN114" s="3">
        <v>45944</v>
      </c>
      <c r="AO114" s="3">
        <v>45944</v>
      </c>
      <c r="AP114" s="3">
        <v>45940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346</v>
      </c>
      <c r="C115" s="9" t="s">
        <v>246</v>
      </c>
      <c r="D115" s="13">
        <v>932</v>
      </c>
      <c r="E115" s="9">
        <v>20</v>
      </c>
      <c r="F115" s="9">
        <v>38</v>
      </c>
      <c r="G115" s="9" t="s">
        <v>60</v>
      </c>
      <c r="H115" s="9">
        <v>0</v>
      </c>
      <c r="I115" s="9">
        <v>82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45954</v>
      </c>
      <c r="U115" s="11">
        <v>2500</v>
      </c>
      <c r="V115" s="10">
        <v>0</v>
      </c>
      <c r="W115" s="10">
        <v>2500</v>
      </c>
      <c r="X115" s="10">
        <v>2550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74</v>
      </c>
      <c r="AI115" s="1">
        <v>2</v>
      </c>
      <c r="AJ115" s="3">
        <v>45954</v>
      </c>
      <c r="AK115" s="3">
        <v>0</v>
      </c>
      <c r="AL115" s="3">
        <v>45945</v>
      </c>
      <c r="AM115" s="3">
        <v>45952</v>
      </c>
      <c r="AN115" s="3">
        <v>45953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346</v>
      </c>
      <c r="C116" s="9" t="s">
        <v>246</v>
      </c>
      <c r="D116" s="13">
        <v>21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45946</v>
      </c>
      <c r="U116" s="11">
        <v>2500</v>
      </c>
      <c r="V116" s="10">
        <v>2700</v>
      </c>
      <c r="W116" s="10">
        <v>0</v>
      </c>
      <c r="X116" s="10">
        <v>2686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45946</v>
      </c>
      <c r="AK116" s="3">
        <v>0</v>
      </c>
      <c r="AL116" s="3">
        <v>45937</v>
      </c>
      <c r="AM116" s="3">
        <v>45944</v>
      </c>
      <c r="AN116" s="3">
        <v>45945</v>
      </c>
      <c r="AO116" s="3">
        <v>45945</v>
      </c>
      <c r="AP116" s="3">
        <v>45941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346</v>
      </c>
      <c r="C117" s="9" t="s">
        <v>246</v>
      </c>
      <c r="D117" s="13" t="s">
        <v>429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247</v>
      </c>
      <c r="AA117" s="8">
        <v>5657.85</v>
      </c>
      <c r="AB117" s="8">
        <v>5657.85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 t="s">
        <v>338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247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334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 t="s">
        <v>335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 t="s">
        <v>332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0</v>
      </c>
      <c r="W122" s="10">
        <v>10000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10000</v>
      </c>
      <c r="V124" s="10">
        <v>2900</v>
      </c>
      <c r="W124" s="10">
        <v>7100</v>
      </c>
      <c r="X124" s="10">
        <v>10300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>
        <v>931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247</v>
      </c>
      <c r="AA125" s="8">
        <v>5657.85</v>
      </c>
      <c r="AB125" s="8">
        <v>5657.85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45950</v>
      </c>
      <c r="AK125" s="3">
        <v>0</v>
      </c>
      <c r="AL125" s="3">
        <v>45941</v>
      </c>
      <c r="AM125" s="3">
        <v>45948</v>
      </c>
      <c r="AN125" s="3">
        <v>45949</v>
      </c>
      <c r="AO125" s="3">
        <v>45949</v>
      </c>
      <c r="AP125" s="3">
        <v>45945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340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45947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74</v>
      </c>
      <c r="AI126" s="1">
        <v>2</v>
      </c>
      <c r="AJ126" s="3">
        <v>45947</v>
      </c>
      <c r="AK126" s="3">
        <v>0</v>
      </c>
      <c r="AL126" s="3">
        <v>45938</v>
      </c>
      <c r="AM126" s="3">
        <v>45945</v>
      </c>
      <c r="AN126" s="3">
        <v>45946</v>
      </c>
      <c r="AO126" s="3">
        <v>45946</v>
      </c>
      <c r="AP126" s="3">
        <v>45942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45958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45958</v>
      </c>
      <c r="AK127" s="3">
        <v>0</v>
      </c>
      <c r="AL127" s="3">
        <v>45949</v>
      </c>
      <c r="AM127" s="3">
        <v>45956</v>
      </c>
      <c r="AN127" s="3">
        <v>45957</v>
      </c>
      <c r="AO127" s="3">
        <v>45957</v>
      </c>
      <c r="AP127" s="3">
        <v>45953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335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7500</v>
      </c>
      <c r="V128" s="10">
        <v>0</v>
      </c>
      <c r="W128" s="10">
        <v>7500</v>
      </c>
      <c r="X128" s="10">
        <v>0</v>
      </c>
      <c r="Y128" s="10">
        <v>7875</v>
      </c>
      <c r="Z128" s="9" t="s">
        <v>247</v>
      </c>
      <c r="AA128" s="8">
        <v>8486.7750000000015</v>
      </c>
      <c r="AB128" s="8">
        <v>8486.7750000000015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341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247</v>
      </c>
      <c r="AA129" s="8">
        <v>2828.9250000000002</v>
      </c>
      <c r="AB129" s="8">
        <v>2828.9250000000002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5165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45945</v>
      </c>
      <c r="U131" s="11">
        <v>5000</v>
      </c>
      <c r="V131" s="10">
        <v>4728</v>
      </c>
      <c r="W131" s="10">
        <v>272</v>
      </c>
      <c r="X131" s="10">
        <v>5100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45945</v>
      </c>
      <c r="AK131" s="3">
        <v>0</v>
      </c>
      <c r="AL131" s="3">
        <v>45936</v>
      </c>
      <c r="AM131" s="3">
        <v>45943</v>
      </c>
      <c r="AN131" s="3">
        <v>45944</v>
      </c>
      <c r="AO131" s="3">
        <v>45944</v>
      </c>
      <c r="AP131" s="3">
        <v>45940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337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45951</v>
      </c>
      <c r="U132" s="11">
        <v>10000</v>
      </c>
      <c r="V132" s="10">
        <v>0</v>
      </c>
      <c r="W132" s="10">
        <v>10000</v>
      </c>
      <c r="X132" s="10">
        <v>10300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45951</v>
      </c>
      <c r="AK132" s="3">
        <v>0</v>
      </c>
      <c r="AL132" s="3">
        <v>45942</v>
      </c>
      <c r="AM132" s="3">
        <v>45949</v>
      </c>
      <c r="AN132" s="3">
        <v>45950</v>
      </c>
      <c r="AO132" s="3">
        <v>45950</v>
      </c>
      <c r="AP132" s="3">
        <v>45946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45952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45952</v>
      </c>
      <c r="AK133" s="3">
        <v>0</v>
      </c>
      <c r="AL133" s="3">
        <v>45943</v>
      </c>
      <c r="AM133" s="3">
        <v>45950</v>
      </c>
      <c r="AN133" s="3">
        <v>45951</v>
      </c>
      <c r="AO133" s="3">
        <v>45951</v>
      </c>
      <c r="AP133" s="3">
        <v>45947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332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45950</v>
      </c>
      <c r="AK134" s="3">
        <v>0</v>
      </c>
      <c r="AL134" s="3">
        <v>45941</v>
      </c>
      <c r="AM134" s="3">
        <v>45948</v>
      </c>
      <c r="AN134" s="3">
        <v>45949</v>
      </c>
      <c r="AO134" s="3">
        <v>45949</v>
      </c>
      <c r="AP134" s="3">
        <v>45945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429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45952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247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45952</v>
      </c>
      <c r="AK135" s="3">
        <v>0</v>
      </c>
      <c r="AL135" s="3">
        <v>45943</v>
      </c>
      <c r="AM135" s="3">
        <v>45950</v>
      </c>
      <c r="AN135" s="3">
        <v>45951</v>
      </c>
      <c r="AO135" s="3">
        <v>45951</v>
      </c>
      <c r="AP135" s="3">
        <v>45947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342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0</v>
      </c>
      <c r="W140" s="10">
        <v>5000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45957</v>
      </c>
      <c r="AK142" s="3">
        <v>0</v>
      </c>
      <c r="AL142" s="3">
        <v>45948</v>
      </c>
      <c r="AM142" s="3">
        <v>45955</v>
      </c>
      <c r="AN142" s="3">
        <v>45956</v>
      </c>
      <c r="AO142" s="3">
        <v>45956</v>
      </c>
      <c r="AP142" s="3">
        <v>45952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222.85642500000006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429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222.85642500000006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847.40467777777781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847.40467777777781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423.7023388888889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338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434.7075944444444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445.71285000000012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0</v>
      </c>
      <c r="AC162" s="8">
        <v>8486.7750000000015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668.56927500000018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340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247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222.85642500000006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0</v>
      </c>
      <c r="AC166" s="8">
        <v>1434264.9750000001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112988.20747500002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1620450.1500000001</v>
      </c>
      <c r="AB167" s="8">
        <v>125764.92500000003</v>
      </c>
      <c r="AC167" s="8">
        <v>1494685.2250000001</v>
      </c>
      <c r="AD167" s="8">
        <v>0</v>
      </c>
      <c r="AE167" s="8">
        <v>0</v>
      </c>
      <c r="AF167" s="8" t="s">
        <v>58</v>
      </c>
      <c r="AG167" s="1" t="s">
        <v>115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372</v>
      </c>
      <c r="C168" s="9" t="s">
        <v>136</v>
      </c>
      <c r="D168" s="13" t="s">
        <v>282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115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348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373</v>
      </c>
      <c r="C169" s="9" t="s">
        <v>136</v>
      </c>
      <c r="D169" s="13" t="s">
        <v>351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45945</v>
      </c>
      <c r="U169" s="11">
        <v>11357</v>
      </c>
      <c r="V169" s="10">
        <v>0</v>
      </c>
      <c r="W169" s="10">
        <v>11357</v>
      </c>
      <c r="X169" s="10">
        <v>12110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61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352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373</v>
      </c>
      <c r="C170" s="9" t="s">
        <v>136</v>
      </c>
      <c r="D170" s="13" t="s">
        <v>351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45952</v>
      </c>
      <c r="U170" s="11">
        <v>25709</v>
      </c>
      <c r="V170" s="10">
        <v>0</v>
      </c>
      <c r="W170" s="10">
        <v>25709</v>
      </c>
      <c r="X170" s="10">
        <v>27997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113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352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45919</v>
      </c>
      <c r="B171" s="14" t="s">
        <v>374</v>
      </c>
      <c r="C171" s="9" t="s">
        <v>136</v>
      </c>
      <c r="D171" s="13" t="s">
        <v>244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188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45954</v>
      </c>
      <c r="U171" s="11">
        <v>16814</v>
      </c>
      <c r="V171" s="10">
        <v>12720</v>
      </c>
      <c r="W171" s="10">
        <v>4094</v>
      </c>
      <c r="X171" s="10">
        <v>27689</v>
      </c>
      <c r="Y171" s="10">
        <v>0</v>
      </c>
      <c r="Z171" s="9" t="s">
        <v>81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202</v>
      </c>
      <c r="AG171" s="1" t="s">
        <v>113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353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12867</v>
      </c>
      <c r="AC172" s="8">
        <v>290980.5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22243.842666666667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303847.5</v>
      </c>
      <c r="AB173" s="8">
        <v>12867</v>
      </c>
      <c r="AC173" s="8">
        <v>290980.5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45933</v>
      </c>
      <c r="B174" s="14" t="s">
        <v>490</v>
      </c>
      <c r="C174" s="9" t="s">
        <v>458</v>
      </c>
      <c r="D174" s="13" t="s">
        <v>459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45939</v>
      </c>
      <c r="U174" s="11">
        <v>5000</v>
      </c>
      <c r="V174" s="10">
        <v>4737</v>
      </c>
      <c r="W174" s="10">
        <v>263</v>
      </c>
      <c r="X174" s="10">
        <v>5200</v>
      </c>
      <c r="Y174" s="10">
        <v>0</v>
      </c>
      <c r="Z174" s="9" t="s">
        <v>118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68</v>
      </c>
      <c r="AI174" s="1">
        <v>4</v>
      </c>
      <c r="AJ174" s="3">
        <v>45939</v>
      </c>
      <c r="AK174" s="3">
        <v>45935</v>
      </c>
      <c r="AL174" s="3">
        <v>45929</v>
      </c>
      <c r="AM174" s="3">
        <v>45936</v>
      </c>
      <c r="AN174" s="3">
        <v>45937</v>
      </c>
      <c r="AO174" s="3">
        <v>45937</v>
      </c>
      <c r="AP174" s="3">
        <v>45934</v>
      </c>
      <c r="AQ174" s="3">
        <v>45938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119</v>
      </c>
      <c r="BD174" s="56">
        <v>0</v>
      </c>
    </row>
    <row r="175" spans="1:56" ht="28.5" customHeight="1" x14ac:dyDescent="0.45">
      <c r="A175" s="3">
        <v>45930</v>
      </c>
      <c r="B175" s="14" t="s">
        <v>511</v>
      </c>
      <c r="C175" s="9" t="s">
        <v>79</v>
      </c>
      <c r="D175" s="13" t="s">
        <v>446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90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45951</v>
      </c>
      <c r="U175" s="11">
        <v>3000</v>
      </c>
      <c r="V175" s="10">
        <v>0</v>
      </c>
      <c r="W175" s="10">
        <v>3000</v>
      </c>
      <c r="X175" s="10">
        <v>3105</v>
      </c>
      <c r="Y175" s="10">
        <v>0</v>
      </c>
      <c r="Z175" s="9" t="s">
        <v>118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117</v>
      </c>
      <c r="AH175" s="1" t="s">
        <v>68</v>
      </c>
      <c r="AI175" s="1">
        <v>4</v>
      </c>
      <c r="AJ175" s="3">
        <v>45951</v>
      </c>
      <c r="AK175" s="3">
        <v>45947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45946</v>
      </c>
      <c r="AQ175" s="3">
        <v>45950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119</v>
      </c>
      <c r="BD175" s="56">
        <v>0</v>
      </c>
    </row>
    <row r="176" spans="1:56" ht="28.5" customHeight="1" x14ac:dyDescent="0.45">
      <c r="A176" s="3">
        <v>45933</v>
      </c>
      <c r="B176" s="14" t="s">
        <v>512</v>
      </c>
      <c r="C176" s="9" t="s">
        <v>105</v>
      </c>
      <c r="D176" s="13" t="s">
        <v>491</v>
      </c>
      <c r="E176" s="9">
        <v>21</v>
      </c>
      <c r="F176" s="9">
        <v>40</v>
      </c>
      <c r="G176" s="9" t="s">
        <v>60</v>
      </c>
      <c r="H176" s="9" t="s">
        <v>66</v>
      </c>
      <c r="I176" s="9">
        <v>108</v>
      </c>
      <c r="J176" s="9" t="s">
        <v>57</v>
      </c>
      <c r="K176" s="9">
        <v>5</v>
      </c>
      <c r="L176" s="9" t="s">
        <v>89</v>
      </c>
      <c r="M176" s="10">
        <v>22</v>
      </c>
      <c r="N176" s="9">
        <v>42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45941</v>
      </c>
      <c r="U176" s="11">
        <v>3000</v>
      </c>
      <c r="V176" s="10">
        <v>3000</v>
      </c>
      <c r="W176" s="10">
        <v>0</v>
      </c>
      <c r="X176" s="10">
        <v>3200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45941</v>
      </c>
      <c r="AK176" s="3">
        <v>45937</v>
      </c>
      <c r="AL176" s="3">
        <v>45931</v>
      </c>
      <c r="AM176" s="3">
        <v>45938</v>
      </c>
      <c r="AN176" s="3">
        <v>45939</v>
      </c>
      <c r="AO176" s="3">
        <v>45939</v>
      </c>
      <c r="AP176" s="3">
        <v>45936</v>
      </c>
      <c r="AQ176" s="3">
        <v>45940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 t="s">
        <v>524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45933</v>
      </c>
      <c r="B177" s="14" t="s">
        <v>513</v>
      </c>
      <c r="C177" s="9" t="s">
        <v>79</v>
      </c>
      <c r="D177" s="13" t="s">
        <v>492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90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118</v>
      </c>
      <c r="AA177" s="8">
        <v>3310.89</v>
      </c>
      <c r="AB177" s="8">
        <v>3310.89</v>
      </c>
      <c r="AC177" s="8">
        <v>0</v>
      </c>
      <c r="AD177" s="8">
        <v>0</v>
      </c>
      <c r="AE177" s="8">
        <v>3310.89</v>
      </c>
      <c r="AF177" s="8">
        <v>0</v>
      </c>
      <c r="AG177" s="1" t="s">
        <v>114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45940</v>
      </c>
      <c r="B178" s="14" t="s">
        <v>525</v>
      </c>
      <c r="C178" s="9" t="s">
        <v>109</v>
      </c>
      <c r="D178" s="13" t="s">
        <v>526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45944</v>
      </c>
      <c r="U178" s="11">
        <v>50000</v>
      </c>
      <c r="V178" s="10">
        <v>0</v>
      </c>
      <c r="W178" s="10">
        <v>50000</v>
      </c>
      <c r="X178" s="10">
        <v>17110</v>
      </c>
      <c r="Y178" s="10">
        <v>34534.5</v>
      </c>
      <c r="Z178" s="9" t="s">
        <v>118</v>
      </c>
      <c r="AA178" s="8">
        <v>37148.416305000006</v>
      </c>
      <c r="AB178" s="8">
        <v>37148.416305000006</v>
      </c>
      <c r="AC178" s="8">
        <v>0</v>
      </c>
      <c r="AD178" s="8">
        <v>37148.416305000006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527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 t="s">
        <v>132</v>
      </c>
      <c r="B179" s="14" t="s">
        <v>132</v>
      </c>
      <c r="C179" s="9" t="s">
        <v>109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150000</v>
      </c>
      <c r="V179" s="10">
        <v>0</v>
      </c>
      <c r="W179" s="10">
        <v>150000</v>
      </c>
      <c r="X179" s="10">
        <v>0</v>
      </c>
      <c r="Y179" s="10">
        <v>157500</v>
      </c>
      <c r="Z179" s="9" t="s">
        <v>118</v>
      </c>
      <c r="AA179" s="8">
        <v>161353.5</v>
      </c>
      <c r="AB179" s="8">
        <v>161353.5</v>
      </c>
      <c r="AC179" s="8">
        <v>0</v>
      </c>
      <c r="AD179" s="8">
        <v>161353.5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45631</v>
      </c>
      <c r="B180" s="14" t="s">
        <v>195</v>
      </c>
      <c r="C180" s="9" t="s">
        <v>107</v>
      </c>
      <c r="D180" s="13" t="s">
        <v>141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118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207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45631</v>
      </c>
      <c r="B181" s="14" t="s">
        <v>194</v>
      </c>
      <c r="C181" s="9" t="s">
        <v>107</v>
      </c>
      <c r="D181" s="13" t="s">
        <v>141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 t="s">
        <v>63</v>
      </c>
      <c r="U181" s="11">
        <v>9000</v>
      </c>
      <c r="V181" s="10">
        <v>0</v>
      </c>
      <c r="W181" s="10">
        <v>9000</v>
      </c>
      <c r="X181" s="10">
        <v>0</v>
      </c>
      <c r="Y181" s="10">
        <v>9450</v>
      </c>
      <c r="Z181" s="9" t="s">
        <v>118</v>
      </c>
      <c r="AA181" s="8">
        <v>9681.2100000000009</v>
      </c>
      <c r="AB181" s="8">
        <v>9681.2100000000009</v>
      </c>
      <c r="AC181" s="8">
        <v>0</v>
      </c>
      <c r="AD181" s="8">
        <v>9681.2100000000009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206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45896</v>
      </c>
      <c r="B182" s="14" t="s">
        <v>294</v>
      </c>
      <c r="C182" s="9" t="s">
        <v>105</v>
      </c>
      <c r="D182" s="13" t="s">
        <v>295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89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45896</v>
      </c>
      <c r="B183" s="14" t="s">
        <v>296</v>
      </c>
      <c r="C183" s="9" t="s">
        <v>105</v>
      </c>
      <c r="D183" s="13" t="s">
        <v>265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89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5518.15</v>
      </c>
      <c r="AB183" s="8">
        <v>5518.15</v>
      </c>
      <c r="AC183" s="8">
        <v>0</v>
      </c>
      <c r="AD183" s="8">
        <v>5518.15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45896</v>
      </c>
      <c r="B184" s="14" t="s">
        <v>297</v>
      </c>
      <c r="C184" s="9" t="s">
        <v>105</v>
      </c>
      <c r="D184" s="13" t="s">
        <v>298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89</v>
      </c>
      <c r="M184" s="10">
        <v>22</v>
      </c>
      <c r="N184" s="9">
        <v>40</v>
      </c>
      <c r="O184" s="9">
        <v>40</v>
      </c>
      <c r="P184" s="10">
        <v>65.13122457599998</v>
      </c>
      <c r="Q184" s="10">
        <v>0</v>
      </c>
      <c r="R184" s="10">
        <v>65.13122457599998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3000</v>
      </c>
      <c r="X184" s="10">
        <v>0</v>
      </c>
      <c r="Y184" s="10">
        <v>3150</v>
      </c>
      <c r="Z184" s="9" t="s">
        <v>118</v>
      </c>
      <c r="AA184" s="8">
        <v>3310.89</v>
      </c>
      <c r="AB184" s="8">
        <v>3310.89</v>
      </c>
      <c r="AC184" s="8">
        <v>0</v>
      </c>
      <c r="AD184" s="8">
        <v>3310.89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45911</v>
      </c>
      <c r="B185" s="14" t="s">
        <v>321</v>
      </c>
      <c r="C185" s="9" t="s">
        <v>105</v>
      </c>
      <c r="D185" s="13" t="s">
        <v>322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118</v>
      </c>
      <c r="AA186" s="8">
        <v>10756.900000000001</v>
      </c>
      <c r="AB186" s="8">
        <v>10756.900000000001</v>
      </c>
      <c r="AC186" s="8">
        <v>0</v>
      </c>
      <c r="AD186" s="8">
        <v>10756.900000000001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45854</v>
      </c>
      <c r="B187" s="14" t="s">
        <v>257</v>
      </c>
      <c r="C187" s="9" t="s">
        <v>79</v>
      </c>
      <c r="D187" s="13" t="s">
        <v>258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45826</v>
      </c>
      <c r="B188" s="14" t="s">
        <v>250</v>
      </c>
      <c r="C188" s="9" t="s">
        <v>105</v>
      </c>
      <c r="D188" s="13" t="s">
        <v>238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90</v>
      </c>
      <c r="M188" s="10">
        <v>22</v>
      </c>
      <c r="N188" s="9">
        <v>40</v>
      </c>
      <c r="O188" s="9">
        <v>40</v>
      </c>
      <c r="P188" s="10">
        <v>163.47937368575995</v>
      </c>
      <c r="Q188" s="10">
        <v>0</v>
      </c>
      <c r="R188" s="10">
        <v>163.47937368575995</v>
      </c>
      <c r="S188" s="9" t="s">
        <v>67</v>
      </c>
      <c r="T188" s="12" t="s">
        <v>63</v>
      </c>
      <c r="U188" s="11">
        <v>8000</v>
      </c>
      <c r="V188" s="10">
        <v>470</v>
      </c>
      <c r="W188" s="10">
        <v>7530</v>
      </c>
      <c r="X188" s="10">
        <v>0</v>
      </c>
      <c r="Y188" s="10">
        <v>7906.5</v>
      </c>
      <c r="Z188" s="9" t="s">
        <v>118</v>
      </c>
      <c r="AA188" s="8">
        <v>8310.3338999999996</v>
      </c>
      <c r="AB188" s="8">
        <v>8310.3338999999996</v>
      </c>
      <c r="AC188" s="8">
        <v>0</v>
      </c>
      <c r="AD188" s="8">
        <v>8310.3338999999996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45066</v>
      </c>
      <c r="B189" s="14" t="s">
        <v>124</v>
      </c>
      <c r="C189" s="9" t="s">
        <v>79</v>
      </c>
      <c r="D189" s="13" t="s">
        <v>123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90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5518.15</v>
      </c>
      <c r="AB189" s="8">
        <v>5518.15</v>
      </c>
      <c r="AC189" s="8">
        <v>0</v>
      </c>
      <c r="AD189" s="8">
        <v>0</v>
      </c>
      <c r="AE189" s="8">
        <v>5518.15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82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118</v>
      </c>
      <c r="AA190" s="8">
        <v>272052.15020500007</v>
      </c>
      <c r="AB190" s="8">
        <v>272052.15020500007</v>
      </c>
      <c r="AC190" s="8">
        <v>0</v>
      </c>
      <c r="AD190" s="8">
        <v>259912.22020500005</v>
      </c>
      <c r="AE190" s="8">
        <v>12139.93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205</v>
      </c>
      <c r="D191" s="13" t="s">
        <v>205</v>
      </c>
      <c r="E191" s="9">
        <v>23</v>
      </c>
      <c r="F191" s="9">
        <v>34</v>
      </c>
      <c r="G191" s="9" t="s">
        <v>60</v>
      </c>
      <c r="H191" s="9">
        <v>0</v>
      </c>
      <c r="I191" s="9">
        <v>68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45961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83</v>
      </c>
      <c r="AA191" s="8">
        <v>29756.100000000002</v>
      </c>
      <c r="AB191" s="8">
        <v>29756.100000000002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102</v>
      </c>
      <c r="BD191" s="56">
        <v>0</v>
      </c>
    </row>
    <row r="192" spans="1:56" ht="28.5" customHeight="1" x14ac:dyDescent="0.45">
      <c r="A192" s="3" t="s">
        <v>132</v>
      </c>
      <c r="B192" s="14" t="s">
        <v>132</v>
      </c>
      <c r="C192" s="9" t="s">
        <v>210</v>
      </c>
      <c r="D192" s="13" t="s">
        <v>61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37</v>
      </c>
      <c r="O192" s="9">
        <v>50</v>
      </c>
      <c r="P192" s="10">
        <v>821.54158271999995</v>
      </c>
      <c r="Q192" s="10">
        <v>0</v>
      </c>
      <c r="R192" s="10">
        <v>821.54158271999995</v>
      </c>
      <c r="S192" s="9" t="s">
        <v>121</v>
      </c>
      <c r="T192" s="12" t="s">
        <v>63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83</v>
      </c>
      <c r="AA192" s="8">
        <v>29756.100000000002</v>
      </c>
      <c r="AB192" s="8">
        <v>10429</v>
      </c>
      <c r="AC192" s="8">
        <v>19327.100000000002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72</v>
      </c>
      <c r="AI192" s="1">
        <v>3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102</v>
      </c>
      <c r="BD192" s="56">
        <v>1444.7007249999999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83</v>
      </c>
      <c r="AA193" s="8">
        <v>59512.200000000004</v>
      </c>
      <c r="AB193" s="8">
        <v>40185.100000000006</v>
      </c>
      <c r="AC193" s="8">
        <v>19327.100000000002</v>
      </c>
      <c r="AD193" s="8">
        <v>0</v>
      </c>
      <c r="AE193" s="8">
        <v>0</v>
      </c>
      <c r="AF193" s="8" t="s">
        <v>58</v>
      </c>
      <c r="AG193" s="1" t="s">
        <v>113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8.5" customHeight="1" x14ac:dyDescent="0.45">
      <c r="A194" s="3">
        <v>45933</v>
      </c>
      <c r="B194" s="14" t="s">
        <v>514</v>
      </c>
      <c r="C194" s="9" t="s">
        <v>79</v>
      </c>
      <c r="D194" s="13" t="s">
        <v>532</v>
      </c>
      <c r="E194" s="9">
        <v>23</v>
      </c>
      <c r="F194" s="9">
        <v>38</v>
      </c>
      <c r="G194" s="9" t="s">
        <v>60</v>
      </c>
      <c r="H194" s="9" t="s">
        <v>66</v>
      </c>
      <c r="I194" s="9">
        <v>118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461</v>
      </c>
      <c r="AA194" s="8">
        <v>3310.89</v>
      </c>
      <c r="AB194" s="8">
        <v>1497</v>
      </c>
      <c r="AC194" s="8">
        <v>1813.8899999999999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462</v>
      </c>
      <c r="AI194" s="1">
        <v>3</v>
      </c>
      <c r="AJ194" s="3">
        <v>45944</v>
      </c>
      <c r="AK194" s="3">
        <v>45941</v>
      </c>
      <c r="AL194" s="3">
        <v>45940</v>
      </c>
      <c r="AM194" s="3">
        <v>45939</v>
      </c>
      <c r="AN194" s="3">
        <v>0</v>
      </c>
      <c r="AO194" s="3">
        <v>45940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463</v>
      </c>
      <c r="BD194" s="56">
        <v>159.92463500000002</v>
      </c>
    </row>
    <row r="195" spans="1:56" ht="28.5" customHeight="1" x14ac:dyDescent="0.45">
      <c r="A195" s="3">
        <v>45933</v>
      </c>
      <c r="B195" s="14" t="s">
        <v>515</v>
      </c>
      <c r="C195" s="9" t="s">
        <v>79</v>
      </c>
      <c r="D195" s="13" t="s">
        <v>533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118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45944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461</v>
      </c>
      <c r="AA195" s="8">
        <v>3310.89</v>
      </c>
      <c r="AB195" s="8">
        <v>3310.89</v>
      </c>
      <c r="AC195" s="8">
        <v>0</v>
      </c>
      <c r="AD195" s="8">
        <v>2638</v>
      </c>
      <c r="AE195" s="8">
        <v>672.88999999999987</v>
      </c>
      <c r="AF195" s="8">
        <v>0</v>
      </c>
      <c r="AG195" s="1" t="s">
        <v>113</v>
      </c>
      <c r="AH195" s="1" t="s">
        <v>462</v>
      </c>
      <c r="AI195" s="1">
        <v>3</v>
      </c>
      <c r="AJ195" s="3">
        <v>45944</v>
      </c>
      <c r="AK195" s="3">
        <v>45941</v>
      </c>
      <c r="AL195" s="3">
        <v>45940</v>
      </c>
      <c r="AM195" s="3">
        <v>45939</v>
      </c>
      <c r="AN195" s="3">
        <v>0</v>
      </c>
      <c r="AO195" s="3">
        <v>45940</v>
      </c>
      <c r="AP195" s="3">
        <v>45939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463</v>
      </c>
      <c r="BD195" s="56">
        <v>0</v>
      </c>
    </row>
    <row r="196" spans="1:56" ht="28.5" customHeight="1" x14ac:dyDescent="0.45">
      <c r="A196" s="3">
        <v>45937</v>
      </c>
      <c r="B196" s="14" t="s">
        <v>519</v>
      </c>
      <c r="C196" s="9" t="s">
        <v>79</v>
      </c>
      <c r="D196" s="13" t="s">
        <v>534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118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45946</v>
      </c>
      <c r="U196" s="11">
        <v>3000</v>
      </c>
      <c r="V196" s="10">
        <v>0</v>
      </c>
      <c r="W196" s="10">
        <v>3000</v>
      </c>
      <c r="X196" s="10">
        <v>3200</v>
      </c>
      <c r="Y196" s="10">
        <v>0</v>
      </c>
      <c r="Z196" s="9" t="s">
        <v>461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462</v>
      </c>
      <c r="AI196" s="1">
        <v>3</v>
      </c>
      <c r="AJ196" s="3">
        <v>45946</v>
      </c>
      <c r="AK196" s="3">
        <v>45943</v>
      </c>
      <c r="AL196" s="3">
        <v>45942</v>
      </c>
      <c r="AM196" s="3">
        <v>45941</v>
      </c>
      <c r="AN196" s="3">
        <v>0</v>
      </c>
      <c r="AO196" s="3">
        <v>45942</v>
      </c>
      <c r="AP196" s="3">
        <v>45941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463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85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461</v>
      </c>
      <c r="AA197" s="8">
        <v>6621.78</v>
      </c>
      <c r="AB197" s="8">
        <v>4807.8899999999994</v>
      </c>
      <c r="AC197" s="8">
        <v>1813.8899999999999</v>
      </c>
      <c r="AD197" s="8">
        <v>2638</v>
      </c>
      <c r="AE197" s="8">
        <v>3983.7799999999997</v>
      </c>
      <c r="AF197" s="8" t="s">
        <v>58</v>
      </c>
      <c r="AG197" s="1" t="s">
        <v>113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464</v>
      </c>
      <c r="BD197" s="56">
        <v>0</v>
      </c>
    </row>
    <row r="198" spans="1:56" ht="28.5" customHeight="1" x14ac:dyDescent="0.45">
      <c r="A198" s="3">
        <v>45601</v>
      </c>
      <c r="B198" s="14" t="s">
        <v>185</v>
      </c>
      <c r="C198" s="9" t="s">
        <v>92</v>
      </c>
      <c r="D198" s="13" t="s">
        <v>139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90</v>
      </c>
      <c r="M198" s="10">
        <v>24</v>
      </c>
      <c r="N198" s="9">
        <v>40</v>
      </c>
      <c r="O198" s="9">
        <v>55</v>
      </c>
      <c r="P198" s="10">
        <v>3207.7128103679997</v>
      </c>
      <c r="Q198" s="10">
        <v>0</v>
      </c>
      <c r="R198" s="10">
        <v>3207.7128103679997</v>
      </c>
      <c r="S198" s="9" t="s">
        <v>259</v>
      </c>
      <c r="T198" s="12" t="s">
        <v>63</v>
      </c>
      <c r="U198" s="11">
        <v>100000</v>
      </c>
      <c r="V198" s="10">
        <v>1500</v>
      </c>
      <c r="W198" s="10">
        <v>98500</v>
      </c>
      <c r="X198" s="10">
        <v>0</v>
      </c>
      <c r="Y198" s="10">
        <v>103425</v>
      </c>
      <c r="Z198" s="9" t="s">
        <v>98</v>
      </c>
      <c r="AA198" s="8">
        <v>105955.465</v>
      </c>
      <c r="AB198" s="8">
        <v>19362</v>
      </c>
      <c r="AC198" s="8">
        <v>86593.464999999997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72</v>
      </c>
      <c r="AI198" s="1">
        <v>3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111</v>
      </c>
      <c r="BD198" s="56">
        <v>11092.935565123611</v>
      </c>
    </row>
    <row r="199" spans="1:56" ht="28.5" customHeight="1" x14ac:dyDescent="0.45">
      <c r="A199" s="3">
        <v>45601</v>
      </c>
      <c r="B199" s="14" t="s">
        <v>185</v>
      </c>
      <c r="C199" s="9" t="s">
        <v>92</v>
      </c>
      <c r="D199" s="13" t="s">
        <v>139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90</v>
      </c>
      <c r="M199" s="10">
        <v>24</v>
      </c>
      <c r="N199" s="9">
        <v>40</v>
      </c>
      <c r="O199" s="9">
        <v>55</v>
      </c>
      <c r="P199" s="10">
        <v>11003.203948644863</v>
      </c>
      <c r="Q199" s="10">
        <v>0</v>
      </c>
      <c r="R199" s="10">
        <v>11003.203948644863</v>
      </c>
      <c r="S199" s="9" t="s">
        <v>259</v>
      </c>
      <c r="T199" s="12" t="s">
        <v>63</v>
      </c>
      <c r="U199" s="11">
        <v>337878</v>
      </c>
      <c r="V199" s="10">
        <v>0</v>
      </c>
      <c r="W199" s="10">
        <v>337878</v>
      </c>
      <c r="X199" s="10">
        <v>0</v>
      </c>
      <c r="Y199" s="10">
        <v>354771.9</v>
      </c>
      <c r="Z199" s="9" t="s">
        <v>98</v>
      </c>
      <c r="AA199" s="8">
        <v>363451.98582000006</v>
      </c>
      <c r="AB199" s="8">
        <v>0</v>
      </c>
      <c r="AC199" s="8">
        <v>363451.98582000006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72</v>
      </c>
      <c r="AI199" s="1">
        <v>3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111</v>
      </c>
      <c r="BD199" s="56">
        <v>46559.511849046357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98</v>
      </c>
      <c r="AA200" s="8">
        <v>469407.45082000003</v>
      </c>
      <c r="AB200" s="8">
        <v>19362</v>
      </c>
      <c r="AC200" s="8">
        <v>450045.45082000003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112</v>
      </c>
      <c r="BD200" s="56">
        <v>0</v>
      </c>
    </row>
    <row r="201" spans="1:56" ht="28.5" customHeight="1" x14ac:dyDescent="0.45">
      <c r="A201" s="3">
        <v>45923</v>
      </c>
      <c r="B201" s="14" t="s">
        <v>410</v>
      </c>
      <c r="C201" s="9" t="s">
        <v>376</v>
      </c>
      <c r="D201" s="13" t="s">
        <v>411</v>
      </c>
      <c r="E201" s="9">
        <v>24</v>
      </c>
      <c r="F201" s="9">
        <v>37</v>
      </c>
      <c r="G201" s="9" t="s">
        <v>60</v>
      </c>
      <c r="H201" s="9">
        <v>0</v>
      </c>
      <c r="I201" s="9">
        <v>120</v>
      </c>
      <c r="J201" s="9" t="s">
        <v>57</v>
      </c>
      <c r="K201" s="9">
        <v>5</v>
      </c>
      <c r="L201" s="9" t="s">
        <v>91</v>
      </c>
      <c r="M201" s="10">
        <v>25</v>
      </c>
      <c r="N201" s="9">
        <v>40</v>
      </c>
      <c r="O201" s="9">
        <v>55</v>
      </c>
      <c r="P201" s="10">
        <v>0</v>
      </c>
      <c r="Q201" s="10">
        <v>0</v>
      </c>
      <c r="R201" s="10">
        <v>0</v>
      </c>
      <c r="S201" s="9" t="s">
        <v>67</v>
      </c>
      <c r="T201" s="12">
        <v>45948</v>
      </c>
      <c r="U201" s="11">
        <v>5000</v>
      </c>
      <c r="V201" s="10">
        <v>5000</v>
      </c>
      <c r="W201" s="10">
        <v>0</v>
      </c>
      <c r="X201" s="10">
        <v>5300</v>
      </c>
      <c r="Y201" s="10">
        <v>0</v>
      </c>
      <c r="Z201" s="9" t="s">
        <v>412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72</v>
      </c>
      <c r="AI201" s="1">
        <v>3</v>
      </c>
      <c r="AJ201" s="3">
        <v>45948</v>
      </c>
      <c r="AK201" s="3">
        <v>0</v>
      </c>
      <c r="AL201" s="3">
        <v>45938</v>
      </c>
      <c r="AM201" s="3">
        <v>45945</v>
      </c>
      <c r="AN201" s="3">
        <v>45946</v>
      </c>
      <c r="AO201" s="3">
        <v>45946</v>
      </c>
      <c r="AP201" s="3">
        <v>45943</v>
      </c>
      <c r="AQ201" s="3">
        <v>45947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413</v>
      </c>
      <c r="BD201" s="56">
        <v>0</v>
      </c>
    </row>
    <row r="202" spans="1:56" ht="28.5" customHeight="1" x14ac:dyDescent="0.45">
      <c r="A202" s="3">
        <v>45923</v>
      </c>
      <c r="B202" s="14" t="s">
        <v>410</v>
      </c>
      <c r="C202" s="9" t="s">
        <v>376</v>
      </c>
      <c r="D202" s="13" t="s">
        <v>59</v>
      </c>
      <c r="E202" s="9">
        <v>24</v>
      </c>
      <c r="F202" s="9">
        <v>37</v>
      </c>
      <c r="G202" s="9" t="s">
        <v>60</v>
      </c>
      <c r="H202" s="9">
        <v>0</v>
      </c>
      <c r="I202" s="9">
        <v>120</v>
      </c>
      <c r="J202" s="9" t="s">
        <v>57</v>
      </c>
      <c r="K202" s="9">
        <v>5</v>
      </c>
      <c r="L202" s="9" t="s">
        <v>91</v>
      </c>
      <c r="M202" s="10">
        <v>25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67</v>
      </c>
      <c r="T202" s="12">
        <v>45948</v>
      </c>
      <c r="U202" s="11">
        <v>5000</v>
      </c>
      <c r="V202" s="10">
        <v>5000</v>
      </c>
      <c r="W202" s="10">
        <v>0</v>
      </c>
      <c r="X202" s="10">
        <v>0</v>
      </c>
      <c r="Y202" s="10">
        <v>0</v>
      </c>
      <c r="Z202" s="9" t="s">
        <v>412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264</v>
      </c>
      <c r="AI202" s="1">
        <v>2</v>
      </c>
      <c r="AJ202" s="3">
        <v>45948</v>
      </c>
      <c r="AK202" s="3">
        <v>0</v>
      </c>
      <c r="AL202" s="3">
        <v>0</v>
      </c>
      <c r="AM202" s="3">
        <v>0</v>
      </c>
      <c r="AN202" s="3">
        <v>0</v>
      </c>
      <c r="AO202" s="3">
        <v>45946</v>
      </c>
      <c r="AP202" s="3">
        <v>45943</v>
      </c>
      <c r="AQ202" s="3">
        <v>45947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413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24</v>
      </c>
      <c r="F203" s="9">
        <v>37</v>
      </c>
      <c r="G203" s="9">
        <v>0</v>
      </c>
      <c r="H203" s="9">
        <v>0</v>
      </c>
      <c r="I203" s="9">
        <v>120</v>
      </c>
      <c r="J203" s="9" t="s">
        <v>78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412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58</v>
      </c>
      <c r="AG203" s="1" t="s">
        <v>113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414</v>
      </c>
      <c r="BD203" s="56">
        <v>0</v>
      </c>
    </row>
    <row r="204" spans="1:56" ht="28.5" customHeight="1" x14ac:dyDescent="0.45">
      <c r="A204" s="3">
        <v>45934</v>
      </c>
      <c r="B204" s="14" t="s">
        <v>528</v>
      </c>
      <c r="C204" s="9" t="s">
        <v>494</v>
      </c>
      <c r="D204" s="13" t="s">
        <v>59</v>
      </c>
      <c r="E204" s="9">
        <v>26</v>
      </c>
      <c r="F204" s="9">
        <v>39</v>
      </c>
      <c r="G204" s="9" t="s">
        <v>60</v>
      </c>
      <c r="H204" s="9">
        <v>0</v>
      </c>
      <c r="I204" s="9">
        <v>93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121</v>
      </c>
      <c r="T204" s="12">
        <v>45944</v>
      </c>
      <c r="U204" s="11">
        <v>10000</v>
      </c>
      <c r="V204" s="10">
        <v>10000</v>
      </c>
      <c r="W204" s="10">
        <v>0</v>
      </c>
      <c r="X204" s="10">
        <v>0</v>
      </c>
      <c r="Y204" s="10">
        <v>0</v>
      </c>
      <c r="Z204" s="9" t="s">
        <v>495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77</v>
      </c>
      <c r="AI204" s="1">
        <v>1</v>
      </c>
      <c r="AJ204" s="3">
        <v>45944</v>
      </c>
      <c r="AK204" s="3">
        <v>0</v>
      </c>
      <c r="AL204" s="3">
        <v>0</v>
      </c>
      <c r="AM204" s="3">
        <v>0</v>
      </c>
      <c r="AN204" s="3">
        <v>0</v>
      </c>
      <c r="AO204" s="3">
        <v>45943</v>
      </c>
      <c r="AP204" s="3">
        <v>45939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303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26</v>
      </c>
      <c r="F205" s="9">
        <v>43</v>
      </c>
      <c r="G205" s="9">
        <v>0</v>
      </c>
      <c r="H205" s="9">
        <v>0</v>
      </c>
      <c r="I205" s="9">
        <v>100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495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303</v>
      </c>
      <c r="BD205" s="56">
        <v>0</v>
      </c>
    </row>
    <row r="206" spans="1:56" ht="28.5" customHeight="1" x14ac:dyDescent="0.45">
      <c r="A206" s="3">
        <v>45939</v>
      </c>
      <c r="B206" s="14" t="s">
        <v>535</v>
      </c>
      <c r="C206" s="9" t="s">
        <v>529</v>
      </c>
      <c r="D206" s="13" t="s">
        <v>530</v>
      </c>
      <c r="E206" s="9">
        <v>26</v>
      </c>
      <c r="F206" s="9">
        <v>40</v>
      </c>
      <c r="G206" s="9" t="s">
        <v>60</v>
      </c>
      <c r="H206" s="9">
        <v>0</v>
      </c>
      <c r="I206" s="9">
        <v>108</v>
      </c>
      <c r="J206" s="9" t="s">
        <v>57</v>
      </c>
      <c r="K206" s="9">
        <v>5</v>
      </c>
      <c r="L206" s="9" t="s">
        <v>90</v>
      </c>
      <c r="M206" s="10">
        <v>27</v>
      </c>
      <c r="N206" s="9">
        <v>43</v>
      </c>
      <c r="O206" s="9">
        <v>40</v>
      </c>
      <c r="P206" s="10">
        <v>286.42936262399996</v>
      </c>
      <c r="Q206" s="10">
        <v>0</v>
      </c>
      <c r="R206" s="10">
        <v>286.42936262399996</v>
      </c>
      <c r="S206" s="9" t="s">
        <v>106</v>
      </c>
      <c r="T206" s="12">
        <v>45954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189</v>
      </c>
      <c r="AA206" s="8">
        <v>11595.1</v>
      </c>
      <c r="AB206" s="8">
        <v>3750</v>
      </c>
      <c r="AC206" s="8">
        <v>7845.1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72</v>
      </c>
      <c r="AI206" s="1">
        <v>3</v>
      </c>
      <c r="AJ206" s="3">
        <v>45954</v>
      </c>
      <c r="AK206" s="3">
        <v>0</v>
      </c>
      <c r="AL206" s="3">
        <v>45944</v>
      </c>
      <c r="AM206" s="3">
        <v>45951</v>
      </c>
      <c r="AN206" s="3">
        <v>45952</v>
      </c>
      <c r="AO206" s="3">
        <v>45952</v>
      </c>
      <c r="AP206" s="3">
        <v>45949</v>
      </c>
      <c r="AQ206" s="3">
        <v>45953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779.62860444444448</v>
      </c>
    </row>
    <row r="207" spans="1:56" ht="28.5" customHeight="1" x14ac:dyDescent="0.45">
      <c r="A207" s="3">
        <v>45931</v>
      </c>
      <c r="B207" s="14" t="s">
        <v>496</v>
      </c>
      <c r="C207" s="9" t="s">
        <v>107</v>
      </c>
      <c r="D207" s="13" t="s">
        <v>59</v>
      </c>
      <c r="E207" s="9">
        <v>26</v>
      </c>
      <c r="F207" s="9">
        <v>43</v>
      </c>
      <c r="G207" s="9" t="s">
        <v>60</v>
      </c>
      <c r="H207" s="9">
        <v>0</v>
      </c>
      <c r="I207" s="9">
        <v>116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45945</v>
      </c>
      <c r="U207" s="11">
        <v>10122</v>
      </c>
      <c r="V207" s="10">
        <v>10122</v>
      </c>
      <c r="W207" s="10">
        <v>0</v>
      </c>
      <c r="X207" s="10">
        <v>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77</v>
      </c>
      <c r="AI207" s="1">
        <v>1</v>
      </c>
      <c r="AJ207" s="3">
        <v>45945</v>
      </c>
      <c r="AK207" s="3">
        <v>0</v>
      </c>
      <c r="AL207" s="3">
        <v>0</v>
      </c>
      <c r="AM207" s="3">
        <v>0</v>
      </c>
      <c r="AN207" s="3">
        <v>0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116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189</v>
      </c>
      <c r="AA208" s="8">
        <v>11595.1</v>
      </c>
      <c r="AB208" s="8">
        <v>3750</v>
      </c>
      <c r="AC208" s="8">
        <v>7845.1</v>
      </c>
      <c r="AD208" s="8">
        <v>0</v>
      </c>
      <c r="AE208" s="8">
        <v>0</v>
      </c>
      <c r="AF208" s="8" t="s">
        <v>58</v>
      </c>
      <c r="AG208" s="1" t="s">
        <v>116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8.5" customHeight="1" x14ac:dyDescent="0.45">
      <c r="A209" s="3">
        <v>45901</v>
      </c>
      <c r="B209" s="14" t="s">
        <v>299</v>
      </c>
      <c r="C209" s="9" t="s">
        <v>107</v>
      </c>
      <c r="D209" s="13" t="s">
        <v>141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45945</v>
      </c>
      <c r="U209" s="11">
        <v>10000</v>
      </c>
      <c r="V209" s="10">
        <v>3425</v>
      </c>
      <c r="W209" s="10">
        <v>6575</v>
      </c>
      <c r="X209" s="10">
        <v>11225</v>
      </c>
      <c r="Y209" s="10">
        <v>0</v>
      </c>
      <c r="Z209" s="9" t="s">
        <v>87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75</v>
      </c>
      <c r="AI209" s="1">
        <v>4</v>
      </c>
      <c r="AJ209" s="3">
        <v>45945</v>
      </c>
      <c r="AK209" s="3">
        <v>45941</v>
      </c>
      <c r="AL209" s="3">
        <v>45934</v>
      </c>
      <c r="AM209" s="3">
        <v>45942</v>
      </c>
      <c r="AN209" s="3">
        <v>45943</v>
      </c>
      <c r="AO209" s="3">
        <v>45944</v>
      </c>
      <c r="AP209" s="3">
        <v>45940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0</v>
      </c>
    </row>
    <row r="210" spans="1:56" ht="28.5" customHeight="1" x14ac:dyDescent="0.45">
      <c r="A210" s="3">
        <v>45933</v>
      </c>
      <c r="B210" s="14" t="s">
        <v>497</v>
      </c>
      <c r="C210" s="9" t="s">
        <v>107</v>
      </c>
      <c r="D210" s="13" t="s">
        <v>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45951</v>
      </c>
      <c r="U210" s="11">
        <v>15000</v>
      </c>
      <c r="V210" s="10">
        <v>15000</v>
      </c>
      <c r="W210" s="10">
        <v>0</v>
      </c>
      <c r="X210" s="10">
        <v>0</v>
      </c>
      <c r="Y210" s="10">
        <v>0</v>
      </c>
      <c r="Z210" s="9" t="s">
        <v>87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143</v>
      </c>
      <c r="AI210" s="1">
        <v>2</v>
      </c>
      <c r="AJ210" s="3">
        <v>45951</v>
      </c>
      <c r="AK210" s="3">
        <v>45949</v>
      </c>
      <c r="AL210" s="3">
        <v>0</v>
      </c>
      <c r="AM210" s="3">
        <v>0</v>
      </c>
      <c r="AN210" s="3">
        <v>0</v>
      </c>
      <c r="AO210" s="3">
        <v>45950</v>
      </c>
      <c r="AP210" s="3">
        <v>45946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140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0</v>
      </c>
    </row>
    <row r="211" spans="1:56" ht="28.5" customHeight="1" x14ac:dyDescent="0.45">
      <c r="A211" s="3">
        <v>45933</v>
      </c>
      <c r="B211" s="14" t="s">
        <v>498</v>
      </c>
      <c r="C211" s="9" t="s">
        <v>107</v>
      </c>
      <c r="D211" s="13" t="s">
        <v>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45960</v>
      </c>
      <c r="U211" s="11">
        <v>15000</v>
      </c>
      <c r="V211" s="10">
        <v>0</v>
      </c>
      <c r="W211" s="10">
        <v>15000</v>
      </c>
      <c r="X211" s="10">
        <v>0</v>
      </c>
      <c r="Y211" s="10">
        <v>0</v>
      </c>
      <c r="Z211" s="9" t="s">
        <v>87</v>
      </c>
      <c r="AA211" s="8">
        <v>18649.949999999997</v>
      </c>
      <c r="AB211" s="8">
        <v>11950</v>
      </c>
      <c r="AC211" s="8">
        <v>6699.9499999999971</v>
      </c>
      <c r="AD211" s="8">
        <v>0</v>
      </c>
      <c r="AE211" s="8">
        <v>18649.949999999997</v>
      </c>
      <c r="AF211" s="8">
        <v>0</v>
      </c>
      <c r="AG211" s="1" t="s">
        <v>116</v>
      </c>
      <c r="AH211" s="1" t="s">
        <v>143</v>
      </c>
      <c r="AI211" s="1">
        <v>2</v>
      </c>
      <c r="AJ211" s="3">
        <v>45960</v>
      </c>
      <c r="AK211" s="3">
        <v>45958</v>
      </c>
      <c r="AL211" s="3">
        <v>0</v>
      </c>
      <c r="AM211" s="3">
        <v>0</v>
      </c>
      <c r="AN211" s="3">
        <v>0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140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690.9881766666665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>
        <v>0</v>
      </c>
      <c r="H212" s="9">
        <v>0</v>
      </c>
      <c r="I212" s="9">
        <v>120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87</v>
      </c>
      <c r="AA212" s="8">
        <v>18649.949999999997</v>
      </c>
      <c r="AB212" s="8">
        <v>11950</v>
      </c>
      <c r="AC212" s="8">
        <v>6699.9499999999971</v>
      </c>
      <c r="AD212" s="8">
        <v>0</v>
      </c>
      <c r="AE212" s="8">
        <v>18649.949999999997</v>
      </c>
      <c r="AF212" s="8" t="s">
        <v>58</v>
      </c>
      <c r="AG212" s="1" t="s">
        <v>114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0</v>
      </c>
    </row>
    <row r="213" spans="1:56" ht="28.5" customHeight="1" x14ac:dyDescent="0.45">
      <c r="A213" s="3">
        <v>45940</v>
      </c>
      <c r="B213" s="14" t="s">
        <v>126</v>
      </c>
      <c r="C213" s="9" t="s">
        <v>531</v>
      </c>
      <c r="D213" s="13" t="s">
        <v>59</v>
      </c>
      <c r="E213" s="9">
        <v>28</v>
      </c>
      <c r="F213" s="9">
        <v>39</v>
      </c>
      <c r="G213" s="9" t="s">
        <v>60</v>
      </c>
      <c r="H213" s="9">
        <v>0</v>
      </c>
      <c r="I213" s="9">
        <v>105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45947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125</v>
      </c>
      <c r="AA213" s="8">
        <v>5657.85</v>
      </c>
      <c r="AB213" s="8">
        <v>5657.85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77</v>
      </c>
      <c r="AI213" s="1">
        <v>1</v>
      </c>
      <c r="AJ213" s="3">
        <v>45947</v>
      </c>
      <c r="AK213" s="3">
        <v>0</v>
      </c>
      <c r="AL213" s="3">
        <v>0</v>
      </c>
      <c r="AM213" s="3">
        <v>0</v>
      </c>
      <c r="AN213" s="3">
        <v>0</v>
      </c>
      <c r="AO213" s="3">
        <v>45946</v>
      </c>
      <c r="AP213" s="3">
        <v>45942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144</v>
      </c>
      <c r="D214" s="13" t="s">
        <v>145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45950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125</v>
      </c>
      <c r="AA214" s="8">
        <v>59372.5</v>
      </c>
      <c r="AB214" s="8">
        <v>35964</v>
      </c>
      <c r="AC214" s="8">
        <v>23408.5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45950</v>
      </c>
      <c r="AK214" s="3">
        <v>0</v>
      </c>
      <c r="AL214" s="3">
        <v>45941</v>
      </c>
      <c r="AM214" s="3">
        <v>45948</v>
      </c>
      <c r="AN214" s="3">
        <v>45949</v>
      </c>
      <c r="AO214" s="3">
        <v>45949</v>
      </c>
      <c r="AP214" s="3">
        <v>45945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2630.8553055555553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45961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125</v>
      </c>
      <c r="AA215" s="8">
        <v>6775.4500000000007</v>
      </c>
      <c r="AB215" s="8">
        <v>0</v>
      </c>
      <c r="AC215" s="8">
        <v>6775.4500000000007</v>
      </c>
      <c r="AD215" s="8">
        <v>0</v>
      </c>
      <c r="AE215" s="8">
        <v>6775.4500000000007</v>
      </c>
      <c r="AF215" s="8">
        <v>0</v>
      </c>
      <c r="AG215" s="1">
        <v>0</v>
      </c>
      <c r="AH215" s="1" t="s">
        <v>143</v>
      </c>
      <c r="AI215" s="1">
        <v>2</v>
      </c>
      <c r="AJ215" s="3">
        <v>45961</v>
      </c>
      <c r="AK215" s="3">
        <v>45959</v>
      </c>
      <c r="AL215" s="3">
        <v>0</v>
      </c>
      <c r="AM215" s="3">
        <v>0</v>
      </c>
      <c r="AN215" s="3">
        <v>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761.48529722222236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125</v>
      </c>
      <c r="AA216" s="8">
        <v>71805.8</v>
      </c>
      <c r="AB216" s="8">
        <v>41621.85</v>
      </c>
      <c r="AC216" s="8">
        <v>30183.95</v>
      </c>
      <c r="AD216" s="8">
        <v>0</v>
      </c>
      <c r="AE216" s="8">
        <v>6775.4500000000007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146</v>
      </c>
      <c r="BD216" s="56">
        <v>0</v>
      </c>
    </row>
  </sheetData>
  <autoFilter ref="A5:BD21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6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1FD4-4016-4880-81E3-C81E6BD9CAC3}">
  <sheetPr>
    <tabColor rgb="FFFFFF00"/>
  </sheetPr>
  <dimension ref="A1:BD221"/>
  <sheetViews>
    <sheetView zoomScale="80" zoomScaleNormal="80" workbookViewId="0">
      <selection activeCell="H16" sqref="H16:I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45940</v>
      </c>
      <c r="E3" s="85" t="s">
        <v>52</v>
      </c>
      <c r="F3" s="85"/>
      <c r="G3" s="86">
        <v>12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477</v>
      </c>
      <c r="C6" s="9" t="s">
        <v>203</v>
      </c>
      <c r="D6" s="13" t="s">
        <v>451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477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521</v>
      </c>
      <c r="D8" s="13" t="s">
        <v>522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523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4185</v>
      </c>
      <c r="AC13" s="8">
        <v>16420.75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1129.7475999999999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74803.350000000006</v>
      </c>
      <c r="AC14" s="8">
        <v>16420.75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114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114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0</v>
      </c>
      <c r="W23" s="10">
        <v>5000</v>
      </c>
      <c r="X23" s="10">
        <v>0</v>
      </c>
      <c r="Y23" s="10">
        <v>0</v>
      </c>
      <c r="Z23" s="9" t="s">
        <v>168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168</v>
      </c>
      <c r="AA24" s="8">
        <v>9359.9000000000015</v>
      </c>
      <c r="AB24" s="8">
        <v>9359.9000000000015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286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168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45947</v>
      </c>
      <c r="U27" s="11">
        <v>20000</v>
      </c>
      <c r="V27" s="10">
        <v>15000</v>
      </c>
      <c r="W27" s="10">
        <v>5000</v>
      </c>
      <c r="X27" s="10">
        <v>0</v>
      </c>
      <c r="Y27" s="10">
        <v>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360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45947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168</v>
      </c>
      <c r="AA28" s="8">
        <v>18719.800000000003</v>
      </c>
      <c r="AB28" s="8">
        <v>13063</v>
      </c>
      <c r="AC28" s="8">
        <v>5656.8000000000029</v>
      </c>
      <c r="AD28" s="8">
        <v>0</v>
      </c>
      <c r="AE28" s="8">
        <v>0</v>
      </c>
      <c r="AF28" s="8" t="s">
        <v>362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426.09531733333353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0</v>
      </c>
      <c r="AC30" s="8">
        <v>210597.75000000003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15863.158520000001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271995.90000000002</v>
      </c>
      <c r="AB31" s="8">
        <v>55741.350000000006</v>
      </c>
      <c r="AC31" s="8">
        <v>216254.55000000005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307</v>
      </c>
      <c r="C32" s="9" t="s">
        <v>136</v>
      </c>
      <c r="D32" s="13" t="s">
        <v>302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45938</v>
      </c>
      <c r="B34" s="14" t="s">
        <v>126</v>
      </c>
      <c r="C34" s="9" t="s">
        <v>312</v>
      </c>
      <c r="D34" s="13" t="s">
        <v>59</v>
      </c>
      <c r="E34" s="9">
        <v>20</v>
      </c>
      <c r="F34" s="9">
        <v>30</v>
      </c>
      <c r="G34" s="9" t="s">
        <v>60</v>
      </c>
      <c r="H34" s="9">
        <v>0</v>
      </c>
      <c r="I34" s="9">
        <v>53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>
        <v>45941</v>
      </c>
      <c r="U34" s="11">
        <v>10000</v>
      </c>
      <c r="V34" s="10">
        <v>5000</v>
      </c>
      <c r="W34" s="10">
        <v>5000</v>
      </c>
      <c r="X34" s="10">
        <v>0</v>
      </c>
      <c r="Y34" s="10">
        <v>0</v>
      </c>
      <c r="Z34" s="9" t="s">
        <v>135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>
        <v>0</v>
      </c>
      <c r="AG34" s="1" t="s">
        <v>113</v>
      </c>
      <c r="AH34" s="1" t="s">
        <v>77</v>
      </c>
      <c r="AI34" s="1">
        <v>1</v>
      </c>
      <c r="AJ34" s="3">
        <v>45941</v>
      </c>
      <c r="AK34" s="3">
        <v>0</v>
      </c>
      <c r="AL34" s="3">
        <v>0</v>
      </c>
      <c r="AM34" s="3">
        <v>0</v>
      </c>
      <c r="AN34" s="3">
        <v>0</v>
      </c>
      <c r="AO34" s="3">
        <v>45940</v>
      </c>
      <c r="AP34" s="3">
        <v>45936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102</v>
      </c>
      <c r="BD34" s="56">
        <v>0</v>
      </c>
    </row>
    <row r="35" spans="1:56" ht="28.5" customHeight="1" x14ac:dyDescent="0.45">
      <c r="A35" s="3">
        <v>0</v>
      </c>
      <c r="B35" s="14">
        <v>0</v>
      </c>
      <c r="C35" s="9">
        <v>0</v>
      </c>
      <c r="D35" s="13">
        <v>0</v>
      </c>
      <c r="E35" s="9">
        <v>20</v>
      </c>
      <c r="F35" s="9">
        <v>37</v>
      </c>
      <c r="G35" s="9" t="s">
        <v>60</v>
      </c>
      <c r="H35" s="9">
        <v>0</v>
      </c>
      <c r="I35" s="9">
        <v>65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135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58</v>
      </c>
      <c r="AG35" s="1" t="s">
        <v>115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102</v>
      </c>
      <c r="BD35" s="56">
        <v>0</v>
      </c>
    </row>
    <row r="36" spans="1:56" ht="28.5" customHeight="1" x14ac:dyDescent="0.45">
      <c r="A36" s="3">
        <v>45919</v>
      </c>
      <c r="B36" s="14" t="s">
        <v>366</v>
      </c>
      <c r="C36" s="9" t="s">
        <v>136</v>
      </c>
      <c r="D36" s="13" t="s">
        <v>261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48</v>
      </c>
      <c r="V36" s="10">
        <v>0</v>
      </c>
      <c r="W36" s="10">
        <v>48</v>
      </c>
      <c r="X36" s="10">
        <v>11390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 t="s">
        <v>455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368</v>
      </c>
      <c r="C37" s="9" t="s">
        <v>136</v>
      </c>
      <c r="D37" s="13" t="s">
        <v>128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1933</v>
      </c>
      <c r="V37" s="10">
        <v>0</v>
      </c>
      <c r="W37" s="10">
        <v>1933</v>
      </c>
      <c r="X37" s="10">
        <v>33440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502</v>
      </c>
      <c r="AG37" s="1" t="s">
        <v>113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348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369</v>
      </c>
      <c r="C38" s="9" t="s">
        <v>136</v>
      </c>
      <c r="D38" s="13" t="s">
        <v>304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604</v>
      </c>
      <c r="V38" s="10">
        <v>0</v>
      </c>
      <c r="W38" s="10">
        <v>604</v>
      </c>
      <c r="X38" s="10">
        <v>16380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370</v>
      </c>
      <c r="C39" s="9" t="s">
        <v>136</v>
      </c>
      <c r="D39" s="13" t="s">
        <v>142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1174</v>
      </c>
      <c r="V39" s="10">
        <v>0</v>
      </c>
      <c r="W39" s="10">
        <v>1174</v>
      </c>
      <c r="X39" s="10">
        <v>21440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45923</v>
      </c>
      <c r="B40" s="14" t="s">
        <v>384</v>
      </c>
      <c r="C40" s="9" t="s">
        <v>385</v>
      </c>
      <c r="D40" s="13" t="s">
        <v>386</v>
      </c>
      <c r="E40" s="9">
        <v>20</v>
      </c>
      <c r="F40" s="9">
        <v>30</v>
      </c>
      <c r="G40" s="9" t="s">
        <v>60</v>
      </c>
      <c r="H40" s="9" t="s">
        <v>66</v>
      </c>
      <c r="I40" s="9">
        <v>80</v>
      </c>
      <c r="J40" s="9" t="s">
        <v>57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45940</v>
      </c>
      <c r="U40" s="11">
        <v>5000</v>
      </c>
      <c r="V40" s="10">
        <v>5048</v>
      </c>
      <c r="W40" s="10">
        <v>0</v>
      </c>
      <c r="X40" s="10">
        <v>5500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45940</v>
      </c>
      <c r="AK40" s="3">
        <v>45936</v>
      </c>
      <c r="AL40" s="3">
        <v>45929</v>
      </c>
      <c r="AM40" s="3">
        <v>45937</v>
      </c>
      <c r="AN40" s="3">
        <v>45938</v>
      </c>
      <c r="AO40" s="3">
        <v>45939</v>
      </c>
      <c r="AP40" s="3">
        <v>45935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129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387</v>
      </c>
      <c r="C41" s="9" t="s">
        <v>243</v>
      </c>
      <c r="D41" s="13" t="s">
        <v>388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45941</v>
      </c>
      <c r="U41" s="11">
        <v>5000</v>
      </c>
      <c r="V41" s="10">
        <v>9787</v>
      </c>
      <c r="W41" s="10">
        <v>0</v>
      </c>
      <c r="X41" s="10">
        <v>5280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45941</v>
      </c>
      <c r="AK41" s="3">
        <v>45937</v>
      </c>
      <c r="AL41" s="3">
        <v>45930</v>
      </c>
      <c r="AM41" s="3">
        <v>45938</v>
      </c>
      <c r="AN41" s="3">
        <v>45939</v>
      </c>
      <c r="AO41" s="3">
        <v>45940</v>
      </c>
      <c r="AP41" s="3">
        <v>45936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45922</v>
      </c>
      <c r="B42" s="14" t="s">
        <v>387</v>
      </c>
      <c r="C42" s="9" t="s">
        <v>243</v>
      </c>
      <c r="D42" s="13" t="s">
        <v>389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45941</v>
      </c>
      <c r="U42" s="11">
        <v>20000</v>
      </c>
      <c r="V42" s="10">
        <v>20000</v>
      </c>
      <c r="W42" s="10">
        <v>0</v>
      </c>
      <c r="X42" s="10">
        <v>20600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45941</v>
      </c>
      <c r="AK42" s="3">
        <v>45937</v>
      </c>
      <c r="AL42" s="3">
        <v>45930</v>
      </c>
      <c r="AM42" s="3">
        <v>45938</v>
      </c>
      <c r="AN42" s="3">
        <v>45939</v>
      </c>
      <c r="AO42" s="3">
        <v>45940</v>
      </c>
      <c r="AP42" s="3">
        <v>45936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131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45923</v>
      </c>
      <c r="B43" s="14" t="s">
        <v>391</v>
      </c>
      <c r="C43" s="9" t="s">
        <v>79</v>
      </c>
      <c r="D43" s="13" t="s">
        <v>392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45941</v>
      </c>
      <c r="U43" s="11">
        <v>3000</v>
      </c>
      <c r="V43" s="10">
        <v>2454</v>
      </c>
      <c r="W43" s="10">
        <v>546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45941</v>
      </c>
      <c r="AK43" s="3">
        <v>45937</v>
      </c>
      <c r="AL43" s="3">
        <v>45930</v>
      </c>
      <c r="AM43" s="3">
        <v>45938</v>
      </c>
      <c r="AN43" s="3">
        <v>45939</v>
      </c>
      <c r="AO43" s="3">
        <v>45940</v>
      </c>
      <c r="AP43" s="3">
        <v>45936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131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387</v>
      </c>
      <c r="C44" s="9" t="s">
        <v>243</v>
      </c>
      <c r="D44" s="13" t="s">
        <v>388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387</v>
      </c>
      <c r="C45" s="9" t="s">
        <v>243</v>
      </c>
      <c r="D45" s="13" t="s">
        <v>389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45944</v>
      </c>
      <c r="U45" s="11">
        <v>10000</v>
      </c>
      <c r="V45" s="10">
        <v>5000</v>
      </c>
      <c r="W45" s="10">
        <v>5000</v>
      </c>
      <c r="X45" s="10">
        <v>10300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45944</v>
      </c>
      <c r="AK45" s="3">
        <v>45940</v>
      </c>
      <c r="AL45" s="3">
        <v>45933</v>
      </c>
      <c r="AM45" s="3">
        <v>45941</v>
      </c>
      <c r="AN45" s="3">
        <v>45942</v>
      </c>
      <c r="AO45" s="3">
        <v>45943</v>
      </c>
      <c r="AP45" s="3">
        <v>45939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387</v>
      </c>
      <c r="C46" s="9" t="s">
        <v>243</v>
      </c>
      <c r="D46" s="13" t="s">
        <v>390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45931</v>
      </c>
      <c r="B47" s="14" t="s">
        <v>478</v>
      </c>
      <c r="C47" s="9" t="s">
        <v>448</v>
      </c>
      <c r="D47" s="13" t="s">
        <v>449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456</v>
      </c>
      <c r="M47" s="10">
        <v>21</v>
      </c>
      <c r="N47" s="9">
        <v>33</v>
      </c>
      <c r="O47" s="9">
        <v>40</v>
      </c>
      <c r="P47" s="10">
        <v>0</v>
      </c>
      <c r="Q47" s="10">
        <v>0</v>
      </c>
      <c r="R47" s="10">
        <v>0</v>
      </c>
      <c r="S47" s="9" t="s">
        <v>71</v>
      </c>
      <c r="T47" s="12">
        <v>45944</v>
      </c>
      <c r="U47" s="11">
        <v>5000</v>
      </c>
      <c r="V47" s="10">
        <v>5000</v>
      </c>
      <c r="W47" s="10">
        <v>0</v>
      </c>
      <c r="X47" s="10">
        <v>5400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68</v>
      </c>
      <c r="AI47" s="1">
        <v>4</v>
      </c>
      <c r="AJ47" s="3">
        <v>45944</v>
      </c>
      <c r="AK47" s="3">
        <v>45940</v>
      </c>
      <c r="AL47" s="3">
        <v>45934</v>
      </c>
      <c r="AM47" s="3">
        <v>45941</v>
      </c>
      <c r="AN47" s="3">
        <v>45942</v>
      </c>
      <c r="AO47" s="3">
        <v>45942</v>
      </c>
      <c r="AP47" s="3">
        <v>45939</v>
      </c>
      <c r="AQ47" s="3">
        <v>45943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45931</v>
      </c>
      <c r="B48" s="14" t="s">
        <v>479</v>
      </c>
      <c r="C48" s="9" t="s">
        <v>448</v>
      </c>
      <c r="D48" s="13" t="s">
        <v>450</v>
      </c>
      <c r="E48" s="9">
        <v>20</v>
      </c>
      <c r="F48" s="9">
        <v>30</v>
      </c>
      <c r="G48" s="9" t="s">
        <v>60</v>
      </c>
      <c r="H48" s="9" t="s">
        <v>66</v>
      </c>
      <c r="I48" s="9">
        <v>80</v>
      </c>
      <c r="J48" s="9" t="s">
        <v>57</v>
      </c>
      <c r="K48" s="9">
        <v>5</v>
      </c>
      <c r="L48" s="9" t="s">
        <v>456</v>
      </c>
      <c r="M48" s="10">
        <v>21</v>
      </c>
      <c r="N48" s="9">
        <v>33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45944</v>
      </c>
      <c r="U48" s="11">
        <v>5000</v>
      </c>
      <c r="V48" s="10">
        <v>5000</v>
      </c>
      <c r="W48" s="10">
        <v>0</v>
      </c>
      <c r="X48" s="10">
        <v>5400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68</v>
      </c>
      <c r="AI48" s="1">
        <v>4</v>
      </c>
      <c r="AJ48" s="3">
        <v>45944</v>
      </c>
      <c r="AK48" s="3">
        <v>45940</v>
      </c>
      <c r="AL48" s="3">
        <v>45934</v>
      </c>
      <c r="AM48" s="3">
        <v>45941</v>
      </c>
      <c r="AN48" s="3">
        <v>45942</v>
      </c>
      <c r="AO48" s="3">
        <v>45942</v>
      </c>
      <c r="AP48" s="3">
        <v>45939</v>
      </c>
      <c r="AQ48" s="3">
        <v>45943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345</v>
      </c>
      <c r="C50" s="9" t="s">
        <v>246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45945</v>
      </c>
      <c r="U50" s="11">
        <v>5000</v>
      </c>
      <c r="V50" s="10">
        <v>5100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345</v>
      </c>
      <c r="C51" s="9" t="s">
        <v>246</v>
      </c>
      <c r="D51" s="13" t="s">
        <v>330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45945</v>
      </c>
      <c r="U51" s="11">
        <v>4000</v>
      </c>
      <c r="V51" s="10">
        <v>4000</v>
      </c>
      <c r="W51" s="10">
        <v>0</v>
      </c>
      <c r="X51" s="10">
        <v>4900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345</v>
      </c>
      <c r="C52" s="9" t="s">
        <v>246</v>
      </c>
      <c r="D52" s="13" t="s">
        <v>329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2363</v>
      </c>
      <c r="W52" s="10">
        <v>2637</v>
      </c>
      <c r="X52" s="10">
        <v>5013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425</v>
      </c>
      <c r="AG52" s="1" t="s">
        <v>113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 t="s">
        <v>329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5000</v>
      </c>
      <c r="V53" s="10">
        <v>0</v>
      </c>
      <c r="W53" s="10">
        <v>5000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45937</v>
      </c>
      <c r="B54" s="14" t="s">
        <v>518</v>
      </c>
      <c r="C54" s="9" t="s">
        <v>136</v>
      </c>
      <c r="D54" s="13" t="s">
        <v>225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227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45945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5280.6600000000008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45825</v>
      </c>
      <c r="B55" s="14" t="s">
        <v>245</v>
      </c>
      <c r="C55" s="9" t="s">
        <v>136</v>
      </c>
      <c r="D55" s="13" t="s">
        <v>225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227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45945</v>
      </c>
      <c r="U55" s="11">
        <v>894</v>
      </c>
      <c r="V55" s="10">
        <v>525</v>
      </c>
      <c r="W55" s="10">
        <v>369</v>
      </c>
      <c r="X55" s="10">
        <v>0</v>
      </c>
      <c r="Y55" s="10">
        <v>387.45</v>
      </c>
      <c r="Z55" s="9" t="s">
        <v>80</v>
      </c>
      <c r="AA55" s="8">
        <v>386.61975000000007</v>
      </c>
      <c r="AB55" s="8">
        <v>386.61975000000007</v>
      </c>
      <c r="AC55" s="8">
        <v>0</v>
      </c>
      <c r="AD55" s="8">
        <v>386.61975000000007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131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45936</v>
      </c>
      <c r="B56" s="14" t="s">
        <v>503</v>
      </c>
      <c r="C56" s="9" t="s">
        <v>136</v>
      </c>
      <c r="D56" s="13" t="s">
        <v>173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45523</v>
      </c>
      <c r="B57" s="14" t="s">
        <v>174</v>
      </c>
      <c r="C57" s="9" t="s">
        <v>136</v>
      </c>
      <c r="D57" s="13" t="s">
        <v>173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</v>
      </c>
      <c r="V57" s="10">
        <v>0</v>
      </c>
      <c r="W57" s="10">
        <v>89</v>
      </c>
      <c r="X57" s="10">
        <v>0</v>
      </c>
      <c r="Y57" s="10">
        <v>93.45</v>
      </c>
      <c r="Z57" s="9" t="s">
        <v>80</v>
      </c>
      <c r="AA57" s="8">
        <v>93.24975000000002</v>
      </c>
      <c r="AB57" s="8">
        <v>93.24975000000002</v>
      </c>
      <c r="AC57" s="8">
        <v>0</v>
      </c>
      <c r="AD57" s="8">
        <v>0</v>
      </c>
      <c r="AE57" s="8">
        <v>93.24975000000002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45945</v>
      </c>
      <c r="U58" s="11">
        <v>2500</v>
      </c>
      <c r="V58" s="10">
        <v>2700</v>
      </c>
      <c r="W58" s="10">
        <v>0</v>
      </c>
      <c r="X58" s="10">
        <v>5250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45930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345</v>
      </c>
      <c r="C59" s="9" t="s">
        <v>246</v>
      </c>
      <c r="D59" s="13" t="s">
        <v>333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45947</v>
      </c>
      <c r="U59" s="11">
        <v>2500</v>
      </c>
      <c r="V59" s="10">
        <v>2500</v>
      </c>
      <c r="W59" s="10">
        <v>0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45947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45951</v>
      </c>
      <c r="U60" s="11">
        <v>5000</v>
      </c>
      <c r="V60" s="10">
        <v>4617</v>
      </c>
      <c r="W60" s="10">
        <v>383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45911</v>
      </c>
      <c r="B61" s="14" t="s">
        <v>317</v>
      </c>
      <c r="C61" s="9" t="s">
        <v>105</v>
      </c>
      <c r="D61" s="13" t="s">
        <v>318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45947</v>
      </c>
      <c r="U61" s="11">
        <v>8000</v>
      </c>
      <c r="V61" s="10">
        <v>0</v>
      </c>
      <c r="W61" s="10">
        <v>8000</v>
      </c>
      <c r="X61" s="10">
        <v>4125</v>
      </c>
      <c r="Y61" s="10">
        <v>4068.75</v>
      </c>
      <c r="Z61" s="9" t="s">
        <v>80</v>
      </c>
      <c r="AA61" s="8">
        <v>4490.3945624999997</v>
      </c>
      <c r="AB61" s="8">
        <v>4490.3945624999997</v>
      </c>
      <c r="AC61" s="8">
        <v>0</v>
      </c>
      <c r="AD61" s="8">
        <v>4490.3945624999997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45909</v>
      </c>
      <c r="B62" s="14" t="s">
        <v>315</v>
      </c>
      <c r="C62" s="9" t="s">
        <v>105</v>
      </c>
      <c r="D62" s="13" t="s">
        <v>310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45947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45947</v>
      </c>
      <c r="U63" s="11">
        <v>7500</v>
      </c>
      <c r="V63" s="10">
        <v>5245</v>
      </c>
      <c r="W63" s="10">
        <v>2255</v>
      </c>
      <c r="X63" s="10">
        <v>7625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 t="s">
        <v>329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45951</v>
      </c>
      <c r="U66" s="11">
        <v>2500</v>
      </c>
      <c r="V66" s="10">
        <v>1371</v>
      </c>
      <c r="W66" s="10">
        <v>1129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45951</v>
      </c>
      <c r="AK66" s="3">
        <v>45947</v>
      </c>
      <c r="AL66" s="3">
        <v>45940</v>
      </c>
      <c r="AM66" s="3">
        <v>45948</v>
      </c>
      <c r="AN66" s="3">
        <v>45949</v>
      </c>
      <c r="AO66" s="3">
        <v>45950</v>
      </c>
      <c r="AP66" s="3">
        <v>45946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45892</v>
      </c>
      <c r="B67" s="14" t="s">
        <v>281</v>
      </c>
      <c r="C67" s="9" t="s">
        <v>79</v>
      </c>
      <c r="D67" s="13" t="s">
        <v>209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45951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2000</v>
      </c>
      <c r="AC67" s="8">
        <v>4621.78</v>
      </c>
      <c r="AD67" s="8">
        <v>0</v>
      </c>
      <c r="AE67" s="8">
        <v>6621.78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349.2011555555556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45952</v>
      </c>
      <c r="U68" s="11">
        <v>2500</v>
      </c>
      <c r="V68" s="10">
        <v>0</v>
      </c>
      <c r="W68" s="10">
        <v>2500</v>
      </c>
      <c r="X68" s="10">
        <v>0</v>
      </c>
      <c r="Y68" s="10">
        <v>2625</v>
      </c>
      <c r="Z68" s="9" t="s">
        <v>80</v>
      </c>
      <c r="AA68" s="8">
        <v>2689.2250000000004</v>
      </c>
      <c r="AB68" s="8">
        <v>0</v>
      </c>
      <c r="AC68" s="8">
        <v>2689.2250000000004</v>
      </c>
      <c r="AD68" s="8">
        <v>0</v>
      </c>
      <c r="AE68" s="8">
        <v>2689.2250000000004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45952</v>
      </c>
      <c r="AK68" s="3">
        <v>45948</v>
      </c>
      <c r="AL68" s="3">
        <v>45941</v>
      </c>
      <c r="AM68" s="3">
        <v>45949</v>
      </c>
      <c r="AN68" s="3">
        <v>45950</v>
      </c>
      <c r="AO68" s="3">
        <v>45951</v>
      </c>
      <c r="AP68" s="3">
        <v>45947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203.18588888888891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416.92688888888887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45960</v>
      </c>
      <c r="U71" s="11">
        <v>5000</v>
      </c>
      <c r="V71" s="10">
        <v>0</v>
      </c>
      <c r="W71" s="10">
        <v>5000</v>
      </c>
      <c r="X71" s="10">
        <v>5385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45798</v>
      </c>
      <c r="B72" s="14" t="s">
        <v>239</v>
      </c>
      <c r="C72" s="9" t="s">
        <v>105</v>
      </c>
      <c r="D72" s="13" t="s">
        <v>480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2859</v>
      </c>
      <c r="AC72" s="8">
        <v>451.88999999999987</v>
      </c>
      <c r="AD72" s="8">
        <v>2859</v>
      </c>
      <c r="AE72" s="8">
        <v>451.88999999999987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34.142799999999994</v>
      </c>
    </row>
    <row r="73" spans="1:56" ht="28.5" customHeight="1" x14ac:dyDescent="0.45">
      <c r="A73" s="3">
        <v>45909</v>
      </c>
      <c r="B73" s="14" t="s">
        <v>314</v>
      </c>
      <c r="C73" s="9" t="s">
        <v>79</v>
      </c>
      <c r="D73" s="13" t="s">
        <v>309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45958</v>
      </c>
      <c r="U73" s="11">
        <v>6000</v>
      </c>
      <c r="V73" s="10">
        <v>5531</v>
      </c>
      <c r="W73" s="10">
        <v>469</v>
      </c>
      <c r="X73" s="10">
        <v>6100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131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45954</v>
      </c>
      <c r="AK74" s="3">
        <v>45950</v>
      </c>
      <c r="AL74" s="3">
        <v>45943</v>
      </c>
      <c r="AM74" s="3">
        <v>45951</v>
      </c>
      <c r="AN74" s="3">
        <v>45952</v>
      </c>
      <c r="AO74" s="3">
        <v>45953</v>
      </c>
      <c r="AP74" s="3">
        <v>45949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416.92688888888887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5000</v>
      </c>
      <c r="V75" s="10">
        <v>4825</v>
      </c>
      <c r="W75" s="10">
        <v>175</v>
      </c>
      <c r="X75" s="10">
        <v>5200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45960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416.92688888888887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1129</v>
      </c>
      <c r="W79" s="10">
        <v>1371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80</v>
      </c>
      <c r="AA80" s="8">
        <v>2689.2250000000004</v>
      </c>
      <c r="AB80" s="8">
        <v>0</v>
      </c>
      <c r="AC80" s="8">
        <v>2689.2250000000004</v>
      </c>
      <c r="AD80" s="8">
        <v>0</v>
      </c>
      <c r="AE80" s="8">
        <v>2689.2250000000004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203.18588888888891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45961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45911</v>
      </c>
      <c r="B82" s="14" t="s">
        <v>319</v>
      </c>
      <c r="C82" s="9" t="s">
        <v>105</v>
      </c>
      <c r="D82" s="13" t="s">
        <v>320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250.15613333333337</v>
      </c>
    </row>
    <row r="83" spans="1:56" ht="28.5" customHeight="1" x14ac:dyDescent="0.45">
      <c r="A83" s="3">
        <v>45909</v>
      </c>
      <c r="B83" s="14" t="s">
        <v>316</v>
      </c>
      <c r="C83" s="9" t="s">
        <v>105</v>
      </c>
      <c r="D83" s="13" t="s">
        <v>311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0</v>
      </c>
      <c r="AC83" s="8">
        <v>3478.5300000000007</v>
      </c>
      <c r="AD83" s="8">
        <v>0</v>
      </c>
      <c r="AE83" s="8">
        <v>3478.5300000000007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262.82226666666668</v>
      </c>
    </row>
    <row r="84" spans="1:56" ht="28.5" customHeight="1" x14ac:dyDescent="0.45">
      <c r="A84" s="3" t="s">
        <v>132</v>
      </c>
      <c r="B84" s="14" t="s">
        <v>132</v>
      </c>
      <c r="C84" s="9" t="s">
        <v>136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45961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80</v>
      </c>
      <c r="AA84" s="8">
        <v>104775.00000000001</v>
      </c>
      <c r="AB84" s="8">
        <v>6000</v>
      </c>
      <c r="AC84" s="8">
        <v>98775.000000000015</v>
      </c>
      <c r="AD84" s="8">
        <v>0</v>
      </c>
      <c r="AE84" s="8">
        <v>104775.00000000001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7463</v>
      </c>
    </row>
    <row r="85" spans="1:56" ht="28.5" customHeight="1" x14ac:dyDescent="0.45">
      <c r="A85" s="3" t="s">
        <v>132</v>
      </c>
      <c r="B85" s="14" t="s">
        <v>132</v>
      </c>
      <c r="C85" s="9" t="s">
        <v>246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45961</v>
      </c>
      <c r="U85" s="11">
        <v>305000</v>
      </c>
      <c r="V85" s="10">
        <v>0</v>
      </c>
      <c r="W85" s="10">
        <v>305000</v>
      </c>
      <c r="X85" s="10">
        <v>0</v>
      </c>
      <c r="Y85" s="10">
        <v>320250</v>
      </c>
      <c r="Z85" s="9" t="s">
        <v>80</v>
      </c>
      <c r="AA85" s="8">
        <v>336607.14999999997</v>
      </c>
      <c r="AB85" s="8">
        <v>0</v>
      </c>
      <c r="AC85" s="8">
        <v>336607.14999999997</v>
      </c>
      <c r="AD85" s="8">
        <v>0</v>
      </c>
      <c r="AE85" s="8">
        <v>336607.14999999997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25432.540222222222</v>
      </c>
    </row>
    <row r="86" spans="1:56" ht="28.5" customHeight="1" x14ac:dyDescent="0.45">
      <c r="A86" s="3">
        <v>45933</v>
      </c>
      <c r="B86" s="14" t="s">
        <v>504</v>
      </c>
      <c r="C86" s="9" t="s">
        <v>105</v>
      </c>
      <c r="D86" s="13" t="s">
        <v>208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505</v>
      </c>
      <c r="C87" s="9" t="s">
        <v>105</v>
      </c>
      <c r="D87" s="13" t="s">
        <v>481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506</v>
      </c>
      <c r="C88" s="9" t="s">
        <v>79</v>
      </c>
      <c r="D88" s="13" t="s">
        <v>482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507</v>
      </c>
      <c r="C89" s="9" t="s">
        <v>79</v>
      </c>
      <c r="D89" s="13" t="s">
        <v>483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508</v>
      </c>
      <c r="C90" s="9" t="s">
        <v>79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115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509</v>
      </c>
      <c r="C91" s="9" t="s">
        <v>105</v>
      </c>
      <c r="D91" s="13" t="s">
        <v>485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510</v>
      </c>
      <c r="C92" s="9" t="s">
        <v>105</v>
      </c>
      <c r="D92" s="13" t="s">
        <v>486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333.54151111111111</v>
      </c>
    </row>
    <row r="93" spans="1:56" ht="28.5" customHeight="1" x14ac:dyDescent="0.45">
      <c r="A93" s="3">
        <v>45919</v>
      </c>
      <c r="B93" s="14" t="s">
        <v>368</v>
      </c>
      <c r="C93" s="9" t="s">
        <v>136</v>
      </c>
      <c r="D93" s="13" t="s">
        <v>213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1172</v>
      </c>
      <c r="V93" s="10">
        <v>0</v>
      </c>
      <c r="W93" s="10">
        <v>1172</v>
      </c>
      <c r="X93" s="10">
        <v>21290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349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45919</v>
      </c>
      <c r="B94" s="14" t="s">
        <v>367</v>
      </c>
      <c r="C94" s="9" t="s">
        <v>136</v>
      </c>
      <c r="D94" s="13" t="s">
        <v>350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227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622</v>
      </c>
      <c r="V94" s="10">
        <v>0</v>
      </c>
      <c r="W94" s="10">
        <v>622</v>
      </c>
      <c r="X94" s="10">
        <v>6150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45923</v>
      </c>
      <c r="B95" s="14" t="s">
        <v>393</v>
      </c>
      <c r="C95" s="9" t="s">
        <v>79</v>
      </c>
      <c r="D95" s="13" t="s">
        <v>394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0</v>
      </c>
      <c r="AC95" s="8">
        <v>3310.89</v>
      </c>
      <c r="AD95" s="8">
        <v>0</v>
      </c>
      <c r="AE95" s="8">
        <v>3310.89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250.15613333333337</v>
      </c>
    </row>
    <row r="96" spans="1:56" ht="28.5" customHeight="1" x14ac:dyDescent="0.45">
      <c r="A96" s="3">
        <v>45923</v>
      </c>
      <c r="B96" s="14" t="s">
        <v>395</v>
      </c>
      <c r="C96" s="9" t="s">
        <v>79</v>
      </c>
      <c r="D96" s="13" t="s">
        <v>396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25000</v>
      </c>
      <c r="V96" s="10">
        <v>0</v>
      </c>
      <c r="W96" s="10">
        <v>25000</v>
      </c>
      <c r="X96" s="10">
        <v>0</v>
      </c>
      <c r="Y96" s="10">
        <v>26250</v>
      </c>
      <c r="Z96" s="9" t="s">
        <v>80</v>
      </c>
      <c r="AA96" s="8">
        <v>27590.75</v>
      </c>
      <c r="AB96" s="8">
        <v>0</v>
      </c>
      <c r="AC96" s="8">
        <v>27590.75</v>
      </c>
      <c r="AD96" s="8">
        <v>0</v>
      </c>
      <c r="AE96" s="8">
        <v>27590.75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2084.6344444444444</v>
      </c>
    </row>
    <row r="97" spans="1:56" ht="28.5" customHeight="1" x14ac:dyDescent="0.45">
      <c r="A97" s="3">
        <v>45923</v>
      </c>
      <c r="B97" s="14" t="s">
        <v>397</v>
      </c>
      <c r="C97" s="9" t="s">
        <v>79</v>
      </c>
      <c r="D97" s="13" t="s">
        <v>398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45923</v>
      </c>
      <c r="B98" s="14" t="s">
        <v>399</v>
      </c>
      <c r="C98" s="9" t="s">
        <v>79</v>
      </c>
      <c r="D98" s="13" t="s">
        <v>400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0</v>
      </c>
      <c r="AC99" s="8">
        <v>2265.4764825000002</v>
      </c>
      <c r="AD99" s="8">
        <v>0</v>
      </c>
      <c r="AE99" s="8">
        <v>2265.4764825000002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171.16933423333336</v>
      </c>
    </row>
    <row r="100" spans="1:56" ht="28.5" customHeight="1" x14ac:dyDescent="0.45">
      <c r="A100" s="3">
        <v>45896</v>
      </c>
      <c r="B100" s="14" t="s">
        <v>291</v>
      </c>
      <c r="C100" s="9" t="s">
        <v>79</v>
      </c>
      <c r="D100" s="13" t="s">
        <v>263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45905</v>
      </c>
      <c r="B101" s="14" t="s">
        <v>308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300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45896</v>
      </c>
      <c r="B106" s="14" t="s">
        <v>292</v>
      </c>
      <c r="C106" s="9" t="s">
        <v>79</v>
      </c>
      <c r="D106" s="13" t="s">
        <v>293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129</v>
      </c>
      <c r="U106" s="11">
        <v>3000</v>
      </c>
      <c r="V106" s="10">
        <v>3194</v>
      </c>
      <c r="W106" s="10">
        <v>0</v>
      </c>
      <c r="X106" s="10">
        <v>8100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5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45891</v>
      </c>
      <c r="B107" s="14" t="s">
        <v>287</v>
      </c>
      <c r="C107" s="9" t="s">
        <v>79</v>
      </c>
      <c r="D107" s="13" t="s">
        <v>288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45951</v>
      </c>
      <c r="U107" s="11">
        <v>9000</v>
      </c>
      <c r="V107" s="10">
        <v>8447</v>
      </c>
      <c r="W107" s="10">
        <v>553</v>
      </c>
      <c r="X107" s="10">
        <v>9150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45951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8447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45891</v>
      </c>
      <c r="B108" s="14" t="s">
        <v>289</v>
      </c>
      <c r="C108" s="9" t="s">
        <v>79</v>
      </c>
      <c r="D108" s="13" t="s">
        <v>290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6000</v>
      </c>
      <c r="V108" s="10">
        <v>5500</v>
      </c>
      <c r="W108" s="10">
        <v>500</v>
      </c>
      <c r="X108" s="10">
        <v>9455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5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8500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45908</v>
      </c>
      <c r="B109" s="14" t="s">
        <v>313</v>
      </c>
      <c r="C109" s="9" t="s">
        <v>235</v>
      </c>
      <c r="D109" s="13" t="s">
        <v>236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4000</v>
      </c>
      <c r="W109" s="10">
        <v>0</v>
      </c>
      <c r="X109" s="10">
        <v>4060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45908</v>
      </c>
      <c r="B110" s="14" t="s">
        <v>313</v>
      </c>
      <c r="C110" s="9" t="s">
        <v>235</v>
      </c>
      <c r="D110" s="13" t="s">
        <v>278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129</v>
      </c>
      <c r="U110" s="11">
        <v>4000</v>
      </c>
      <c r="V110" s="10">
        <v>4000</v>
      </c>
      <c r="W110" s="10">
        <v>0</v>
      </c>
      <c r="X110" s="10">
        <v>4060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45799</v>
      </c>
      <c r="B111" s="14" t="s">
        <v>240</v>
      </c>
      <c r="C111" s="9" t="s">
        <v>235</v>
      </c>
      <c r="D111" s="13" t="s">
        <v>236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129</v>
      </c>
      <c r="U111" s="11">
        <v>4000</v>
      </c>
      <c r="V111" s="10">
        <v>3975</v>
      </c>
      <c r="W111" s="10">
        <v>25</v>
      </c>
      <c r="X111" s="10">
        <v>4140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202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45799</v>
      </c>
      <c r="B112" s="14" t="s">
        <v>240</v>
      </c>
      <c r="C112" s="9" t="s">
        <v>235</v>
      </c>
      <c r="D112" s="13" t="s">
        <v>278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4056</v>
      </c>
      <c r="W112" s="10">
        <v>0</v>
      </c>
      <c r="X112" s="10">
        <v>4404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202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45720</v>
      </c>
      <c r="B113" s="14" t="s">
        <v>126</v>
      </c>
      <c r="C113" s="9" t="s">
        <v>105</v>
      </c>
      <c r="D113" s="13" t="s">
        <v>201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45720</v>
      </c>
      <c r="B114" s="14" t="s">
        <v>126</v>
      </c>
      <c r="C114" s="9" t="s">
        <v>105</v>
      </c>
      <c r="D114" s="13" t="s">
        <v>208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129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45541</v>
      </c>
      <c r="B115" s="14" t="s">
        <v>176</v>
      </c>
      <c r="C115" s="9" t="s">
        <v>105</v>
      </c>
      <c r="D115" s="13" t="s">
        <v>177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129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178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211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45581</v>
      </c>
      <c r="B116" s="14" t="s">
        <v>180</v>
      </c>
      <c r="C116" s="9" t="s">
        <v>105</v>
      </c>
      <c r="D116" s="13" t="s">
        <v>181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615363.81054500013</v>
      </c>
      <c r="AB117" s="8">
        <v>29701.474062500001</v>
      </c>
      <c r="AC117" s="8">
        <v>585662.33648250008</v>
      </c>
      <c r="AD117" s="8">
        <v>16327.564312499999</v>
      </c>
      <c r="AE117" s="8">
        <v>599036.24623250007</v>
      </c>
      <c r="AF117" s="8" t="s">
        <v>58</v>
      </c>
      <c r="AG117" s="1" t="s">
        <v>115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>
        <v>21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45940</v>
      </c>
      <c r="U118" s="11">
        <v>2500</v>
      </c>
      <c r="V118" s="10">
        <v>2700</v>
      </c>
      <c r="W118" s="10">
        <v>0</v>
      </c>
      <c r="X118" s="10">
        <v>2687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45940</v>
      </c>
      <c r="AK118" s="3">
        <v>0</v>
      </c>
      <c r="AL118" s="3">
        <v>45931</v>
      </c>
      <c r="AM118" s="3">
        <v>45938</v>
      </c>
      <c r="AN118" s="3">
        <v>45939</v>
      </c>
      <c r="AO118" s="3">
        <v>45939</v>
      </c>
      <c r="AP118" s="3">
        <v>45935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335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45945</v>
      </c>
      <c r="U119" s="11">
        <v>5000</v>
      </c>
      <c r="V119" s="10">
        <v>2700</v>
      </c>
      <c r="W119" s="10">
        <v>2300</v>
      </c>
      <c r="X119" s="10">
        <v>5200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74</v>
      </c>
      <c r="AI119" s="1">
        <v>2</v>
      </c>
      <c r="AJ119" s="3">
        <v>45945</v>
      </c>
      <c r="AK119" s="3">
        <v>0</v>
      </c>
      <c r="AL119" s="3">
        <v>45936</v>
      </c>
      <c r="AM119" s="3">
        <v>45943</v>
      </c>
      <c r="AN119" s="3">
        <v>45944</v>
      </c>
      <c r="AO119" s="3">
        <v>45944</v>
      </c>
      <c r="AP119" s="3">
        <v>45940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>
        <v>932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45954</v>
      </c>
      <c r="U120" s="11">
        <v>2500</v>
      </c>
      <c r="V120" s="10">
        <v>0</v>
      </c>
      <c r="W120" s="10">
        <v>2500</v>
      </c>
      <c r="X120" s="10">
        <v>2550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74</v>
      </c>
      <c r="AI120" s="1">
        <v>2</v>
      </c>
      <c r="AJ120" s="3">
        <v>45954</v>
      </c>
      <c r="AK120" s="3">
        <v>0</v>
      </c>
      <c r="AL120" s="3">
        <v>45945</v>
      </c>
      <c r="AM120" s="3">
        <v>45952</v>
      </c>
      <c r="AN120" s="3">
        <v>45953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45946</v>
      </c>
      <c r="U121" s="11">
        <v>2500</v>
      </c>
      <c r="V121" s="10">
        <v>2700</v>
      </c>
      <c r="W121" s="10">
        <v>0</v>
      </c>
      <c r="X121" s="10">
        <v>2686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45946</v>
      </c>
      <c r="AK121" s="3">
        <v>0</v>
      </c>
      <c r="AL121" s="3">
        <v>45937</v>
      </c>
      <c r="AM121" s="3">
        <v>45944</v>
      </c>
      <c r="AN121" s="3">
        <v>45945</v>
      </c>
      <c r="AO121" s="3">
        <v>45945</v>
      </c>
      <c r="AP121" s="3">
        <v>45941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 t="s">
        <v>429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247</v>
      </c>
      <c r="AA122" s="8">
        <v>5657.85</v>
      </c>
      <c r="AB122" s="8">
        <v>5657.85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45946</v>
      </c>
      <c r="AK122" s="3">
        <v>0</v>
      </c>
      <c r="AL122" s="3">
        <v>45937</v>
      </c>
      <c r="AM122" s="3">
        <v>45944</v>
      </c>
      <c r="AN122" s="3">
        <v>45945</v>
      </c>
      <c r="AO122" s="3">
        <v>45945</v>
      </c>
      <c r="AP122" s="3">
        <v>45941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338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247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45947</v>
      </c>
      <c r="U124" s="11">
        <v>5000</v>
      </c>
      <c r="V124" s="10">
        <v>0</v>
      </c>
      <c r="W124" s="10">
        <v>5000</v>
      </c>
      <c r="X124" s="10">
        <v>5100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45947</v>
      </c>
      <c r="AK124" s="3">
        <v>0</v>
      </c>
      <c r="AL124" s="3">
        <v>45938</v>
      </c>
      <c r="AM124" s="3">
        <v>45945</v>
      </c>
      <c r="AN124" s="3">
        <v>45946</v>
      </c>
      <c r="AO124" s="3">
        <v>45946</v>
      </c>
      <c r="AP124" s="3">
        <v>45942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332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45950</v>
      </c>
      <c r="U126" s="11">
        <v>2500</v>
      </c>
      <c r="V126" s="10">
        <v>2359</v>
      </c>
      <c r="W126" s="10">
        <v>141</v>
      </c>
      <c r="X126" s="10">
        <v>2600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45950</v>
      </c>
      <c r="AK126" s="3">
        <v>0</v>
      </c>
      <c r="AL126" s="3">
        <v>45941</v>
      </c>
      <c r="AM126" s="3">
        <v>45948</v>
      </c>
      <c r="AN126" s="3">
        <v>45949</v>
      </c>
      <c r="AO126" s="3">
        <v>45949</v>
      </c>
      <c r="AP126" s="3">
        <v>45945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10000</v>
      </c>
      <c r="V127" s="10">
        <v>0</v>
      </c>
      <c r="W127" s="10">
        <v>10000</v>
      </c>
      <c r="X127" s="10">
        <v>10200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5000</v>
      </c>
      <c r="V128" s="10">
        <v>0</v>
      </c>
      <c r="W128" s="10">
        <v>5000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334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45950</v>
      </c>
      <c r="U129" s="11">
        <v>10000</v>
      </c>
      <c r="V129" s="10">
        <v>0</v>
      </c>
      <c r="W129" s="10">
        <v>10000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45950</v>
      </c>
      <c r="AK129" s="3">
        <v>0</v>
      </c>
      <c r="AL129" s="3">
        <v>45941</v>
      </c>
      <c r="AM129" s="3">
        <v>45948</v>
      </c>
      <c r="AN129" s="3">
        <v>45949</v>
      </c>
      <c r="AO129" s="3">
        <v>45949</v>
      </c>
      <c r="AP129" s="3">
        <v>45945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931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5657.85</v>
      </c>
      <c r="AB130" s="8">
        <v>5657.85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45950</v>
      </c>
      <c r="AK130" s="3">
        <v>0</v>
      </c>
      <c r="AL130" s="3">
        <v>45941</v>
      </c>
      <c r="AM130" s="3">
        <v>45948</v>
      </c>
      <c r="AN130" s="3">
        <v>45949</v>
      </c>
      <c r="AO130" s="3">
        <v>45949</v>
      </c>
      <c r="AP130" s="3">
        <v>45945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340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247</v>
      </c>
      <c r="AA131" s="8">
        <v>2828.9250000000002</v>
      </c>
      <c r="AB131" s="8">
        <v>2828.9250000000002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932</v>
      </c>
      <c r="E132" s="9">
        <v>20</v>
      </c>
      <c r="F132" s="9">
        <v>38</v>
      </c>
      <c r="G132" s="9" t="s">
        <v>60</v>
      </c>
      <c r="H132" s="9">
        <v>0</v>
      </c>
      <c r="I132" s="9">
        <v>82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45958</v>
      </c>
      <c r="U132" s="11">
        <v>2500</v>
      </c>
      <c r="V132" s="10">
        <v>0</v>
      </c>
      <c r="W132" s="10">
        <v>2500</v>
      </c>
      <c r="X132" s="10">
        <v>2550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45958</v>
      </c>
      <c r="AK132" s="3">
        <v>0</v>
      </c>
      <c r="AL132" s="3">
        <v>45949</v>
      </c>
      <c r="AM132" s="3">
        <v>45956</v>
      </c>
      <c r="AN132" s="3">
        <v>45957</v>
      </c>
      <c r="AO132" s="3">
        <v>45957</v>
      </c>
      <c r="AP132" s="3">
        <v>45953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335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45951</v>
      </c>
      <c r="U133" s="11">
        <v>7500</v>
      </c>
      <c r="V133" s="10">
        <v>0</v>
      </c>
      <c r="W133" s="10">
        <v>7500</v>
      </c>
      <c r="X133" s="10">
        <v>0</v>
      </c>
      <c r="Y133" s="10">
        <v>7875</v>
      </c>
      <c r="Z133" s="9" t="s">
        <v>247</v>
      </c>
      <c r="AA133" s="8">
        <v>8486.7750000000015</v>
      </c>
      <c r="AB133" s="8">
        <v>8486.7750000000015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45951</v>
      </c>
      <c r="AK133" s="3">
        <v>0</v>
      </c>
      <c r="AL133" s="3">
        <v>45942</v>
      </c>
      <c r="AM133" s="3">
        <v>45949</v>
      </c>
      <c r="AN133" s="3">
        <v>45950</v>
      </c>
      <c r="AO133" s="3">
        <v>45950</v>
      </c>
      <c r="AP133" s="3">
        <v>45946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341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45951</v>
      </c>
      <c r="AK134" s="3">
        <v>0</v>
      </c>
      <c r="AL134" s="3">
        <v>45942</v>
      </c>
      <c r="AM134" s="3">
        <v>45949</v>
      </c>
      <c r="AN134" s="3">
        <v>45950</v>
      </c>
      <c r="AO134" s="3">
        <v>45950</v>
      </c>
      <c r="AP134" s="3">
        <v>45946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5165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45945</v>
      </c>
      <c r="U136" s="11">
        <v>5000</v>
      </c>
      <c r="V136" s="10">
        <v>5000</v>
      </c>
      <c r="W136" s="10">
        <v>0</v>
      </c>
      <c r="X136" s="10">
        <v>5100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45945</v>
      </c>
      <c r="AK136" s="3">
        <v>0</v>
      </c>
      <c r="AL136" s="3">
        <v>45936</v>
      </c>
      <c r="AM136" s="3">
        <v>45943</v>
      </c>
      <c r="AN136" s="3">
        <v>45944</v>
      </c>
      <c r="AO136" s="3">
        <v>45944</v>
      </c>
      <c r="AP136" s="3">
        <v>45940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45951</v>
      </c>
      <c r="U137" s="11">
        <v>10000</v>
      </c>
      <c r="V137" s="10">
        <v>0</v>
      </c>
      <c r="W137" s="10">
        <v>10000</v>
      </c>
      <c r="X137" s="10">
        <v>10300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45951</v>
      </c>
      <c r="AK137" s="3">
        <v>0</v>
      </c>
      <c r="AL137" s="3">
        <v>45942</v>
      </c>
      <c r="AM137" s="3">
        <v>45949</v>
      </c>
      <c r="AN137" s="3">
        <v>45950</v>
      </c>
      <c r="AO137" s="3">
        <v>45950</v>
      </c>
      <c r="AP137" s="3">
        <v>45946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45952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45952</v>
      </c>
      <c r="AK138" s="3">
        <v>0</v>
      </c>
      <c r="AL138" s="3">
        <v>45943</v>
      </c>
      <c r="AM138" s="3">
        <v>45950</v>
      </c>
      <c r="AN138" s="3">
        <v>45951</v>
      </c>
      <c r="AO138" s="3">
        <v>45951</v>
      </c>
      <c r="AP138" s="3">
        <v>45947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429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45952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2828.9250000000002</v>
      </c>
      <c r="AB140" s="8">
        <v>2828.9250000000002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45952</v>
      </c>
      <c r="AK140" s="3">
        <v>0</v>
      </c>
      <c r="AL140" s="3">
        <v>45943</v>
      </c>
      <c r="AM140" s="3">
        <v>45950</v>
      </c>
      <c r="AN140" s="3">
        <v>45951</v>
      </c>
      <c r="AO140" s="3">
        <v>45951</v>
      </c>
      <c r="AP140" s="3">
        <v>45947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342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45954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45954</v>
      </c>
      <c r="AK142" s="3">
        <v>0</v>
      </c>
      <c r="AL142" s="3">
        <v>45945</v>
      </c>
      <c r="AM142" s="3">
        <v>45952</v>
      </c>
      <c r="AN142" s="3">
        <v>45953</v>
      </c>
      <c r="AO142" s="3">
        <v>45953</v>
      </c>
      <c r="AP142" s="3">
        <v>45949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335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45954</v>
      </c>
      <c r="U143" s="11">
        <v>7500</v>
      </c>
      <c r="V143" s="10">
        <v>0</v>
      </c>
      <c r="W143" s="10">
        <v>7500</v>
      </c>
      <c r="X143" s="10">
        <v>0</v>
      </c>
      <c r="Y143" s="10">
        <v>7875</v>
      </c>
      <c r="Z143" s="9" t="s">
        <v>247</v>
      </c>
      <c r="AA143" s="8">
        <v>8486.7750000000015</v>
      </c>
      <c r="AB143" s="8">
        <v>8486.7750000000015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45954</v>
      </c>
      <c r="AK143" s="3">
        <v>0</v>
      </c>
      <c r="AL143" s="3">
        <v>45945</v>
      </c>
      <c r="AM143" s="3">
        <v>45952</v>
      </c>
      <c r="AN143" s="3">
        <v>45953</v>
      </c>
      <c r="AO143" s="3">
        <v>45953</v>
      </c>
      <c r="AP143" s="3">
        <v>45949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343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45954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247</v>
      </c>
      <c r="AA144" s="8">
        <v>2828.9250000000002</v>
      </c>
      <c r="AB144" s="8">
        <v>2828.9250000000002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45954</v>
      </c>
      <c r="AK144" s="3">
        <v>0</v>
      </c>
      <c r="AL144" s="3">
        <v>45945</v>
      </c>
      <c r="AM144" s="3">
        <v>45952</v>
      </c>
      <c r="AN144" s="3">
        <v>45953</v>
      </c>
      <c r="AO144" s="3">
        <v>45953</v>
      </c>
      <c r="AP144" s="3">
        <v>45949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45954</v>
      </c>
      <c r="U145" s="11">
        <v>5000</v>
      </c>
      <c r="V145" s="10">
        <v>0</v>
      </c>
      <c r="W145" s="10">
        <v>5000</v>
      </c>
      <c r="X145" s="10">
        <v>5165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45954</v>
      </c>
      <c r="AK145" s="3">
        <v>0</v>
      </c>
      <c r="AL145" s="3">
        <v>45945</v>
      </c>
      <c r="AM145" s="3">
        <v>45952</v>
      </c>
      <c r="AN145" s="3">
        <v>45953</v>
      </c>
      <c r="AO145" s="3">
        <v>45953</v>
      </c>
      <c r="AP145" s="3">
        <v>45949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45954</v>
      </c>
      <c r="U146" s="11">
        <v>5000</v>
      </c>
      <c r="V146" s="10">
        <v>0</v>
      </c>
      <c r="W146" s="10">
        <v>5000</v>
      </c>
      <c r="X146" s="10">
        <v>5200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45954</v>
      </c>
      <c r="AK146" s="3">
        <v>0</v>
      </c>
      <c r="AL146" s="3">
        <v>45945</v>
      </c>
      <c r="AM146" s="3">
        <v>45952</v>
      </c>
      <c r="AN146" s="3">
        <v>45953</v>
      </c>
      <c r="AO146" s="3">
        <v>45953</v>
      </c>
      <c r="AP146" s="3">
        <v>45949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45957</v>
      </c>
      <c r="AK147" s="3">
        <v>0</v>
      </c>
      <c r="AL147" s="3">
        <v>45948</v>
      </c>
      <c r="AM147" s="3">
        <v>45955</v>
      </c>
      <c r="AN147" s="3">
        <v>45956</v>
      </c>
      <c r="AO147" s="3">
        <v>45956</v>
      </c>
      <c r="AP147" s="3">
        <v>45952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45957</v>
      </c>
      <c r="AK148" s="3">
        <v>0</v>
      </c>
      <c r="AL148" s="3">
        <v>45948</v>
      </c>
      <c r="AM148" s="3">
        <v>45955</v>
      </c>
      <c r="AN148" s="3">
        <v>45956</v>
      </c>
      <c r="AO148" s="3">
        <v>45956</v>
      </c>
      <c r="AP148" s="3">
        <v>45952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337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10756.900000000001</v>
      </c>
      <c r="AB150" s="8">
        <v>10756.900000000001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45957</v>
      </c>
      <c r="AK150" s="3">
        <v>0</v>
      </c>
      <c r="AL150" s="3">
        <v>45948</v>
      </c>
      <c r="AM150" s="3">
        <v>45955</v>
      </c>
      <c r="AN150" s="3">
        <v>45956</v>
      </c>
      <c r="AO150" s="3">
        <v>45956</v>
      </c>
      <c r="AP150" s="3">
        <v>45952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45958</v>
      </c>
      <c r="AK151" s="3">
        <v>0</v>
      </c>
      <c r="AL151" s="3">
        <v>45949</v>
      </c>
      <c r="AM151" s="3">
        <v>45956</v>
      </c>
      <c r="AN151" s="3">
        <v>45957</v>
      </c>
      <c r="AO151" s="3">
        <v>45957</v>
      </c>
      <c r="AP151" s="3">
        <v>45953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1607</v>
      </c>
      <c r="W152" s="10">
        <v>893</v>
      </c>
      <c r="X152" s="10">
        <v>2686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45960</v>
      </c>
      <c r="U153" s="11">
        <v>5000</v>
      </c>
      <c r="V153" s="10">
        <v>0</v>
      </c>
      <c r="W153" s="10">
        <v>5000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3248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45960</v>
      </c>
      <c r="AK153" s="3">
        <v>0</v>
      </c>
      <c r="AL153" s="3">
        <v>45951</v>
      </c>
      <c r="AM153" s="3">
        <v>45958</v>
      </c>
      <c r="AN153" s="3">
        <v>45959</v>
      </c>
      <c r="AO153" s="3">
        <v>45959</v>
      </c>
      <c r="AP153" s="3">
        <v>45955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959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434.7075944444444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891.42570000000023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45959</v>
      </c>
      <c r="AK158" s="3">
        <v>0</v>
      </c>
      <c r="AL158" s="3">
        <v>45950</v>
      </c>
      <c r="AM158" s="3">
        <v>45957</v>
      </c>
      <c r="AN158" s="3">
        <v>45958</v>
      </c>
      <c r="AO158" s="3">
        <v>45958</v>
      </c>
      <c r="AP158" s="3">
        <v>45954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222.85642500000006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343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45959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45959</v>
      </c>
      <c r="AK159" s="3">
        <v>0</v>
      </c>
      <c r="AL159" s="3">
        <v>45950</v>
      </c>
      <c r="AM159" s="3">
        <v>45957</v>
      </c>
      <c r="AN159" s="3">
        <v>45958</v>
      </c>
      <c r="AO159" s="3">
        <v>45958</v>
      </c>
      <c r="AP159" s="3">
        <v>45954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222.85642500000006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341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45959</v>
      </c>
      <c r="AK160" s="3">
        <v>0</v>
      </c>
      <c r="AL160" s="3">
        <v>45950</v>
      </c>
      <c r="AM160" s="3">
        <v>45957</v>
      </c>
      <c r="AN160" s="3">
        <v>45958</v>
      </c>
      <c r="AO160" s="3">
        <v>45958</v>
      </c>
      <c r="AP160" s="3">
        <v>45954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429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45959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45959</v>
      </c>
      <c r="AK161" s="3">
        <v>0</v>
      </c>
      <c r="AL161" s="3">
        <v>45950</v>
      </c>
      <c r="AM161" s="3">
        <v>45957</v>
      </c>
      <c r="AN161" s="3">
        <v>45958</v>
      </c>
      <c r="AO161" s="3">
        <v>45958</v>
      </c>
      <c r="AP161" s="3">
        <v>45954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45959</v>
      </c>
      <c r="AK162" s="3">
        <v>0</v>
      </c>
      <c r="AL162" s="3">
        <v>45950</v>
      </c>
      <c r="AM162" s="3">
        <v>45957</v>
      </c>
      <c r="AN162" s="3">
        <v>45958</v>
      </c>
      <c r="AO162" s="3">
        <v>45958</v>
      </c>
      <c r="AP162" s="3">
        <v>45954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247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45960</v>
      </c>
      <c r="AK163" s="3">
        <v>0</v>
      </c>
      <c r="AL163" s="3">
        <v>45951</v>
      </c>
      <c r="AM163" s="3">
        <v>45958</v>
      </c>
      <c r="AN163" s="3">
        <v>45959</v>
      </c>
      <c r="AO163" s="3">
        <v>45959</v>
      </c>
      <c r="AP163" s="3">
        <v>45955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847.40467777777781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338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434.7075944444444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45961</v>
      </c>
      <c r="AK166" s="3">
        <v>0</v>
      </c>
      <c r="AL166" s="3">
        <v>45952</v>
      </c>
      <c r="AM166" s="3">
        <v>45959</v>
      </c>
      <c r="AN166" s="3">
        <v>45960</v>
      </c>
      <c r="AO166" s="3">
        <v>45960</v>
      </c>
      <c r="AP166" s="3">
        <v>45956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45961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247</v>
      </c>
      <c r="AA167" s="8">
        <v>8486.7750000000015</v>
      </c>
      <c r="AB167" s="8">
        <v>0</v>
      </c>
      <c r="AC167" s="8">
        <v>8486.7750000000015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45961</v>
      </c>
      <c r="AK167" s="3">
        <v>0</v>
      </c>
      <c r="AL167" s="3">
        <v>45952</v>
      </c>
      <c r="AM167" s="3">
        <v>45959</v>
      </c>
      <c r="AN167" s="3">
        <v>45960</v>
      </c>
      <c r="AO167" s="3">
        <v>45960</v>
      </c>
      <c r="AP167" s="3">
        <v>45956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668.56927500000018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340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45961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74</v>
      </c>
      <c r="AI168" s="1">
        <v>2</v>
      </c>
      <c r="AJ168" s="3">
        <v>45961</v>
      </c>
      <c r="AK168" s="3">
        <v>0</v>
      </c>
      <c r="AL168" s="3">
        <v>45952</v>
      </c>
      <c r="AM168" s="3">
        <v>45959</v>
      </c>
      <c r="AN168" s="3">
        <v>45960</v>
      </c>
      <c r="AO168" s="3">
        <v>45960</v>
      </c>
      <c r="AP168" s="3">
        <v>45956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45961</v>
      </c>
      <c r="AK169" s="3">
        <v>0</v>
      </c>
      <c r="AL169" s="3">
        <v>45952</v>
      </c>
      <c r="AM169" s="3">
        <v>45959</v>
      </c>
      <c r="AN169" s="3">
        <v>45960</v>
      </c>
      <c r="AO169" s="3">
        <v>45960</v>
      </c>
      <c r="AP169" s="3">
        <v>45956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423.7023388888889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2500</v>
      </c>
      <c r="V170" s="10">
        <v>2026</v>
      </c>
      <c r="W170" s="10">
        <v>474</v>
      </c>
      <c r="X170" s="10">
        <v>2550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 t="s">
        <v>132</v>
      </c>
      <c r="B171" s="14" t="s">
        <v>132</v>
      </c>
      <c r="C171" s="9" t="s">
        <v>246</v>
      </c>
      <c r="D171" s="13" t="s">
        <v>61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 t="s">
        <v>63</v>
      </c>
      <c r="U171" s="11">
        <v>1267500</v>
      </c>
      <c r="V171" s="10">
        <v>0</v>
      </c>
      <c r="W171" s="10">
        <v>1267500</v>
      </c>
      <c r="X171" s="10">
        <v>0</v>
      </c>
      <c r="Y171" s="10">
        <v>1330875</v>
      </c>
      <c r="Z171" s="9" t="s">
        <v>247</v>
      </c>
      <c r="AA171" s="8">
        <v>1434264.9750000001</v>
      </c>
      <c r="AB171" s="8">
        <v>0</v>
      </c>
      <c r="AC171" s="8">
        <v>1434264.9750000001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112988.20747500002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38</v>
      </c>
      <c r="G172" s="9">
        <v>0</v>
      </c>
      <c r="H172" s="9">
        <v>0</v>
      </c>
      <c r="I172" s="9">
        <v>82</v>
      </c>
      <c r="J172" s="9" t="s">
        <v>78</v>
      </c>
      <c r="K172" s="9">
        <v>2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247</v>
      </c>
      <c r="AA172" s="8">
        <v>1620450.1500000001</v>
      </c>
      <c r="AB172" s="8">
        <v>95205.525000000023</v>
      </c>
      <c r="AC172" s="8">
        <v>1528492.625</v>
      </c>
      <c r="AD172" s="8">
        <v>0</v>
      </c>
      <c r="AE172" s="8">
        <v>0</v>
      </c>
      <c r="AF172" s="8" t="s">
        <v>58</v>
      </c>
      <c r="AG172" s="1" t="s">
        <v>115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249</v>
      </c>
      <c r="BD172" s="56">
        <v>0</v>
      </c>
    </row>
    <row r="173" spans="1:56" ht="28.5" customHeight="1" x14ac:dyDescent="0.45">
      <c r="A173" s="3">
        <v>45919</v>
      </c>
      <c r="B173" s="14" t="s">
        <v>372</v>
      </c>
      <c r="C173" s="9" t="s">
        <v>136</v>
      </c>
      <c r="D173" s="13" t="s">
        <v>282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188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208</v>
      </c>
      <c r="V173" s="10">
        <v>0</v>
      </c>
      <c r="W173" s="10">
        <v>208</v>
      </c>
      <c r="X173" s="10">
        <v>21632</v>
      </c>
      <c r="Y173" s="10">
        <v>0</v>
      </c>
      <c r="Z173" s="9" t="s">
        <v>81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202</v>
      </c>
      <c r="AG173" s="1" t="s">
        <v>115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348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45919</v>
      </c>
      <c r="B174" s="14" t="s">
        <v>373</v>
      </c>
      <c r="C174" s="9" t="s">
        <v>136</v>
      </c>
      <c r="D174" s="13" t="s">
        <v>351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45945</v>
      </c>
      <c r="U174" s="11">
        <v>11357</v>
      </c>
      <c r="V174" s="10">
        <v>0</v>
      </c>
      <c r="W174" s="10">
        <v>11357</v>
      </c>
      <c r="X174" s="10">
        <v>12110</v>
      </c>
      <c r="Y174" s="10">
        <v>0</v>
      </c>
      <c r="Z174" s="9" t="s">
        <v>81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202</v>
      </c>
      <c r="AG174" s="1" t="s">
        <v>61</v>
      </c>
      <c r="AH174" s="1" t="s">
        <v>74</v>
      </c>
      <c r="AI174" s="1">
        <v>2</v>
      </c>
      <c r="AJ174" s="3">
        <v>45945</v>
      </c>
      <c r="AK174" s="3">
        <v>0</v>
      </c>
      <c r="AL174" s="3">
        <v>45936</v>
      </c>
      <c r="AM174" s="3">
        <v>45943</v>
      </c>
      <c r="AN174" s="3">
        <v>45944</v>
      </c>
      <c r="AO174" s="3">
        <v>45944</v>
      </c>
      <c r="AP174" s="3">
        <v>45940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352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8.5" customHeight="1" x14ac:dyDescent="0.45">
      <c r="A175" s="3">
        <v>45919</v>
      </c>
      <c r="B175" s="14" t="s">
        <v>373</v>
      </c>
      <c r="C175" s="9" t="s">
        <v>136</v>
      </c>
      <c r="D175" s="13" t="s">
        <v>351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188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45952</v>
      </c>
      <c r="U175" s="11">
        <v>25709</v>
      </c>
      <c r="V175" s="10">
        <v>0</v>
      </c>
      <c r="W175" s="10">
        <v>25709</v>
      </c>
      <c r="X175" s="10">
        <v>20471</v>
      </c>
      <c r="Y175" s="10">
        <v>5499.9000000000005</v>
      </c>
      <c r="Z175" s="9" t="s">
        <v>81</v>
      </c>
      <c r="AA175" s="8">
        <v>5762.5202250000011</v>
      </c>
      <c r="AB175" s="8">
        <v>5762.5202250000011</v>
      </c>
      <c r="AC175" s="8">
        <v>0</v>
      </c>
      <c r="AD175" s="8">
        <v>0</v>
      </c>
      <c r="AE175" s="8">
        <v>0</v>
      </c>
      <c r="AF175" s="8" t="s">
        <v>202</v>
      </c>
      <c r="AG175" s="1" t="s">
        <v>113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352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45919</v>
      </c>
      <c r="B176" s="14" t="s">
        <v>374</v>
      </c>
      <c r="C176" s="9" t="s">
        <v>136</v>
      </c>
      <c r="D176" s="13" t="s">
        <v>244</v>
      </c>
      <c r="E176" s="9">
        <v>20</v>
      </c>
      <c r="F176" s="9">
        <v>36</v>
      </c>
      <c r="G176" s="9" t="s">
        <v>60</v>
      </c>
      <c r="H176" s="9">
        <v>0</v>
      </c>
      <c r="I176" s="9">
        <v>78</v>
      </c>
      <c r="J176" s="9" t="s">
        <v>57</v>
      </c>
      <c r="K176" s="9">
        <v>5</v>
      </c>
      <c r="L176" s="9" t="s">
        <v>188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45954</v>
      </c>
      <c r="U176" s="11">
        <v>16814</v>
      </c>
      <c r="V176" s="10">
        <v>12720</v>
      </c>
      <c r="W176" s="10">
        <v>4094</v>
      </c>
      <c r="X176" s="10">
        <v>27689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202</v>
      </c>
      <c r="AG176" s="1" t="s">
        <v>113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353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8.5" customHeight="1" x14ac:dyDescent="0.45">
      <c r="A177" s="3" t="s">
        <v>132</v>
      </c>
      <c r="B177" s="14" t="s">
        <v>132</v>
      </c>
      <c r="C177" s="9" t="s">
        <v>136</v>
      </c>
      <c r="D177" s="13" t="s">
        <v>61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45961</v>
      </c>
      <c r="U177" s="11">
        <v>290000</v>
      </c>
      <c r="V177" s="10">
        <v>0</v>
      </c>
      <c r="W177" s="10">
        <v>290000</v>
      </c>
      <c r="X177" s="10">
        <v>0</v>
      </c>
      <c r="Y177" s="10">
        <v>304500</v>
      </c>
      <c r="Z177" s="9" t="s">
        <v>81</v>
      </c>
      <c r="AA177" s="8">
        <v>303847.5</v>
      </c>
      <c r="AB177" s="8">
        <v>7805</v>
      </c>
      <c r="AC177" s="8">
        <v>296042.5</v>
      </c>
      <c r="AD177" s="8">
        <v>0</v>
      </c>
      <c r="AE177" s="8">
        <v>0</v>
      </c>
      <c r="AF177" s="8" t="s">
        <v>202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22630.804444444439</v>
      </c>
    </row>
    <row r="178" spans="1:56" ht="28.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37</v>
      </c>
      <c r="G178" s="9">
        <v>0</v>
      </c>
      <c r="H178" s="9">
        <v>0</v>
      </c>
      <c r="I178" s="9">
        <v>80</v>
      </c>
      <c r="J178" s="9" t="s">
        <v>57</v>
      </c>
      <c r="K178" s="9">
        <v>3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81</v>
      </c>
      <c r="AA178" s="8">
        <v>309610.02022499999</v>
      </c>
      <c r="AB178" s="8">
        <v>13567.520225</v>
      </c>
      <c r="AC178" s="8">
        <v>296042.5</v>
      </c>
      <c r="AD178" s="8">
        <v>0</v>
      </c>
      <c r="AE178" s="8">
        <v>0</v>
      </c>
      <c r="AF178" s="8" t="s">
        <v>58</v>
      </c>
      <c r="AG178" s="1" t="s">
        <v>113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8.5" customHeight="1" x14ac:dyDescent="0.45">
      <c r="A179" s="3">
        <v>45933</v>
      </c>
      <c r="B179" s="14" t="s">
        <v>490</v>
      </c>
      <c r="C179" s="9" t="s">
        <v>458</v>
      </c>
      <c r="D179" s="13" t="s">
        <v>459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45939</v>
      </c>
      <c r="U179" s="11">
        <v>5000</v>
      </c>
      <c r="V179" s="10">
        <v>4737</v>
      </c>
      <c r="W179" s="10">
        <v>263</v>
      </c>
      <c r="X179" s="10">
        <v>5200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45939</v>
      </c>
      <c r="AK179" s="3">
        <v>45935</v>
      </c>
      <c r="AL179" s="3">
        <v>45929</v>
      </c>
      <c r="AM179" s="3">
        <v>45936</v>
      </c>
      <c r="AN179" s="3">
        <v>45937</v>
      </c>
      <c r="AO179" s="3">
        <v>45937</v>
      </c>
      <c r="AP179" s="3">
        <v>45934</v>
      </c>
      <c r="AQ179" s="3">
        <v>45938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45930</v>
      </c>
      <c r="B180" s="14" t="s">
        <v>511</v>
      </c>
      <c r="C180" s="9" t="s">
        <v>79</v>
      </c>
      <c r="D180" s="13" t="s">
        <v>446</v>
      </c>
      <c r="E180" s="9">
        <v>21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90</v>
      </c>
      <c r="M180" s="10">
        <v>22</v>
      </c>
      <c r="N180" s="9">
        <v>42</v>
      </c>
      <c r="O180" s="9">
        <v>40</v>
      </c>
      <c r="P180" s="10">
        <v>68.387785804799989</v>
      </c>
      <c r="Q180" s="10">
        <v>0</v>
      </c>
      <c r="R180" s="10">
        <v>68.387785804799989</v>
      </c>
      <c r="S180" s="9" t="s">
        <v>67</v>
      </c>
      <c r="T180" s="12">
        <v>45951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118</v>
      </c>
      <c r="AA180" s="8">
        <v>3478.5300000000007</v>
      </c>
      <c r="AB180" s="8">
        <v>3478.5300000000007</v>
      </c>
      <c r="AC180" s="8">
        <v>0</v>
      </c>
      <c r="AD180" s="8">
        <v>3478.5300000000007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45951</v>
      </c>
      <c r="AK180" s="3">
        <v>45947</v>
      </c>
      <c r="AL180" s="3">
        <v>45941</v>
      </c>
      <c r="AM180" s="3">
        <v>45948</v>
      </c>
      <c r="AN180" s="3">
        <v>45949</v>
      </c>
      <c r="AO180" s="3">
        <v>45949</v>
      </c>
      <c r="AP180" s="3">
        <v>45946</v>
      </c>
      <c r="AQ180" s="3">
        <v>45950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45933</v>
      </c>
      <c r="B181" s="14" t="s">
        <v>512</v>
      </c>
      <c r="C181" s="9" t="s">
        <v>105</v>
      </c>
      <c r="D181" s="13" t="s">
        <v>491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89</v>
      </c>
      <c r="M181" s="10">
        <v>22</v>
      </c>
      <c r="N181" s="9">
        <v>42</v>
      </c>
      <c r="O181" s="9">
        <v>40</v>
      </c>
      <c r="P181" s="10">
        <v>0</v>
      </c>
      <c r="Q181" s="10">
        <v>0</v>
      </c>
      <c r="R181" s="10">
        <v>0</v>
      </c>
      <c r="S181" s="9" t="s">
        <v>67</v>
      </c>
      <c r="T181" s="12">
        <v>45941</v>
      </c>
      <c r="U181" s="11">
        <v>3000</v>
      </c>
      <c r="V181" s="10">
        <v>3000</v>
      </c>
      <c r="W181" s="10">
        <v>0</v>
      </c>
      <c r="X181" s="10">
        <v>3200</v>
      </c>
      <c r="Y181" s="10">
        <v>0</v>
      </c>
      <c r="Z181" s="9" t="s">
        <v>118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45941</v>
      </c>
      <c r="AK181" s="3">
        <v>45937</v>
      </c>
      <c r="AL181" s="3">
        <v>45931</v>
      </c>
      <c r="AM181" s="3">
        <v>45938</v>
      </c>
      <c r="AN181" s="3">
        <v>45939</v>
      </c>
      <c r="AO181" s="3">
        <v>45939</v>
      </c>
      <c r="AP181" s="3">
        <v>45936</v>
      </c>
      <c r="AQ181" s="3">
        <v>45940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 t="s">
        <v>524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45933</v>
      </c>
      <c r="B182" s="14" t="s">
        <v>513</v>
      </c>
      <c r="C182" s="9" t="s">
        <v>79</v>
      </c>
      <c r="D182" s="13" t="s">
        <v>492</v>
      </c>
      <c r="E182" s="9">
        <v>21</v>
      </c>
      <c r="F182" s="9">
        <v>38</v>
      </c>
      <c r="G182" s="9" t="s">
        <v>60</v>
      </c>
      <c r="H182" s="9" t="s">
        <v>76</v>
      </c>
      <c r="I182" s="9">
        <v>102</v>
      </c>
      <c r="J182" s="9" t="s">
        <v>57</v>
      </c>
      <c r="K182" s="9">
        <v>5</v>
      </c>
      <c r="L182" s="9" t="s">
        <v>90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45940</v>
      </c>
      <c r="B183" s="14" t="s">
        <v>525</v>
      </c>
      <c r="C183" s="9" t="s">
        <v>109</v>
      </c>
      <c r="D183" s="13" t="s">
        <v>526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45946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118</v>
      </c>
      <c r="AA183" s="8">
        <v>53784.500000000007</v>
      </c>
      <c r="AB183" s="8">
        <v>53784.500000000007</v>
      </c>
      <c r="AC183" s="8">
        <v>0</v>
      </c>
      <c r="AD183" s="8">
        <v>53784.500000000007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>
        <v>45946</v>
      </c>
      <c r="AK183" s="3">
        <v>45942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527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 t="s">
        <v>132</v>
      </c>
      <c r="B184" s="14" t="s">
        <v>132</v>
      </c>
      <c r="C184" s="9" t="s">
        <v>109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150000</v>
      </c>
      <c r="V184" s="10">
        <v>0</v>
      </c>
      <c r="W184" s="10">
        <v>150000</v>
      </c>
      <c r="X184" s="10">
        <v>0</v>
      </c>
      <c r="Y184" s="10">
        <v>157500</v>
      </c>
      <c r="Z184" s="9" t="s">
        <v>118</v>
      </c>
      <c r="AA184" s="8">
        <v>161353.5</v>
      </c>
      <c r="AB184" s="8">
        <v>161353.5</v>
      </c>
      <c r="AC184" s="8">
        <v>0</v>
      </c>
      <c r="AD184" s="8">
        <v>161353.5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45631</v>
      </c>
      <c r="B185" s="14" t="s">
        <v>195</v>
      </c>
      <c r="C185" s="9" t="s">
        <v>107</v>
      </c>
      <c r="D185" s="13" t="s">
        <v>141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118</v>
      </c>
      <c r="AA185" s="8">
        <v>17211.04</v>
      </c>
      <c r="AB185" s="8">
        <v>17211.04</v>
      </c>
      <c r="AC185" s="8">
        <v>0</v>
      </c>
      <c r="AD185" s="8">
        <v>17211.04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207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45631</v>
      </c>
      <c r="B186" s="14" t="s">
        <v>194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9000</v>
      </c>
      <c r="V186" s="10">
        <v>0</v>
      </c>
      <c r="W186" s="10">
        <v>9000</v>
      </c>
      <c r="X186" s="10">
        <v>0</v>
      </c>
      <c r="Y186" s="10">
        <v>9450</v>
      </c>
      <c r="Z186" s="9" t="s">
        <v>118</v>
      </c>
      <c r="AA186" s="8">
        <v>9681.2100000000009</v>
      </c>
      <c r="AB186" s="8">
        <v>9681.2100000000009</v>
      </c>
      <c r="AC186" s="8">
        <v>0</v>
      </c>
      <c r="AD186" s="8">
        <v>9681.2100000000009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206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45896</v>
      </c>
      <c r="B187" s="14" t="s">
        <v>294</v>
      </c>
      <c r="C187" s="9" t="s">
        <v>105</v>
      </c>
      <c r="D187" s="13" t="s">
        <v>295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89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3310.89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45896</v>
      </c>
      <c r="B188" s="14" t="s">
        <v>296</v>
      </c>
      <c r="C188" s="9" t="s">
        <v>105</v>
      </c>
      <c r="D188" s="13" t="s">
        <v>265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89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118</v>
      </c>
      <c r="AA188" s="8">
        <v>5518.15</v>
      </c>
      <c r="AB188" s="8">
        <v>5518.15</v>
      </c>
      <c r="AC188" s="8">
        <v>0</v>
      </c>
      <c r="AD188" s="8">
        <v>5518.15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297</v>
      </c>
      <c r="C189" s="9" t="s">
        <v>105</v>
      </c>
      <c r="D189" s="13" t="s">
        <v>298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45911</v>
      </c>
      <c r="B190" s="14" t="s">
        <v>321</v>
      </c>
      <c r="C190" s="9" t="s">
        <v>105</v>
      </c>
      <c r="D190" s="13" t="s">
        <v>322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107</v>
      </c>
      <c r="D191" s="13" t="s">
        <v>141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118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45854</v>
      </c>
      <c r="B192" s="14" t="s">
        <v>257</v>
      </c>
      <c r="C192" s="9" t="s">
        <v>79</v>
      </c>
      <c r="D192" s="13" t="s">
        <v>258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0</v>
      </c>
      <c r="AE192" s="8">
        <v>3310.89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45826</v>
      </c>
      <c r="B193" s="14" t="s">
        <v>250</v>
      </c>
      <c r="C193" s="9" t="s">
        <v>105</v>
      </c>
      <c r="D193" s="13" t="s">
        <v>238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90</v>
      </c>
      <c r="M193" s="10">
        <v>22</v>
      </c>
      <c r="N193" s="9">
        <v>40</v>
      </c>
      <c r="O193" s="9">
        <v>40</v>
      </c>
      <c r="P193" s="10">
        <v>163.47937368575995</v>
      </c>
      <c r="Q193" s="10">
        <v>0</v>
      </c>
      <c r="R193" s="10">
        <v>163.47937368575995</v>
      </c>
      <c r="S193" s="9" t="s">
        <v>67</v>
      </c>
      <c r="T193" s="12" t="s">
        <v>63</v>
      </c>
      <c r="U193" s="11">
        <v>8000</v>
      </c>
      <c r="V193" s="10">
        <v>470</v>
      </c>
      <c r="W193" s="10">
        <v>7530</v>
      </c>
      <c r="X193" s="10">
        <v>0</v>
      </c>
      <c r="Y193" s="10">
        <v>7906.5</v>
      </c>
      <c r="Z193" s="9" t="s">
        <v>118</v>
      </c>
      <c r="AA193" s="8">
        <v>8310.3338999999996</v>
      </c>
      <c r="AB193" s="8">
        <v>8310.3338999999996</v>
      </c>
      <c r="AC193" s="8">
        <v>0</v>
      </c>
      <c r="AD193" s="8">
        <v>8310.3338999999996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45066</v>
      </c>
      <c r="B194" s="14" t="s">
        <v>124</v>
      </c>
      <c r="C194" s="9" t="s">
        <v>79</v>
      </c>
      <c r="D194" s="13" t="s">
        <v>123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118</v>
      </c>
      <c r="AA194" s="8">
        <v>5518.15</v>
      </c>
      <c r="AB194" s="8">
        <v>5518.15</v>
      </c>
      <c r="AC194" s="8">
        <v>0</v>
      </c>
      <c r="AD194" s="8">
        <v>0</v>
      </c>
      <c r="AE194" s="8">
        <v>5518.15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82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118</v>
      </c>
      <c r="AA195" s="8">
        <v>292166.76390000014</v>
      </c>
      <c r="AB195" s="8">
        <v>292166.76390000014</v>
      </c>
      <c r="AC195" s="8">
        <v>0</v>
      </c>
      <c r="AD195" s="8">
        <v>283337.7239000001</v>
      </c>
      <c r="AE195" s="8">
        <v>8829.0399999999991</v>
      </c>
      <c r="AF195" s="8" t="s">
        <v>58</v>
      </c>
      <c r="AG195" s="1" t="s">
        <v>61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 t="s">
        <v>132</v>
      </c>
      <c r="B196" s="14" t="s">
        <v>132</v>
      </c>
      <c r="C196" s="9" t="s">
        <v>205</v>
      </c>
      <c r="D196" s="13" t="s">
        <v>205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45961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83</v>
      </c>
      <c r="AA196" s="8">
        <v>29756.100000000002</v>
      </c>
      <c r="AB196" s="8">
        <v>29756.100000000002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102</v>
      </c>
      <c r="BD196" s="56">
        <v>0</v>
      </c>
    </row>
    <row r="197" spans="1:56" ht="28.5" customHeight="1" x14ac:dyDescent="0.45">
      <c r="A197" s="3" t="s">
        <v>132</v>
      </c>
      <c r="B197" s="14" t="s">
        <v>132</v>
      </c>
      <c r="C197" s="9" t="s">
        <v>210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91</v>
      </c>
      <c r="M197" s="10">
        <v>24</v>
      </c>
      <c r="N197" s="9">
        <v>37</v>
      </c>
      <c r="O197" s="9">
        <v>50</v>
      </c>
      <c r="P197" s="10">
        <v>821.54158271999995</v>
      </c>
      <c r="Q197" s="10">
        <v>0</v>
      </c>
      <c r="R197" s="10">
        <v>821.54158271999995</v>
      </c>
      <c r="S197" s="9" t="s">
        <v>121</v>
      </c>
      <c r="T197" s="12" t="s">
        <v>63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83</v>
      </c>
      <c r="AA197" s="8">
        <v>29756.100000000002</v>
      </c>
      <c r="AB197" s="8">
        <v>10429</v>
      </c>
      <c r="AC197" s="8">
        <v>19327.100000000002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102</v>
      </c>
      <c r="BD197" s="56">
        <v>1444.7007249999999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83</v>
      </c>
      <c r="AA198" s="8">
        <v>59512.200000000004</v>
      </c>
      <c r="AB198" s="8">
        <v>40185.100000000006</v>
      </c>
      <c r="AC198" s="8">
        <v>19327.100000000002</v>
      </c>
      <c r="AD198" s="8">
        <v>0</v>
      </c>
      <c r="AE198" s="8">
        <v>0</v>
      </c>
      <c r="AF198" s="8" t="s">
        <v>58</v>
      </c>
      <c r="AG198" s="1" t="s">
        <v>113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45933</v>
      </c>
      <c r="B199" s="14" t="s">
        <v>514</v>
      </c>
      <c r="C199" s="9" t="s">
        <v>79</v>
      </c>
      <c r="D199" s="13" t="s">
        <v>460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118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45944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461</v>
      </c>
      <c r="AA199" s="8">
        <v>3310.89</v>
      </c>
      <c r="AB199" s="8">
        <v>3310.89</v>
      </c>
      <c r="AC199" s="8">
        <v>0</v>
      </c>
      <c r="AD199" s="8">
        <v>0</v>
      </c>
      <c r="AE199" s="8">
        <v>3310.89</v>
      </c>
      <c r="AF199" s="8">
        <v>0</v>
      </c>
      <c r="AG199" s="1" t="s">
        <v>113</v>
      </c>
      <c r="AH199" s="1" t="s">
        <v>462</v>
      </c>
      <c r="AI199" s="1">
        <v>3</v>
      </c>
      <c r="AJ199" s="3">
        <v>45944</v>
      </c>
      <c r="AK199" s="3">
        <v>45941</v>
      </c>
      <c r="AL199" s="3">
        <v>45940</v>
      </c>
      <c r="AM199" s="3">
        <v>45939</v>
      </c>
      <c r="AN199" s="3">
        <v>0</v>
      </c>
      <c r="AO199" s="3">
        <v>45940</v>
      </c>
      <c r="AP199" s="3">
        <v>45939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463</v>
      </c>
      <c r="BD199" s="56">
        <v>0</v>
      </c>
    </row>
    <row r="200" spans="1:56" ht="28.5" customHeight="1" x14ac:dyDescent="0.45">
      <c r="A200" s="3">
        <v>45933</v>
      </c>
      <c r="B200" s="14" t="s">
        <v>515</v>
      </c>
      <c r="C200" s="9" t="s">
        <v>79</v>
      </c>
      <c r="D200" s="13" t="s">
        <v>493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118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45944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461</v>
      </c>
      <c r="AA200" s="8">
        <v>3310.89</v>
      </c>
      <c r="AB200" s="8">
        <v>3310.89</v>
      </c>
      <c r="AC200" s="8">
        <v>0</v>
      </c>
      <c r="AD200" s="8">
        <v>0</v>
      </c>
      <c r="AE200" s="8">
        <v>3310.89</v>
      </c>
      <c r="AF200" s="8">
        <v>0</v>
      </c>
      <c r="AG200" s="1" t="s">
        <v>113</v>
      </c>
      <c r="AH200" s="1" t="s">
        <v>462</v>
      </c>
      <c r="AI200" s="1">
        <v>3</v>
      </c>
      <c r="AJ200" s="3">
        <v>45944</v>
      </c>
      <c r="AK200" s="3">
        <v>45941</v>
      </c>
      <c r="AL200" s="3">
        <v>45940</v>
      </c>
      <c r="AM200" s="3">
        <v>45939</v>
      </c>
      <c r="AN200" s="3">
        <v>0</v>
      </c>
      <c r="AO200" s="3">
        <v>45940</v>
      </c>
      <c r="AP200" s="3">
        <v>45939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463</v>
      </c>
      <c r="BD200" s="56">
        <v>0</v>
      </c>
    </row>
    <row r="201" spans="1:56" ht="28.5" customHeight="1" x14ac:dyDescent="0.45">
      <c r="A201" s="3">
        <v>45937</v>
      </c>
      <c r="B201" s="14" t="s">
        <v>519</v>
      </c>
      <c r="C201" s="9" t="s">
        <v>79</v>
      </c>
      <c r="D201" s="13" t="s">
        <v>520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118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45946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461</v>
      </c>
      <c r="AA201" s="8">
        <v>3310.89</v>
      </c>
      <c r="AB201" s="8">
        <v>1300</v>
      </c>
      <c r="AC201" s="8">
        <v>2010.8899999999999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462</v>
      </c>
      <c r="AI201" s="1">
        <v>3</v>
      </c>
      <c r="AJ201" s="3">
        <v>45946</v>
      </c>
      <c r="AK201" s="3">
        <v>45943</v>
      </c>
      <c r="AL201" s="3">
        <v>45942</v>
      </c>
      <c r="AM201" s="3">
        <v>45941</v>
      </c>
      <c r="AN201" s="3">
        <v>0</v>
      </c>
      <c r="AO201" s="3">
        <v>45942</v>
      </c>
      <c r="AP201" s="3">
        <v>45941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463</v>
      </c>
      <c r="BD201" s="56">
        <v>177.29346833333335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37</v>
      </c>
      <c r="G202" s="9">
        <v>0</v>
      </c>
      <c r="H202" s="9">
        <v>0</v>
      </c>
      <c r="I202" s="9">
        <v>85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461</v>
      </c>
      <c r="AA202" s="8">
        <v>9932.67</v>
      </c>
      <c r="AB202" s="8">
        <v>7921.78</v>
      </c>
      <c r="AC202" s="8">
        <v>2010.8899999999999</v>
      </c>
      <c r="AD202" s="8">
        <v>0</v>
      </c>
      <c r="AE202" s="8">
        <v>9932.67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464</v>
      </c>
      <c r="BD202" s="56">
        <v>0</v>
      </c>
    </row>
    <row r="203" spans="1:56" ht="28.5" customHeight="1" x14ac:dyDescent="0.45">
      <c r="A203" s="3">
        <v>45601</v>
      </c>
      <c r="B203" s="14" t="s">
        <v>185</v>
      </c>
      <c r="C203" s="9" t="s">
        <v>92</v>
      </c>
      <c r="D203" s="13" t="s">
        <v>139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90</v>
      </c>
      <c r="M203" s="10">
        <v>24</v>
      </c>
      <c r="N203" s="9">
        <v>40</v>
      </c>
      <c r="O203" s="9">
        <v>55</v>
      </c>
      <c r="P203" s="10">
        <v>3207.7128103679997</v>
      </c>
      <c r="Q203" s="10">
        <v>0</v>
      </c>
      <c r="R203" s="10">
        <v>3207.7128103679997</v>
      </c>
      <c r="S203" s="9" t="s">
        <v>259</v>
      </c>
      <c r="T203" s="12" t="s">
        <v>63</v>
      </c>
      <c r="U203" s="11">
        <v>100000</v>
      </c>
      <c r="V203" s="10">
        <v>1500</v>
      </c>
      <c r="W203" s="10">
        <v>98500</v>
      </c>
      <c r="X203" s="10">
        <v>0</v>
      </c>
      <c r="Y203" s="10">
        <v>103425</v>
      </c>
      <c r="Z203" s="9" t="s">
        <v>98</v>
      </c>
      <c r="AA203" s="8">
        <v>105955.465</v>
      </c>
      <c r="AB203" s="8">
        <v>19362</v>
      </c>
      <c r="AC203" s="8">
        <v>86593.464999999997</v>
      </c>
      <c r="AD203" s="8">
        <v>0</v>
      </c>
      <c r="AE203" s="8">
        <v>0</v>
      </c>
      <c r="AF203" s="8">
        <v>0</v>
      </c>
      <c r="AG203" s="1" t="s">
        <v>115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111</v>
      </c>
      <c r="BD203" s="56">
        <v>11092.935565123611</v>
      </c>
    </row>
    <row r="204" spans="1:56" ht="28.5" customHeight="1" x14ac:dyDescent="0.45">
      <c r="A204" s="3">
        <v>45601</v>
      </c>
      <c r="B204" s="14" t="s">
        <v>185</v>
      </c>
      <c r="C204" s="9" t="s">
        <v>92</v>
      </c>
      <c r="D204" s="13" t="s">
        <v>139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90</v>
      </c>
      <c r="M204" s="10">
        <v>24</v>
      </c>
      <c r="N204" s="9">
        <v>40</v>
      </c>
      <c r="O204" s="9">
        <v>55</v>
      </c>
      <c r="P204" s="10">
        <v>11003.203948644863</v>
      </c>
      <c r="Q204" s="10">
        <v>0</v>
      </c>
      <c r="R204" s="10">
        <v>11003.203948644863</v>
      </c>
      <c r="S204" s="9" t="s">
        <v>259</v>
      </c>
      <c r="T204" s="12" t="s">
        <v>63</v>
      </c>
      <c r="U204" s="11">
        <v>337878</v>
      </c>
      <c r="V204" s="10">
        <v>0</v>
      </c>
      <c r="W204" s="10">
        <v>337878</v>
      </c>
      <c r="X204" s="10">
        <v>0</v>
      </c>
      <c r="Y204" s="10">
        <v>354771.9</v>
      </c>
      <c r="Z204" s="9" t="s">
        <v>98</v>
      </c>
      <c r="AA204" s="8">
        <v>363451.98582000006</v>
      </c>
      <c r="AB204" s="8">
        <v>0</v>
      </c>
      <c r="AC204" s="8">
        <v>363451.98582000006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111</v>
      </c>
      <c r="BD204" s="56">
        <v>46559.511849046357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128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98</v>
      </c>
      <c r="AA205" s="8">
        <v>469407.45082000003</v>
      </c>
      <c r="AB205" s="8">
        <v>19362</v>
      </c>
      <c r="AC205" s="8">
        <v>450045.45082000003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112</v>
      </c>
      <c r="BD205" s="56">
        <v>0</v>
      </c>
    </row>
    <row r="206" spans="1:56" ht="28.5" customHeight="1" x14ac:dyDescent="0.45">
      <c r="A206" s="3">
        <v>45923</v>
      </c>
      <c r="B206" s="14" t="s">
        <v>410</v>
      </c>
      <c r="C206" s="9" t="s">
        <v>376</v>
      </c>
      <c r="D206" s="13" t="s">
        <v>411</v>
      </c>
      <c r="E206" s="9">
        <v>24</v>
      </c>
      <c r="F206" s="9">
        <v>37</v>
      </c>
      <c r="G206" s="9" t="s">
        <v>60</v>
      </c>
      <c r="H206" s="9">
        <v>0</v>
      </c>
      <c r="I206" s="9">
        <v>120</v>
      </c>
      <c r="J206" s="9" t="s">
        <v>57</v>
      </c>
      <c r="K206" s="9">
        <v>5</v>
      </c>
      <c r="L206" s="9" t="s">
        <v>91</v>
      </c>
      <c r="M206" s="10">
        <v>25</v>
      </c>
      <c r="N206" s="9">
        <v>40</v>
      </c>
      <c r="O206" s="9">
        <v>55</v>
      </c>
      <c r="P206" s="10">
        <v>169.61256399999996</v>
      </c>
      <c r="Q206" s="10">
        <v>0</v>
      </c>
      <c r="R206" s="10">
        <v>169.61256399999996</v>
      </c>
      <c r="S206" s="9" t="s">
        <v>67</v>
      </c>
      <c r="T206" s="12">
        <v>45948</v>
      </c>
      <c r="U206" s="11">
        <v>5000</v>
      </c>
      <c r="V206" s="10">
        <v>0</v>
      </c>
      <c r="W206" s="10">
        <v>5000</v>
      </c>
      <c r="X206" s="10">
        <v>5300</v>
      </c>
      <c r="Y206" s="10">
        <v>0</v>
      </c>
      <c r="Z206" s="9" t="s">
        <v>412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>
        <v>45948</v>
      </c>
      <c r="AK206" s="3">
        <v>0</v>
      </c>
      <c r="AL206" s="3">
        <v>45938</v>
      </c>
      <c r="AM206" s="3">
        <v>45945</v>
      </c>
      <c r="AN206" s="3">
        <v>45946</v>
      </c>
      <c r="AO206" s="3">
        <v>45946</v>
      </c>
      <c r="AP206" s="3">
        <v>45943</v>
      </c>
      <c r="AQ206" s="3">
        <v>45947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413</v>
      </c>
      <c r="BD206" s="56">
        <v>0</v>
      </c>
    </row>
    <row r="207" spans="1:56" ht="28.5" customHeight="1" x14ac:dyDescent="0.45">
      <c r="A207" s="3">
        <v>45923</v>
      </c>
      <c r="B207" s="14" t="s">
        <v>410</v>
      </c>
      <c r="C207" s="9" t="s">
        <v>376</v>
      </c>
      <c r="D207" s="13" t="s">
        <v>59</v>
      </c>
      <c r="E207" s="9">
        <v>24</v>
      </c>
      <c r="F207" s="9">
        <v>37</v>
      </c>
      <c r="G207" s="9" t="s">
        <v>60</v>
      </c>
      <c r="H207" s="9">
        <v>0</v>
      </c>
      <c r="I207" s="9">
        <v>120</v>
      </c>
      <c r="J207" s="9" t="s">
        <v>57</v>
      </c>
      <c r="K207" s="9">
        <v>5</v>
      </c>
      <c r="L207" s="9" t="s">
        <v>91</v>
      </c>
      <c r="M207" s="10">
        <v>25</v>
      </c>
      <c r="N207" s="9">
        <v>40</v>
      </c>
      <c r="O207" s="9">
        <v>55</v>
      </c>
      <c r="P207" s="10">
        <v>78.15746949119999</v>
      </c>
      <c r="Q207" s="10">
        <v>0</v>
      </c>
      <c r="R207" s="10">
        <v>78.15746949119999</v>
      </c>
      <c r="S207" s="9" t="s">
        <v>67</v>
      </c>
      <c r="T207" s="12">
        <v>45948</v>
      </c>
      <c r="U207" s="11">
        <v>5000</v>
      </c>
      <c r="V207" s="10">
        <v>2696</v>
      </c>
      <c r="W207" s="10">
        <v>2304</v>
      </c>
      <c r="X207" s="10">
        <v>0</v>
      </c>
      <c r="Y207" s="10">
        <v>0</v>
      </c>
      <c r="Z207" s="9" t="s">
        <v>412</v>
      </c>
      <c r="AA207" s="8">
        <v>2478.38976</v>
      </c>
      <c r="AB207" s="8">
        <v>2478.38976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264</v>
      </c>
      <c r="AI207" s="1">
        <v>2</v>
      </c>
      <c r="AJ207" s="3">
        <v>45948</v>
      </c>
      <c r="AK207" s="3">
        <v>0</v>
      </c>
      <c r="AL207" s="3">
        <v>0</v>
      </c>
      <c r="AM207" s="3">
        <v>0</v>
      </c>
      <c r="AN207" s="3">
        <v>0</v>
      </c>
      <c r="AO207" s="3">
        <v>45946</v>
      </c>
      <c r="AP207" s="3">
        <v>45943</v>
      </c>
      <c r="AQ207" s="3">
        <v>45947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413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24</v>
      </c>
      <c r="F208" s="9">
        <v>37</v>
      </c>
      <c r="G208" s="9">
        <v>0</v>
      </c>
      <c r="H208" s="9">
        <v>0</v>
      </c>
      <c r="I208" s="9">
        <v>120</v>
      </c>
      <c r="J208" s="9" t="s">
        <v>78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412</v>
      </c>
      <c r="AA208" s="8">
        <v>2478.38976</v>
      </c>
      <c r="AB208" s="8">
        <v>2478.38976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113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414</v>
      </c>
      <c r="BD208" s="56">
        <v>0</v>
      </c>
    </row>
    <row r="209" spans="1:56" ht="28.5" customHeight="1" x14ac:dyDescent="0.45">
      <c r="A209" s="3">
        <v>45934</v>
      </c>
      <c r="B209" s="14" t="s">
        <v>528</v>
      </c>
      <c r="C209" s="9" t="s">
        <v>494</v>
      </c>
      <c r="D209" s="13" t="s">
        <v>59</v>
      </c>
      <c r="E209" s="9">
        <v>26</v>
      </c>
      <c r="F209" s="9">
        <v>39</v>
      </c>
      <c r="G209" s="9" t="s">
        <v>60</v>
      </c>
      <c r="H209" s="9">
        <v>0</v>
      </c>
      <c r="I209" s="9">
        <v>93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121</v>
      </c>
      <c r="T209" s="12">
        <v>45944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495</v>
      </c>
      <c r="AA209" s="8">
        <v>11315.7</v>
      </c>
      <c r="AB209" s="8">
        <v>11315.7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77</v>
      </c>
      <c r="AI209" s="1">
        <v>1</v>
      </c>
      <c r="AJ209" s="3">
        <v>45944</v>
      </c>
      <c r="AK209" s="3">
        <v>0</v>
      </c>
      <c r="AL209" s="3">
        <v>0</v>
      </c>
      <c r="AM209" s="3">
        <v>0</v>
      </c>
      <c r="AN209" s="3">
        <v>0</v>
      </c>
      <c r="AO209" s="3">
        <v>45943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303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26</v>
      </c>
      <c r="F210" s="9">
        <v>43</v>
      </c>
      <c r="G210" s="9">
        <v>0</v>
      </c>
      <c r="H210" s="9">
        <v>0</v>
      </c>
      <c r="I210" s="9">
        <v>100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495</v>
      </c>
      <c r="AA210" s="8">
        <v>11315.7</v>
      </c>
      <c r="AB210" s="8">
        <v>11315.7</v>
      </c>
      <c r="AC210" s="8">
        <v>0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303</v>
      </c>
      <c r="BD210" s="56">
        <v>0</v>
      </c>
    </row>
    <row r="211" spans="1:56" ht="28.5" customHeight="1" x14ac:dyDescent="0.45">
      <c r="A211" s="3">
        <v>45939</v>
      </c>
      <c r="B211" s="14" t="s">
        <v>126</v>
      </c>
      <c r="C211" s="9" t="s">
        <v>529</v>
      </c>
      <c r="D211" s="13" t="s">
        <v>530</v>
      </c>
      <c r="E211" s="9">
        <v>26</v>
      </c>
      <c r="F211" s="9">
        <v>40</v>
      </c>
      <c r="G211" s="9" t="s">
        <v>60</v>
      </c>
      <c r="H211" s="9">
        <v>0</v>
      </c>
      <c r="I211" s="9">
        <v>108</v>
      </c>
      <c r="J211" s="9" t="s">
        <v>57</v>
      </c>
      <c r="K211" s="9">
        <v>5</v>
      </c>
      <c r="L211" s="9" t="s">
        <v>90</v>
      </c>
      <c r="M211" s="10">
        <v>27</v>
      </c>
      <c r="N211" s="9">
        <v>43</v>
      </c>
      <c r="O211" s="9">
        <v>40</v>
      </c>
      <c r="P211" s="10">
        <v>286.42936262399996</v>
      </c>
      <c r="Q211" s="10">
        <v>0</v>
      </c>
      <c r="R211" s="10">
        <v>286.42936262399996</v>
      </c>
      <c r="S211" s="9" t="s">
        <v>106</v>
      </c>
      <c r="T211" s="12">
        <v>45954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11595.1</v>
      </c>
      <c r="AB211" s="8">
        <v>3750</v>
      </c>
      <c r="AC211" s="8">
        <v>7845.1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72</v>
      </c>
      <c r="AI211" s="1">
        <v>3</v>
      </c>
      <c r="AJ211" s="3">
        <v>45954</v>
      </c>
      <c r="AK211" s="3">
        <v>0</v>
      </c>
      <c r="AL211" s="3">
        <v>45944</v>
      </c>
      <c r="AM211" s="3">
        <v>45951</v>
      </c>
      <c r="AN211" s="3">
        <v>45952</v>
      </c>
      <c r="AO211" s="3">
        <v>45952</v>
      </c>
      <c r="AP211" s="3">
        <v>45949</v>
      </c>
      <c r="AQ211" s="3">
        <v>45953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779.62860444444448</v>
      </c>
    </row>
    <row r="212" spans="1:56" ht="28.5" customHeight="1" x14ac:dyDescent="0.45">
      <c r="A212" s="3">
        <v>45931</v>
      </c>
      <c r="B212" s="14" t="s">
        <v>496</v>
      </c>
      <c r="C212" s="9" t="s">
        <v>107</v>
      </c>
      <c r="D212" s="13" t="s">
        <v>59</v>
      </c>
      <c r="E212" s="9">
        <v>26</v>
      </c>
      <c r="F212" s="9">
        <v>43</v>
      </c>
      <c r="G212" s="9" t="s">
        <v>60</v>
      </c>
      <c r="H212" s="9">
        <v>0</v>
      </c>
      <c r="I212" s="9">
        <v>116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45945</v>
      </c>
      <c r="U212" s="11">
        <v>10122</v>
      </c>
      <c r="V212" s="10">
        <v>0</v>
      </c>
      <c r="W212" s="10">
        <v>10122</v>
      </c>
      <c r="X212" s="10">
        <v>0</v>
      </c>
      <c r="Y212" s="10">
        <v>0</v>
      </c>
      <c r="Z212" s="9" t="s">
        <v>189</v>
      </c>
      <c r="AA212" s="8">
        <v>12584.98626</v>
      </c>
      <c r="AB212" s="8">
        <v>12584.98626</v>
      </c>
      <c r="AC212" s="8">
        <v>0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77</v>
      </c>
      <c r="AI212" s="1">
        <v>1</v>
      </c>
      <c r="AJ212" s="3">
        <v>45945</v>
      </c>
      <c r="AK212" s="3">
        <v>0</v>
      </c>
      <c r="AL212" s="3">
        <v>0</v>
      </c>
      <c r="AM212" s="3">
        <v>0</v>
      </c>
      <c r="AN212" s="3">
        <v>0</v>
      </c>
      <c r="AO212" s="3">
        <v>45944</v>
      </c>
      <c r="AP212" s="3">
        <v>45940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116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189</v>
      </c>
      <c r="AA213" s="8">
        <v>24180.08626</v>
      </c>
      <c r="AB213" s="8">
        <v>16334.98626</v>
      </c>
      <c r="AC213" s="8">
        <v>7845.1</v>
      </c>
      <c r="AD213" s="8">
        <v>0</v>
      </c>
      <c r="AE213" s="8">
        <v>0</v>
      </c>
      <c r="AF213" s="8" t="s">
        <v>58</v>
      </c>
      <c r="AG213" s="1" t="s">
        <v>116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8.5" customHeight="1" x14ac:dyDescent="0.45">
      <c r="A214" s="3">
        <v>45901</v>
      </c>
      <c r="B214" s="14" t="s">
        <v>299</v>
      </c>
      <c r="C214" s="9" t="s">
        <v>107</v>
      </c>
      <c r="D214" s="13" t="s">
        <v>141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45945</v>
      </c>
      <c r="U214" s="11">
        <v>10000</v>
      </c>
      <c r="V214" s="10">
        <v>3425</v>
      </c>
      <c r="W214" s="10">
        <v>6575</v>
      </c>
      <c r="X214" s="10">
        <v>0</v>
      </c>
      <c r="Y214" s="10">
        <v>6903.75</v>
      </c>
      <c r="Z214" s="9" t="s">
        <v>87</v>
      </c>
      <c r="AA214" s="8">
        <v>8174.8947499999995</v>
      </c>
      <c r="AB214" s="8">
        <v>8174.8947499999995</v>
      </c>
      <c r="AC214" s="8">
        <v>0</v>
      </c>
      <c r="AD214" s="8">
        <v>8174.8947499999995</v>
      </c>
      <c r="AE214" s="8">
        <v>0</v>
      </c>
      <c r="AF214" s="8">
        <v>0</v>
      </c>
      <c r="AG214" s="1" t="s">
        <v>113</v>
      </c>
      <c r="AH214" s="1" t="s">
        <v>75</v>
      </c>
      <c r="AI214" s="1">
        <v>4</v>
      </c>
      <c r="AJ214" s="3">
        <v>45945</v>
      </c>
      <c r="AK214" s="3">
        <v>45941</v>
      </c>
      <c r="AL214" s="3">
        <v>45934</v>
      </c>
      <c r="AM214" s="3">
        <v>45942</v>
      </c>
      <c r="AN214" s="3">
        <v>45943</v>
      </c>
      <c r="AO214" s="3">
        <v>45944</v>
      </c>
      <c r="AP214" s="3">
        <v>45940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45">
      <c r="A215" s="3">
        <v>45933</v>
      </c>
      <c r="B215" s="14" t="s">
        <v>497</v>
      </c>
      <c r="C215" s="9" t="s">
        <v>107</v>
      </c>
      <c r="D215" s="13" t="s">
        <v>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45951</v>
      </c>
      <c r="U215" s="11">
        <v>15000</v>
      </c>
      <c r="V215" s="10">
        <v>0</v>
      </c>
      <c r="W215" s="10">
        <v>15000</v>
      </c>
      <c r="X215" s="10">
        <v>0</v>
      </c>
      <c r="Y215" s="10">
        <v>0</v>
      </c>
      <c r="Z215" s="9" t="s">
        <v>87</v>
      </c>
      <c r="AA215" s="8">
        <v>18649.949999999997</v>
      </c>
      <c r="AB215" s="8">
        <v>18649.949999999997</v>
      </c>
      <c r="AC215" s="8">
        <v>0</v>
      </c>
      <c r="AD215" s="8">
        <v>18649.949999999997</v>
      </c>
      <c r="AE215" s="8">
        <v>0</v>
      </c>
      <c r="AF215" s="8">
        <v>0</v>
      </c>
      <c r="AG215" s="1" t="s">
        <v>113</v>
      </c>
      <c r="AH215" s="1" t="s">
        <v>143</v>
      </c>
      <c r="AI215" s="1">
        <v>2</v>
      </c>
      <c r="AJ215" s="3">
        <v>45951</v>
      </c>
      <c r="AK215" s="3">
        <v>45949</v>
      </c>
      <c r="AL215" s="3">
        <v>0</v>
      </c>
      <c r="AM215" s="3">
        <v>0</v>
      </c>
      <c r="AN215" s="3">
        <v>0</v>
      </c>
      <c r="AO215" s="3">
        <v>45950</v>
      </c>
      <c r="AP215" s="3">
        <v>45946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45">
      <c r="A216" s="3">
        <v>45933</v>
      </c>
      <c r="B216" s="14" t="s">
        <v>498</v>
      </c>
      <c r="C216" s="9" t="s">
        <v>107</v>
      </c>
      <c r="D216" s="13" t="s">
        <v>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45960</v>
      </c>
      <c r="U216" s="11">
        <v>15000</v>
      </c>
      <c r="V216" s="10">
        <v>0</v>
      </c>
      <c r="W216" s="10">
        <v>15000</v>
      </c>
      <c r="X216" s="10">
        <v>0</v>
      </c>
      <c r="Y216" s="10">
        <v>0</v>
      </c>
      <c r="Z216" s="9" t="s">
        <v>87</v>
      </c>
      <c r="AA216" s="8">
        <v>18649.949999999997</v>
      </c>
      <c r="AB216" s="8">
        <v>17108</v>
      </c>
      <c r="AC216" s="8">
        <v>1541.9499999999971</v>
      </c>
      <c r="AD216" s="8">
        <v>10000</v>
      </c>
      <c r="AE216" s="8">
        <v>8649.9499999999971</v>
      </c>
      <c r="AF216" s="8">
        <v>0</v>
      </c>
      <c r="AG216" s="1" t="s">
        <v>116</v>
      </c>
      <c r="AH216" s="1" t="s">
        <v>143</v>
      </c>
      <c r="AI216" s="1">
        <v>2</v>
      </c>
      <c r="AJ216" s="3">
        <v>45960</v>
      </c>
      <c r="AK216" s="3">
        <v>45958</v>
      </c>
      <c r="AL216" s="3">
        <v>0</v>
      </c>
      <c r="AM216" s="3">
        <v>0</v>
      </c>
      <c r="AN216" s="3">
        <v>0</v>
      </c>
      <c r="AO216" s="3">
        <v>45959</v>
      </c>
      <c r="AP216" s="3">
        <v>45955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140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159.02644333333308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120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87</v>
      </c>
      <c r="AA217" s="8">
        <v>45474.794749999994</v>
      </c>
      <c r="AB217" s="8">
        <v>43932.844749999997</v>
      </c>
      <c r="AC217" s="8">
        <v>1541.9499999999971</v>
      </c>
      <c r="AD217" s="8">
        <v>36824.844749999997</v>
      </c>
      <c r="AE217" s="8">
        <v>8649.9499999999971</v>
      </c>
      <c r="AF217" s="8" t="s">
        <v>58</v>
      </c>
      <c r="AG217" s="1" t="s">
        <v>114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0</v>
      </c>
    </row>
    <row r="218" spans="1:56" ht="28.5" customHeight="1" x14ac:dyDescent="0.45">
      <c r="A218" s="3">
        <v>45940</v>
      </c>
      <c r="B218" s="14" t="s">
        <v>126</v>
      </c>
      <c r="C218" s="9" t="s">
        <v>531</v>
      </c>
      <c r="D218" s="13" t="s">
        <v>59</v>
      </c>
      <c r="E218" s="9">
        <v>28</v>
      </c>
      <c r="F218" s="9">
        <v>39</v>
      </c>
      <c r="G218" s="9" t="s">
        <v>60</v>
      </c>
      <c r="H218" s="9">
        <v>0</v>
      </c>
      <c r="I218" s="9">
        <v>105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45947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125</v>
      </c>
      <c r="AA218" s="8">
        <v>5657.85</v>
      </c>
      <c r="AB218" s="8">
        <v>5657.85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45947</v>
      </c>
      <c r="AK218" s="3">
        <v>0</v>
      </c>
      <c r="AL218" s="3">
        <v>0</v>
      </c>
      <c r="AM218" s="3">
        <v>0</v>
      </c>
      <c r="AN218" s="3">
        <v>0</v>
      </c>
      <c r="AO218" s="3">
        <v>45946</v>
      </c>
      <c r="AP218" s="3">
        <v>45942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customHeight="1" x14ac:dyDescent="0.45">
      <c r="A219" s="3" t="s">
        <v>132</v>
      </c>
      <c r="B219" s="14" t="s">
        <v>132</v>
      </c>
      <c r="C219" s="9" t="s">
        <v>144</v>
      </c>
      <c r="D219" s="13" t="s">
        <v>145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45950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125</v>
      </c>
      <c r="AA219" s="8">
        <v>59372.5</v>
      </c>
      <c r="AB219" s="8">
        <v>29894</v>
      </c>
      <c r="AC219" s="8">
        <v>29478.5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45950</v>
      </c>
      <c r="AK219" s="3">
        <v>0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3313.0558611111114</v>
      </c>
    </row>
    <row r="220" spans="1:56" ht="28.5" customHeight="1" x14ac:dyDescent="0.45">
      <c r="A220" s="3" t="s">
        <v>132</v>
      </c>
      <c r="B220" s="14" t="s">
        <v>132</v>
      </c>
      <c r="C220" s="9" t="s">
        <v>107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125</v>
      </c>
      <c r="AA220" s="8">
        <v>6775.4500000000007</v>
      </c>
      <c r="AB220" s="8">
        <v>0</v>
      </c>
      <c r="AC220" s="8">
        <v>6775.4500000000007</v>
      </c>
      <c r="AD220" s="8">
        <v>0</v>
      </c>
      <c r="AE220" s="8">
        <v>6775.4500000000007</v>
      </c>
      <c r="AF220" s="8">
        <v>0</v>
      </c>
      <c r="AG220" s="1">
        <v>0</v>
      </c>
      <c r="AH220" s="1" t="s">
        <v>143</v>
      </c>
      <c r="AI220" s="1">
        <v>2</v>
      </c>
      <c r="AJ220" s="3">
        <v>45961</v>
      </c>
      <c r="AK220" s="3">
        <v>45959</v>
      </c>
      <c r="AL220" s="3">
        <v>0</v>
      </c>
      <c r="AM220" s="3">
        <v>0</v>
      </c>
      <c r="AN220" s="3">
        <v>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140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761.48529722222236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125</v>
      </c>
      <c r="AA221" s="8">
        <v>71805.8</v>
      </c>
      <c r="AB221" s="8">
        <v>35551.85</v>
      </c>
      <c r="AC221" s="8">
        <v>36253.949999999997</v>
      </c>
      <c r="AD221" s="8">
        <v>0</v>
      </c>
      <c r="AE221" s="8">
        <v>6775.4500000000007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146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456E-4941-4F09-9D6F-2E195F5C83DC}">
  <sheetPr>
    <tabColor rgb="FFFFFF00"/>
  </sheetPr>
  <dimension ref="A1:BD229"/>
  <sheetViews>
    <sheetView zoomScale="80" zoomScaleNormal="80" workbookViewId="0">
      <selection activeCell="F13" sqref="F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45938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5640</v>
      </c>
      <c r="AC6" s="8">
        <v>1764.0999999999995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104.99923199999998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5640</v>
      </c>
      <c r="AC7" s="8">
        <v>1764.0999999999995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89184.48</v>
      </c>
      <c r="AB15" s="8">
        <v>68578.73</v>
      </c>
      <c r="AC15" s="8">
        <v>20605.75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17602.2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17602.2</v>
      </c>
      <c r="AC22" s="8">
        <v>176921.51433000001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45933</v>
      </c>
      <c r="B23" s="14" t="s">
        <v>452</v>
      </c>
      <c r="C23" s="9" t="s">
        <v>73</v>
      </c>
      <c r="D23" s="13" t="s">
        <v>182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168</v>
      </c>
      <c r="AA23" s="8">
        <v>9359.9000000000015</v>
      </c>
      <c r="AB23" s="8">
        <v>9359.9000000000015</v>
      </c>
      <c r="AC23" s="8">
        <v>0</v>
      </c>
      <c r="AD23" s="8">
        <v>0</v>
      </c>
      <c r="AE23" s="8">
        <v>0</v>
      </c>
      <c r="AF23" s="8" t="s">
        <v>453</v>
      </c>
      <c r="AG23" s="1" t="s">
        <v>116</v>
      </c>
      <c r="AH23" s="1" t="s">
        <v>74</v>
      </c>
      <c r="AI23" s="1">
        <v>2</v>
      </c>
      <c r="AJ23" s="3">
        <v>45946</v>
      </c>
      <c r="AK23" s="3">
        <v>0</v>
      </c>
      <c r="AL23" s="3">
        <v>45937</v>
      </c>
      <c r="AM23" s="3">
        <v>45944</v>
      </c>
      <c r="AN23" s="3">
        <v>45945</v>
      </c>
      <c r="AO23" s="3">
        <v>45945</v>
      </c>
      <c r="AP23" s="3">
        <v>45941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114</v>
      </c>
      <c r="AH24" s="1" t="s">
        <v>74</v>
      </c>
      <c r="AI24" s="1">
        <v>2</v>
      </c>
      <c r="AJ24" s="3">
        <v>45946</v>
      </c>
      <c r="AK24" s="3">
        <v>0</v>
      </c>
      <c r="AL24" s="3">
        <v>45937</v>
      </c>
      <c r="AM24" s="3">
        <v>45944</v>
      </c>
      <c r="AN24" s="3">
        <v>45945</v>
      </c>
      <c r="AO24" s="3">
        <v>45945</v>
      </c>
      <c r="AP24" s="3">
        <v>45941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251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114</v>
      </c>
      <c r="AH25" s="1" t="s">
        <v>74</v>
      </c>
      <c r="AI25" s="1">
        <v>2</v>
      </c>
      <c r="AJ25" s="3">
        <v>45946</v>
      </c>
      <c r="AK25" s="3">
        <v>0</v>
      </c>
      <c r="AL25" s="3">
        <v>45937</v>
      </c>
      <c r="AM25" s="3">
        <v>45944</v>
      </c>
      <c r="AN25" s="3">
        <v>45945</v>
      </c>
      <c r="AO25" s="3">
        <v>45945</v>
      </c>
      <c r="AP25" s="3">
        <v>45941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45930</v>
      </c>
      <c r="B26" s="14" t="s">
        <v>454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45946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168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77</v>
      </c>
      <c r="AI26" s="1">
        <v>1</v>
      </c>
      <c r="AJ26" s="3">
        <v>45947</v>
      </c>
      <c r="AK26" s="3">
        <v>0</v>
      </c>
      <c r="AL26" s="3">
        <v>0</v>
      </c>
      <c r="AM26" s="3">
        <v>0</v>
      </c>
      <c r="AN26" s="3">
        <v>0</v>
      </c>
      <c r="AO26" s="3">
        <v>45946</v>
      </c>
      <c r="AP26" s="3">
        <v>45942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452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3246</v>
      </c>
      <c r="AC27" s="8">
        <v>6113.9000000000015</v>
      </c>
      <c r="AD27" s="8">
        <v>0</v>
      </c>
      <c r="AE27" s="8">
        <v>0</v>
      </c>
      <c r="AF27" s="8" t="s">
        <v>453</v>
      </c>
      <c r="AG27" s="1" t="s">
        <v>116</v>
      </c>
      <c r="AH27" s="1" t="s">
        <v>74</v>
      </c>
      <c r="AI27" s="1">
        <v>2</v>
      </c>
      <c r="AJ27" s="3">
        <v>45948</v>
      </c>
      <c r="AK27" s="3">
        <v>0</v>
      </c>
      <c r="AL27" s="3">
        <v>45939</v>
      </c>
      <c r="AM27" s="3">
        <v>45946</v>
      </c>
      <c r="AN27" s="3">
        <v>45947</v>
      </c>
      <c r="AO27" s="3">
        <v>45947</v>
      </c>
      <c r="AP27" s="3">
        <v>45943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460.52612088888895</v>
      </c>
    </row>
    <row r="28" spans="1:56" ht="28.5" customHeight="1" x14ac:dyDescent="0.45">
      <c r="A28" s="3">
        <v>45933</v>
      </c>
      <c r="B28" s="14" t="s">
        <v>452</v>
      </c>
      <c r="C28" s="9" t="s">
        <v>73</v>
      </c>
      <c r="D28" s="13" t="s">
        <v>286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 t="s">
        <v>453</v>
      </c>
      <c r="AG28" s="1" t="s">
        <v>116</v>
      </c>
      <c r="AH28" s="1" t="s">
        <v>74</v>
      </c>
      <c r="AI28" s="1">
        <v>2</v>
      </c>
      <c r="AJ28" s="3">
        <v>45948</v>
      </c>
      <c r="AK28" s="3">
        <v>0</v>
      </c>
      <c r="AL28" s="3">
        <v>45939</v>
      </c>
      <c r="AM28" s="3">
        <v>45946</v>
      </c>
      <c r="AN28" s="3">
        <v>45947</v>
      </c>
      <c r="AO28" s="3">
        <v>45947</v>
      </c>
      <c r="AP28" s="3">
        <v>45943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705.02926755555563</v>
      </c>
    </row>
    <row r="29" spans="1:56" ht="28.5" customHeight="1" x14ac:dyDescent="0.45">
      <c r="A29" s="3">
        <v>45933</v>
      </c>
      <c r="B29" s="14" t="s">
        <v>452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45948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453</v>
      </c>
      <c r="AG29" s="1" t="s">
        <v>113</v>
      </c>
      <c r="AH29" s="1" t="s">
        <v>74</v>
      </c>
      <c r="AI29" s="1">
        <v>2</v>
      </c>
      <c r="AJ29" s="3">
        <v>45948</v>
      </c>
      <c r="AK29" s="3">
        <v>0</v>
      </c>
      <c r="AL29" s="3">
        <v>45939</v>
      </c>
      <c r="AM29" s="3">
        <v>45946</v>
      </c>
      <c r="AN29" s="3">
        <v>45947</v>
      </c>
      <c r="AO29" s="3">
        <v>45947</v>
      </c>
      <c r="AP29" s="3">
        <v>45943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352.51463377777782</v>
      </c>
    </row>
    <row r="30" spans="1:56" ht="28.5" customHeight="1" x14ac:dyDescent="0.45">
      <c r="A30" s="3">
        <v>45919</v>
      </c>
      <c r="B30" s="14" t="s">
        <v>359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45947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168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 t="s">
        <v>360</v>
      </c>
      <c r="AG30" s="1" t="s">
        <v>61</v>
      </c>
      <c r="AH30" s="1">
        <v>0</v>
      </c>
      <c r="AI30" s="1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1410.0585351111113</v>
      </c>
    </row>
    <row r="31" spans="1:56" ht="28.5" customHeight="1" x14ac:dyDescent="0.45">
      <c r="A31" s="3">
        <v>45919</v>
      </c>
      <c r="B31" s="14" t="s">
        <v>361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45947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362</v>
      </c>
      <c r="AG31" s="1" t="s">
        <v>113</v>
      </c>
      <c r="AH31" s="1" t="s">
        <v>77</v>
      </c>
      <c r="AI31" s="1">
        <v>1</v>
      </c>
      <c r="AJ31" s="3">
        <v>45947</v>
      </c>
      <c r="AK31" s="3">
        <v>0</v>
      </c>
      <c r="AL31" s="3">
        <v>0</v>
      </c>
      <c r="AM31" s="3">
        <v>0</v>
      </c>
      <c r="AN31" s="3">
        <v>0</v>
      </c>
      <c r="AO31" s="3">
        <v>45946</v>
      </c>
      <c r="AP31" s="3">
        <v>45942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 t="s">
        <v>132</v>
      </c>
      <c r="B32" s="14" t="s">
        <v>132</v>
      </c>
      <c r="C32" s="9" t="s">
        <v>73</v>
      </c>
      <c r="D32" s="13" t="s">
        <v>306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 t="s">
        <v>63</v>
      </c>
      <c r="U32" s="11">
        <v>5000</v>
      </c>
      <c r="V32" s="10">
        <v>5232</v>
      </c>
      <c r="W32" s="10">
        <v>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 t="s">
        <v>132</v>
      </c>
      <c r="B33" s="14" t="s">
        <v>132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45961</v>
      </c>
      <c r="U33" s="11">
        <v>225000</v>
      </c>
      <c r="V33" s="10">
        <v>0</v>
      </c>
      <c r="W33" s="10">
        <v>225000</v>
      </c>
      <c r="X33" s="10">
        <v>0</v>
      </c>
      <c r="Y33" s="10">
        <v>236250</v>
      </c>
      <c r="Z33" s="9" t="s">
        <v>168</v>
      </c>
      <c r="AA33" s="8">
        <v>210597.75000000003</v>
      </c>
      <c r="AB33" s="8">
        <v>0</v>
      </c>
      <c r="AC33" s="8">
        <v>210597.75000000003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>
        <v>45961</v>
      </c>
      <c r="AK33" s="3">
        <v>0</v>
      </c>
      <c r="AL33" s="3">
        <v>45952</v>
      </c>
      <c r="AM33" s="3">
        <v>45959</v>
      </c>
      <c r="AN33" s="3">
        <v>45960</v>
      </c>
      <c r="AO33" s="3">
        <v>45960</v>
      </c>
      <c r="AP33" s="3">
        <v>45956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15863.158520000001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168</v>
      </c>
      <c r="AA34" s="8">
        <v>295395.65000000002</v>
      </c>
      <c r="AB34" s="8">
        <v>27204.550000000003</v>
      </c>
      <c r="AC34" s="8">
        <v>268191.10000000003</v>
      </c>
      <c r="AD34" s="8">
        <v>0</v>
      </c>
      <c r="AE34" s="8">
        <v>0</v>
      </c>
      <c r="AF34" s="8" t="s">
        <v>58</v>
      </c>
      <c r="AG34" s="1" t="s">
        <v>113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170</v>
      </c>
      <c r="BD34" s="56">
        <v>0</v>
      </c>
    </row>
    <row r="35" spans="1:56" ht="28.5" customHeight="1" x14ac:dyDescent="0.45">
      <c r="A35" s="3">
        <v>45905</v>
      </c>
      <c r="B35" s="14" t="s">
        <v>307</v>
      </c>
      <c r="C35" s="9" t="s">
        <v>136</v>
      </c>
      <c r="D35" s="13" t="s">
        <v>302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109</v>
      </c>
      <c r="V35" s="10">
        <v>0</v>
      </c>
      <c r="W35" s="10">
        <v>109</v>
      </c>
      <c r="X35" s="10">
        <v>6124</v>
      </c>
      <c r="Y35" s="10">
        <v>0</v>
      </c>
      <c r="Z35" s="9" t="s">
        <v>110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183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184</v>
      </c>
      <c r="BD36" s="56">
        <v>0</v>
      </c>
    </row>
    <row r="37" spans="1:56" ht="28.5" customHeight="1" x14ac:dyDescent="0.45">
      <c r="A37" s="3">
        <v>45919</v>
      </c>
      <c r="B37" s="14" t="s">
        <v>366</v>
      </c>
      <c r="C37" s="9" t="s">
        <v>136</v>
      </c>
      <c r="D37" s="13" t="s">
        <v>261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48</v>
      </c>
      <c r="V37" s="10">
        <v>0</v>
      </c>
      <c r="W37" s="10">
        <v>48</v>
      </c>
      <c r="X37" s="10">
        <v>11390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455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368</v>
      </c>
      <c r="C38" s="9" t="s">
        <v>136</v>
      </c>
      <c r="D38" s="13" t="s">
        <v>128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1933</v>
      </c>
      <c r="V38" s="10">
        <v>0</v>
      </c>
      <c r="W38" s="10">
        <v>1933</v>
      </c>
      <c r="X38" s="10">
        <v>33440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502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348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369</v>
      </c>
      <c r="C39" s="9" t="s">
        <v>136</v>
      </c>
      <c r="D39" s="13" t="s">
        <v>304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604</v>
      </c>
      <c r="V39" s="10">
        <v>0</v>
      </c>
      <c r="W39" s="10">
        <v>604</v>
      </c>
      <c r="X39" s="10">
        <v>16380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45919</v>
      </c>
      <c r="B40" s="14" t="s">
        <v>370</v>
      </c>
      <c r="C40" s="9" t="s">
        <v>136</v>
      </c>
      <c r="D40" s="13" t="s">
        <v>142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188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106</v>
      </c>
      <c r="T40" s="12" t="s">
        <v>63</v>
      </c>
      <c r="U40" s="11">
        <v>1174</v>
      </c>
      <c r="V40" s="10">
        <v>0</v>
      </c>
      <c r="W40" s="10">
        <v>1174</v>
      </c>
      <c r="X40" s="10">
        <v>21440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45923</v>
      </c>
      <c r="B41" s="14" t="s">
        <v>384</v>
      </c>
      <c r="C41" s="9" t="s">
        <v>385</v>
      </c>
      <c r="D41" s="13" t="s">
        <v>386</v>
      </c>
      <c r="E41" s="9">
        <v>20</v>
      </c>
      <c r="F41" s="9">
        <v>30</v>
      </c>
      <c r="G41" s="9" t="s">
        <v>60</v>
      </c>
      <c r="H41" s="9" t="s">
        <v>66</v>
      </c>
      <c r="I41" s="9">
        <v>80</v>
      </c>
      <c r="J41" s="9" t="s">
        <v>57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45940</v>
      </c>
      <c r="U41" s="11">
        <v>5000</v>
      </c>
      <c r="V41" s="10">
        <v>5048</v>
      </c>
      <c r="W41" s="10">
        <v>0</v>
      </c>
      <c r="X41" s="10">
        <v>5500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45940</v>
      </c>
      <c r="AK41" s="3">
        <v>45936</v>
      </c>
      <c r="AL41" s="3">
        <v>45929</v>
      </c>
      <c r="AM41" s="3">
        <v>45937</v>
      </c>
      <c r="AN41" s="3">
        <v>45938</v>
      </c>
      <c r="AO41" s="3">
        <v>45939</v>
      </c>
      <c r="AP41" s="3">
        <v>45935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129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45916</v>
      </c>
      <c r="B42" s="14" t="s">
        <v>345</v>
      </c>
      <c r="C42" s="9" t="s">
        <v>246</v>
      </c>
      <c r="D42" s="13" t="s">
        <v>329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78</v>
      </c>
      <c r="K42" s="9">
        <v>0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>
        <v>45940</v>
      </c>
      <c r="U42" s="11">
        <v>5000</v>
      </c>
      <c r="V42" s="10">
        <v>5100</v>
      </c>
      <c r="W42" s="10">
        <v>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45940</v>
      </c>
      <c r="AK42" s="3">
        <v>45936</v>
      </c>
      <c r="AL42" s="3">
        <v>45929</v>
      </c>
      <c r="AM42" s="3">
        <v>45937</v>
      </c>
      <c r="AN42" s="3">
        <v>45938</v>
      </c>
      <c r="AO42" s="3">
        <v>45939</v>
      </c>
      <c r="AP42" s="3">
        <v>45935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45916</v>
      </c>
      <c r="B43" s="14" t="s">
        <v>345</v>
      </c>
      <c r="C43" s="9" t="s">
        <v>246</v>
      </c>
      <c r="D43" s="13" t="s">
        <v>333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45940</v>
      </c>
      <c r="U43" s="11">
        <v>2500</v>
      </c>
      <c r="V43" s="10">
        <v>2500</v>
      </c>
      <c r="W43" s="10">
        <v>0</v>
      </c>
      <c r="X43" s="10">
        <v>2550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45940</v>
      </c>
      <c r="AK43" s="3">
        <v>45936</v>
      </c>
      <c r="AL43" s="3">
        <v>45929</v>
      </c>
      <c r="AM43" s="3">
        <v>45937</v>
      </c>
      <c r="AN43" s="3">
        <v>45938</v>
      </c>
      <c r="AO43" s="3">
        <v>45939</v>
      </c>
      <c r="AP43" s="3">
        <v>45935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387</v>
      </c>
      <c r="C44" s="9" t="s">
        <v>243</v>
      </c>
      <c r="D44" s="13" t="s">
        <v>388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45941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45941</v>
      </c>
      <c r="AK44" s="3">
        <v>45937</v>
      </c>
      <c r="AL44" s="3">
        <v>45930</v>
      </c>
      <c r="AM44" s="3">
        <v>45938</v>
      </c>
      <c r="AN44" s="3">
        <v>45939</v>
      </c>
      <c r="AO44" s="3">
        <v>45940</v>
      </c>
      <c r="AP44" s="3">
        <v>45936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387</v>
      </c>
      <c r="C45" s="9" t="s">
        <v>243</v>
      </c>
      <c r="D45" s="13" t="s">
        <v>389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45941</v>
      </c>
      <c r="U45" s="11">
        <v>20000</v>
      </c>
      <c r="V45" s="10">
        <v>0</v>
      </c>
      <c r="W45" s="10">
        <v>20000</v>
      </c>
      <c r="X45" s="10">
        <v>20600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45941</v>
      </c>
      <c r="AK45" s="3">
        <v>45937</v>
      </c>
      <c r="AL45" s="3">
        <v>45930</v>
      </c>
      <c r="AM45" s="3">
        <v>45938</v>
      </c>
      <c r="AN45" s="3">
        <v>45939</v>
      </c>
      <c r="AO45" s="3">
        <v>45940</v>
      </c>
      <c r="AP45" s="3">
        <v>45936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387</v>
      </c>
      <c r="C46" s="9" t="s">
        <v>243</v>
      </c>
      <c r="D46" s="13" t="s">
        <v>388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5280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45922</v>
      </c>
      <c r="B47" s="14" t="s">
        <v>387</v>
      </c>
      <c r="C47" s="9" t="s">
        <v>243</v>
      </c>
      <c r="D47" s="13" t="s">
        <v>389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45944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45944</v>
      </c>
      <c r="AK47" s="3">
        <v>45940</v>
      </c>
      <c r="AL47" s="3">
        <v>45933</v>
      </c>
      <c r="AM47" s="3">
        <v>45941</v>
      </c>
      <c r="AN47" s="3">
        <v>45942</v>
      </c>
      <c r="AO47" s="3">
        <v>45943</v>
      </c>
      <c r="AP47" s="3">
        <v>45939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131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45922</v>
      </c>
      <c r="B48" s="14" t="s">
        <v>387</v>
      </c>
      <c r="C48" s="9" t="s">
        <v>243</v>
      </c>
      <c r="D48" s="13" t="s">
        <v>390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45944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45944</v>
      </c>
      <c r="AK48" s="3">
        <v>45940</v>
      </c>
      <c r="AL48" s="3">
        <v>45933</v>
      </c>
      <c r="AM48" s="3">
        <v>45941</v>
      </c>
      <c r="AN48" s="3">
        <v>45942</v>
      </c>
      <c r="AO48" s="3">
        <v>45943</v>
      </c>
      <c r="AP48" s="3">
        <v>45939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131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45931</v>
      </c>
      <c r="B49" s="14" t="s">
        <v>478</v>
      </c>
      <c r="C49" s="9" t="s">
        <v>448</v>
      </c>
      <c r="D49" s="13" t="s">
        <v>449</v>
      </c>
      <c r="E49" s="9">
        <v>20</v>
      </c>
      <c r="F49" s="9">
        <v>30</v>
      </c>
      <c r="G49" s="9" t="s">
        <v>60</v>
      </c>
      <c r="H49" s="9" t="s">
        <v>66</v>
      </c>
      <c r="I49" s="9">
        <v>80</v>
      </c>
      <c r="J49" s="9" t="s">
        <v>57</v>
      </c>
      <c r="K49" s="9">
        <v>5</v>
      </c>
      <c r="L49" s="9" t="s">
        <v>456</v>
      </c>
      <c r="M49" s="10">
        <v>21</v>
      </c>
      <c r="N49" s="9">
        <v>33</v>
      </c>
      <c r="O49" s="9">
        <v>40</v>
      </c>
      <c r="P49" s="10">
        <v>85.484732256000001</v>
      </c>
      <c r="Q49" s="10">
        <v>0</v>
      </c>
      <c r="R49" s="10">
        <v>85.484732256000001</v>
      </c>
      <c r="S49" s="9" t="s">
        <v>71</v>
      </c>
      <c r="T49" s="12">
        <v>45944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80</v>
      </c>
      <c r="AA49" s="8">
        <v>4400.55</v>
      </c>
      <c r="AB49" s="8">
        <v>4400.55</v>
      </c>
      <c r="AC49" s="8">
        <v>0</v>
      </c>
      <c r="AD49" s="8">
        <v>4400.55</v>
      </c>
      <c r="AE49" s="8">
        <v>0</v>
      </c>
      <c r="AF49" s="8">
        <v>0</v>
      </c>
      <c r="AG49" s="1" t="s">
        <v>113</v>
      </c>
      <c r="AH49" s="1" t="s">
        <v>68</v>
      </c>
      <c r="AI49" s="1">
        <v>4</v>
      </c>
      <c r="AJ49" s="3">
        <v>45944</v>
      </c>
      <c r="AK49" s="3">
        <v>45940</v>
      </c>
      <c r="AL49" s="3">
        <v>45934</v>
      </c>
      <c r="AM49" s="3">
        <v>45941</v>
      </c>
      <c r="AN49" s="3">
        <v>45942</v>
      </c>
      <c r="AO49" s="3">
        <v>45942</v>
      </c>
      <c r="AP49" s="3">
        <v>45939</v>
      </c>
      <c r="AQ49" s="3">
        <v>45943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45931</v>
      </c>
      <c r="B50" s="14" t="s">
        <v>479</v>
      </c>
      <c r="C50" s="9" t="s">
        <v>448</v>
      </c>
      <c r="D50" s="13" t="s">
        <v>450</v>
      </c>
      <c r="E50" s="9">
        <v>20</v>
      </c>
      <c r="F50" s="9">
        <v>30</v>
      </c>
      <c r="G50" s="9" t="s">
        <v>60</v>
      </c>
      <c r="H50" s="9" t="s">
        <v>66</v>
      </c>
      <c r="I50" s="9">
        <v>80</v>
      </c>
      <c r="J50" s="9" t="s">
        <v>57</v>
      </c>
      <c r="K50" s="9">
        <v>5</v>
      </c>
      <c r="L50" s="9" t="s">
        <v>456</v>
      </c>
      <c r="M50" s="10">
        <v>21</v>
      </c>
      <c r="N50" s="9">
        <v>33</v>
      </c>
      <c r="O50" s="9">
        <v>40</v>
      </c>
      <c r="P50" s="10">
        <v>85.484732256000001</v>
      </c>
      <c r="Q50" s="10">
        <v>0</v>
      </c>
      <c r="R50" s="10">
        <v>85.484732256000001</v>
      </c>
      <c r="S50" s="9" t="s">
        <v>71</v>
      </c>
      <c r="T50" s="12">
        <v>45944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68</v>
      </c>
      <c r="AI50" s="1">
        <v>4</v>
      </c>
      <c r="AJ50" s="3">
        <v>45944</v>
      </c>
      <c r="AK50" s="3">
        <v>45940</v>
      </c>
      <c r="AL50" s="3">
        <v>45934</v>
      </c>
      <c r="AM50" s="3">
        <v>45941</v>
      </c>
      <c r="AN50" s="3">
        <v>45942</v>
      </c>
      <c r="AO50" s="3">
        <v>45942</v>
      </c>
      <c r="AP50" s="3">
        <v>45939</v>
      </c>
      <c r="AQ50" s="3">
        <v>45943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45877</v>
      </c>
      <c r="B51" s="14" t="s">
        <v>269</v>
      </c>
      <c r="C51" s="9" t="s">
        <v>79</v>
      </c>
      <c r="D51" s="13" t="s">
        <v>270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45944</v>
      </c>
      <c r="U51" s="11">
        <v>3500</v>
      </c>
      <c r="V51" s="10">
        <v>3500</v>
      </c>
      <c r="W51" s="10">
        <v>0</v>
      </c>
      <c r="X51" s="10">
        <v>3605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45944</v>
      </c>
      <c r="AK51" s="3">
        <v>45940</v>
      </c>
      <c r="AL51" s="3">
        <v>45933</v>
      </c>
      <c r="AM51" s="3">
        <v>45941</v>
      </c>
      <c r="AN51" s="3">
        <v>45942</v>
      </c>
      <c r="AO51" s="3">
        <v>45943</v>
      </c>
      <c r="AP51" s="3">
        <v>45939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345</v>
      </c>
      <c r="C52" s="9" t="s">
        <v>246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5100</v>
      </c>
      <c r="W52" s="10">
        <v>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 t="s">
        <v>330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4000</v>
      </c>
      <c r="V53" s="10">
        <v>3517</v>
      </c>
      <c r="W53" s="10">
        <v>483</v>
      </c>
      <c r="X53" s="10">
        <v>4900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45945</v>
      </c>
      <c r="U54" s="11">
        <v>5000</v>
      </c>
      <c r="V54" s="10">
        <v>2363</v>
      </c>
      <c r="W54" s="10">
        <v>2637</v>
      </c>
      <c r="X54" s="10">
        <v>5013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425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329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45945</v>
      </c>
      <c r="U55" s="11">
        <v>5000</v>
      </c>
      <c r="V55" s="10">
        <v>0</v>
      </c>
      <c r="W55" s="10">
        <v>5000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45937</v>
      </c>
      <c r="B56" s="14" t="s">
        <v>518</v>
      </c>
      <c r="C56" s="9" t="s">
        <v>136</v>
      </c>
      <c r="D56" s="13" t="s">
        <v>225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45825</v>
      </c>
      <c r="B57" s="14" t="s">
        <v>245</v>
      </c>
      <c r="C57" s="9" t="s">
        <v>136</v>
      </c>
      <c r="D57" s="13" t="s">
        <v>225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894</v>
      </c>
      <c r="V57" s="10">
        <v>525</v>
      </c>
      <c r="W57" s="10">
        <v>369</v>
      </c>
      <c r="X57" s="10">
        <v>0</v>
      </c>
      <c r="Y57" s="10">
        <v>387.45</v>
      </c>
      <c r="Z57" s="9" t="s">
        <v>80</v>
      </c>
      <c r="AA57" s="8">
        <v>386.61975000000007</v>
      </c>
      <c r="AB57" s="8">
        <v>386.61975000000007</v>
      </c>
      <c r="AC57" s="8">
        <v>0</v>
      </c>
      <c r="AD57" s="8">
        <v>386.61975000000007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503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45945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227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45945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45945</v>
      </c>
      <c r="AK59" s="3">
        <v>45941</v>
      </c>
      <c r="AL59" s="3">
        <v>45934</v>
      </c>
      <c r="AM59" s="3">
        <v>45942</v>
      </c>
      <c r="AN59" s="3">
        <v>45943</v>
      </c>
      <c r="AO59" s="3">
        <v>45944</v>
      </c>
      <c r="AP59" s="3">
        <v>45940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>
        <v>953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45947</v>
      </c>
      <c r="U60" s="11">
        <v>2500</v>
      </c>
      <c r="V60" s="10">
        <v>2700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45947</v>
      </c>
      <c r="AK60" s="3">
        <v>45943</v>
      </c>
      <c r="AL60" s="3">
        <v>45936</v>
      </c>
      <c r="AM60" s="3">
        <v>45944</v>
      </c>
      <c r="AN60" s="3">
        <v>45945</v>
      </c>
      <c r="AO60" s="3">
        <v>45946</v>
      </c>
      <c r="AP60" s="3">
        <v>45942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 t="s">
        <v>333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45947</v>
      </c>
      <c r="U61" s="11">
        <v>2500</v>
      </c>
      <c r="V61" s="10">
        <v>2500</v>
      </c>
      <c r="W61" s="10">
        <v>0</v>
      </c>
      <c r="X61" s="10">
        <v>2550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345</v>
      </c>
      <c r="C62" s="9" t="s">
        <v>246</v>
      </c>
      <c r="D62" s="13" t="s">
        <v>330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45947</v>
      </c>
      <c r="U62" s="11">
        <v>5000</v>
      </c>
      <c r="V62" s="10">
        <v>0</v>
      </c>
      <c r="W62" s="10">
        <v>5000</v>
      </c>
      <c r="X62" s="10">
        <v>5100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45911</v>
      </c>
      <c r="B63" s="14" t="s">
        <v>317</v>
      </c>
      <c r="C63" s="9" t="s">
        <v>105</v>
      </c>
      <c r="D63" s="13" t="s">
        <v>318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45947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8829.0399999999991</v>
      </c>
      <c r="AB63" s="8">
        <v>8829.0399999999991</v>
      </c>
      <c r="AC63" s="8">
        <v>0</v>
      </c>
      <c r="AD63" s="8">
        <v>8829.0399999999991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45909</v>
      </c>
      <c r="B64" s="14" t="s">
        <v>315</v>
      </c>
      <c r="C64" s="9" t="s">
        <v>105</v>
      </c>
      <c r="D64" s="13" t="s">
        <v>310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45947</v>
      </c>
      <c r="AK64" s="3">
        <v>45943</v>
      </c>
      <c r="AL64" s="3">
        <v>45936</v>
      </c>
      <c r="AM64" s="3">
        <v>45944</v>
      </c>
      <c r="AN64" s="3">
        <v>45945</v>
      </c>
      <c r="AO64" s="3">
        <v>45946</v>
      </c>
      <c r="AP64" s="3">
        <v>45942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45947</v>
      </c>
      <c r="U65" s="11">
        <v>7500</v>
      </c>
      <c r="V65" s="10">
        <v>5245</v>
      </c>
      <c r="W65" s="10">
        <v>2255</v>
      </c>
      <c r="X65" s="10">
        <v>7625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45947</v>
      </c>
      <c r="AK65" s="3">
        <v>45943</v>
      </c>
      <c r="AL65" s="3">
        <v>45936</v>
      </c>
      <c r="AM65" s="3">
        <v>45944</v>
      </c>
      <c r="AN65" s="3">
        <v>45945</v>
      </c>
      <c r="AO65" s="3">
        <v>45946</v>
      </c>
      <c r="AP65" s="3">
        <v>45942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45950</v>
      </c>
      <c r="U66" s="11">
        <v>5000</v>
      </c>
      <c r="V66" s="10">
        <v>0</v>
      </c>
      <c r="W66" s="10">
        <v>5000</v>
      </c>
      <c r="X66" s="10">
        <v>5150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45950</v>
      </c>
      <c r="AK66" s="3">
        <v>45946</v>
      </c>
      <c r="AL66" s="3">
        <v>45939</v>
      </c>
      <c r="AM66" s="3">
        <v>45947</v>
      </c>
      <c r="AN66" s="3">
        <v>45948</v>
      </c>
      <c r="AO66" s="3">
        <v>45949</v>
      </c>
      <c r="AP66" s="3">
        <v>45945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330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45951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45951</v>
      </c>
      <c r="U68" s="11">
        <v>2500</v>
      </c>
      <c r="V68" s="10">
        <v>1371</v>
      </c>
      <c r="W68" s="10">
        <v>1129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45951</v>
      </c>
      <c r="AK68" s="3">
        <v>45947</v>
      </c>
      <c r="AL68" s="3">
        <v>45940</v>
      </c>
      <c r="AM68" s="3">
        <v>45948</v>
      </c>
      <c r="AN68" s="3">
        <v>45949</v>
      </c>
      <c r="AO68" s="3">
        <v>45950</v>
      </c>
      <c r="AP68" s="3">
        <v>45946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281</v>
      </c>
      <c r="C69" s="9" t="s">
        <v>79</v>
      </c>
      <c r="D69" s="13" t="s">
        <v>209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45951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45951</v>
      </c>
      <c r="AK69" s="3">
        <v>45947</v>
      </c>
      <c r="AL69" s="3">
        <v>45940</v>
      </c>
      <c r="AM69" s="3">
        <v>45948</v>
      </c>
      <c r="AN69" s="3">
        <v>45949</v>
      </c>
      <c r="AO69" s="3">
        <v>45950</v>
      </c>
      <c r="AP69" s="3">
        <v>45946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500.31226666666674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>
        <v>917</v>
      </c>
      <c r="E70" s="9">
        <v>20</v>
      </c>
      <c r="F70" s="9">
        <v>37</v>
      </c>
      <c r="G70" s="9" t="s">
        <v>60</v>
      </c>
      <c r="H70" s="9" t="s">
        <v>76</v>
      </c>
      <c r="I70" s="9">
        <v>98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45952</v>
      </c>
      <c r="U70" s="11">
        <v>2500</v>
      </c>
      <c r="V70" s="10">
        <v>0</v>
      </c>
      <c r="W70" s="10">
        <v>2500</v>
      </c>
      <c r="X70" s="10">
        <v>0</v>
      </c>
      <c r="Y70" s="10">
        <v>2625</v>
      </c>
      <c r="Z70" s="9" t="s">
        <v>80</v>
      </c>
      <c r="AA70" s="8">
        <v>2689.2250000000004</v>
      </c>
      <c r="AB70" s="8">
        <v>0</v>
      </c>
      <c r="AC70" s="8">
        <v>2689.2250000000004</v>
      </c>
      <c r="AD70" s="8">
        <v>0</v>
      </c>
      <c r="AE70" s="8">
        <v>2689.2250000000004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45952</v>
      </c>
      <c r="AK70" s="3">
        <v>45948</v>
      </c>
      <c r="AL70" s="3">
        <v>45941</v>
      </c>
      <c r="AM70" s="3">
        <v>45949</v>
      </c>
      <c r="AN70" s="3">
        <v>45950</v>
      </c>
      <c r="AO70" s="3">
        <v>45951</v>
      </c>
      <c r="AP70" s="3">
        <v>45947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203.18588888888891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45954</v>
      </c>
      <c r="U71" s="11">
        <v>2500</v>
      </c>
      <c r="V71" s="10">
        <v>0</v>
      </c>
      <c r="W71" s="10">
        <v>2500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45954</v>
      </c>
      <c r="AK71" s="3">
        <v>45950</v>
      </c>
      <c r="AL71" s="3">
        <v>45943</v>
      </c>
      <c r="AM71" s="3">
        <v>45951</v>
      </c>
      <c r="AN71" s="3">
        <v>45952</v>
      </c>
      <c r="AO71" s="3">
        <v>45953</v>
      </c>
      <c r="AP71" s="3">
        <v>45949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 t="s">
        <v>329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45954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45954</v>
      </c>
      <c r="AK72" s="3">
        <v>45950</v>
      </c>
      <c r="AL72" s="3">
        <v>45943</v>
      </c>
      <c r="AM72" s="3">
        <v>45951</v>
      </c>
      <c r="AN72" s="3">
        <v>45952</v>
      </c>
      <c r="AO72" s="3">
        <v>45953</v>
      </c>
      <c r="AP72" s="3">
        <v>45949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416.92688888888887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330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45957</v>
      </c>
      <c r="U73" s="11">
        <v>5000</v>
      </c>
      <c r="V73" s="10">
        <v>0</v>
      </c>
      <c r="W73" s="10">
        <v>5000</v>
      </c>
      <c r="X73" s="10">
        <v>5385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45957</v>
      </c>
      <c r="AK73" s="3">
        <v>45953</v>
      </c>
      <c r="AL73" s="3">
        <v>45946</v>
      </c>
      <c r="AM73" s="3">
        <v>45954</v>
      </c>
      <c r="AN73" s="3">
        <v>45955</v>
      </c>
      <c r="AO73" s="3">
        <v>45956</v>
      </c>
      <c r="AP73" s="3">
        <v>45952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45798</v>
      </c>
      <c r="B74" s="14" t="s">
        <v>239</v>
      </c>
      <c r="C74" s="9" t="s">
        <v>105</v>
      </c>
      <c r="D74" s="13" t="s">
        <v>480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45957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2859</v>
      </c>
      <c r="AC74" s="8">
        <v>451.88999999999987</v>
      </c>
      <c r="AD74" s="8">
        <v>2859</v>
      </c>
      <c r="AE74" s="8">
        <v>451.88999999999987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45957</v>
      </c>
      <c r="AK74" s="3">
        <v>45953</v>
      </c>
      <c r="AL74" s="3">
        <v>45946</v>
      </c>
      <c r="AM74" s="3">
        <v>45954</v>
      </c>
      <c r="AN74" s="3">
        <v>45955</v>
      </c>
      <c r="AO74" s="3">
        <v>45956</v>
      </c>
      <c r="AP74" s="3">
        <v>45952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34.142799999999994</v>
      </c>
    </row>
    <row r="75" spans="1:56" ht="28.5" customHeight="1" x14ac:dyDescent="0.45">
      <c r="A75" s="3">
        <v>45923</v>
      </c>
      <c r="B75" s="14" t="s">
        <v>391</v>
      </c>
      <c r="C75" s="9" t="s">
        <v>79</v>
      </c>
      <c r="D75" s="13" t="s">
        <v>392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45941</v>
      </c>
      <c r="AK75" s="3">
        <v>45937</v>
      </c>
      <c r="AL75" s="3">
        <v>45930</v>
      </c>
      <c r="AM75" s="3">
        <v>45938</v>
      </c>
      <c r="AN75" s="3">
        <v>45939</v>
      </c>
      <c r="AO75" s="3">
        <v>45940</v>
      </c>
      <c r="AP75" s="3">
        <v>45936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250.15613333333337</v>
      </c>
    </row>
    <row r="76" spans="1:56" ht="28.5" customHeight="1" x14ac:dyDescent="0.45">
      <c r="A76" s="3">
        <v>45909</v>
      </c>
      <c r="B76" s="14" t="s">
        <v>314</v>
      </c>
      <c r="C76" s="9" t="s">
        <v>79</v>
      </c>
      <c r="D76" s="13" t="s">
        <v>309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45958</v>
      </c>
      <c r="AK77" s="3">
        <v>45954</v>
      </c>
      <c r="AL77" s="3">
        <v>45947</v>
      </c>
      <c r="AM77" s="3">
        <v>45955</v>
      </c>
      <c r="AN77" s="3">
        <v>45956</v>
      </c>
      <c r="AO77" s="3">
        <v>45957</v>
      </c>
      <c r="AP77" s="3">
        <v>45953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45959</v>
      </c>
      <c r="U78" s="11">
        <v>5000</v>
      </c>
      <c r="V78" s="10">
        <v>5825</v>
      </c>
      <c r="W78" s="10">
        <v>0</v>
      </c>
      <c r="X78" s="10">
        <v>5200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45959</v>
      </c>
      <c r="AK78" s="3">
        <v>45955</v>
      </c>
      <c r="AL78" s="3">
        <v>45948</v>
      </c>
      <c r="AM78" s="3">
        <v>45956</v>
      </c>
      <c r="AN78" s="3">
        <v>45957</v>
      </c>
      <c r="AO78" s="3">
        <v>45958</v>
      </c>
      <c r="AP78" s="3">
        <v>45954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79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45960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1667.7075555555555</v>
      </c>
    </row>
    <row r="80" spans="1:56" ht="28.5" customHeight="1" x14ac:dyDescent="0.45">
      <c r="A80" s="3" t="s">
        <v>132</v>
      </c>
      <c r="B80" s="14" t="s">
        <v>132</v>
      </c>
      <c r="C80" s="9" t="s">
        <v>96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1625.4871111111113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 t="s">
        <v>333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45961</v>
      </c>
      <c r="U82" s="11">
        <v>2500</v>
      </c>
      <c r="V82" s="10">
        <v>0</v>
      </c>
      <c r="W82" s="10">
        <v>2500</v>
      </c>
      <c r="X82" s="10">
        <v>2550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>
        <v>917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45961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2689.2250000000004</v>
      </c>
      <c r="AB83" s="8">
        <v>0</v>
      </c>
      <c r="AC83" s="8">
        <v>2689.2250000000004</v>
      </c>
      <c r="AD83" s="8">
        <v>0</v>
      </c>
      <c r="AE83" s="8">
        <v>2689.2250000000004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203.18588888888891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45911</v>
      </c>
      <c r="B85" s="14" t="s">
        <v>319</v>
      </c>
      <c r="C85" s="9" t="s">
        <v>105</v>
      </c>
      <c r="D85" s="13" t="s">
        <v>320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45909</v>
      </c>
      <c r="B86" s="14" t="s">
        <v>316</v>
      </c>
      <c r="C86" s="9" t="s">
        <v>105</v>
      </c>
      <c r="D86" s="13" t="s">
        <v>311</v>
      </c>
      <c r="E86" s="9">
        <v>20</v>
      </c>
      <c r="F86" s="9">
        <v>40</v>
      </c>
      <c r="G86" s="9" t="s">
        <v>60</v>
      </c>
      <c r="H86" s="9" t="s">
        <v>66</v>
      </c>
      <c r="I86" s="9">
        <v>108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262.82226666666668</v>
      </c>
    </row>
    <row r="87" spans="1:56" ht="28.5" customHeight="1" x14ac:dyDescent="0.45">
      <c r="A87" s="3" t="s">
        <v>132</v>
      </c>
      <c r="B87" s="14" t="s">
        <v>132</v>
      </c>
      <c r="C87" s="9" t="s">
        <v>136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45961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7916.333333333333</v>
      </c>
    </row>
    <row r="88" spans="1:56" ht="28.5" customHeight="1" x14ac:dyDescent="0.45">
      <c r="A88" s="3" t="s">
        <v>132</v>
      </c>
      <c r="B88" s="14" t="s">
        <v>132</v>
      </c>
      <c r="C88" s="9" t="s">
        <v>246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45961</v>
      </c>
      <c r="U88" s="11">
        <v>305000</v>
      </c>
      <c r="V88" s="10">
        <v>0</v>
      </c>
      <c r="W88" s="10">
        <v>305000</v>
      </c>
      <c r="X88" s="10">
        <v>0</v>
      </c>
      <c r="Y88" s="10">
        <v>320250</v>
      </c>
      <c r="Z88" s="9" t="s">
        <v>80</v>
      </c>
      <c r="AA88" s="8">
        <v>336607.14999999997</v>
      </c>
      <c r="AB88" s="8">
        <v>0</v>
      </c>
      <c r="AC88" s="8">
        <v>336607.14999999997</v>
      </c>
      <c r="AD88" s="8">
        <v>0</v>
      </c>
      <c r="AE88" s="8">
        <v>336607.14999999997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25432.540222222222</v>
      </c>
    </row>
    <row r="89" spans="1:56" ht="28.5" customHeight="1" x14ac:dyDescent="0.45">
      <c r="A89" s="3">
        <v>45933</v>
      </c>
      <c r="B89" s="14" t="s">
        <v>504</v>
      </c>
      <c r="C89" s="9" t="s">
        <v>105</v>
      </c>
      <c r="D89" s="13" t="s">
        <v>208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505</v>
      </c>
      <c r="C90" s="9" t="s">
        <v>105</v>
      </c>
      <c r="D90" s="13" t="s">
        <v>481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506</v>
      </c>
      <c r="C91" s="9" t="s">
        <v>79</v>
      </c>
      <c r="D91" s="13" t="s">
        <v>482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507</v>
      </c>
      <c r="C92" s="9" t="s">
        <v>79</v>
      </c>
      <c r="D92" s="13" t="s">
        <v>483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45933</v>
      </c>
      <c r="B93" s="14" t="s">
        <v>508</v>
      </c>
      <c r="C93" s="9" t="s">
        <v>79</v>
      </c>
      <c r="D93" s="13" t="s">
        <v>484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115</v>
      </c>
      <c r="AH93" s="1" t="s">
        <v>75</v>
      </c>
      <c r="AI93" s="1">
        <v>4</v>
      </c>
      <c r="AJ93" s="3">
        <v>45953</v>
      </c>
      <c r="AK93" s="3">
        <v>45949</v>
      </c>
      <c r="AL93" s="3">
        <v>45942</v>
      </c>
      <c r="AM93" s="3">
        <v>45950</v>
      </c>
      <c r="AN93" s="3">
        <v>45951</v>
      </c>
      <c r="AO93" s="3">
        <v>45952</v>
      </c>
      <c r="AP93" s="3">
        <v>45948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250.15613333333337</v>
      </c>
    </row>
    <row r="94" spans="1:56" ht="28.5" customHeight="1" x14ac:dyDescent="0.45">
      <c r="A94" s="3">
        <v>45933</v>
      </c>
      <c r="B94" s="14" t="s">
        <v>509</v>
      </c>
      <c r="C94" s="9" t="s">
        <v>105</v>
      </c>
      <c r="D94" s="13" t="s">
        <v>485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45933</v>
      </c>
      <c r="B95" s="14" t="s">
        <v>510</v>
      </c>
      <c r="C95" s="9" t="s">
        <v>105</v>
      </c>
      <c r="D95" s="13" t="s">
        <v>486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333.54151111111111</v>
      </c>
    </row>
    <row r="96" spans="1:56" ht="28.5" customHeight="1" x14ac:dyDescent="0.45">
      <c r="A96" s="3">
        <v>45919</v>
      </c>
      <c r="B96" s="14" t="s">
        <v>368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349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367</v>
      </c>
      <c r="C97" s="9" t="s">
        <v>136</v>
      </c>
      <c r="D97" s="13" t="s">
        <v>350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393</v>
      </c>
      <c r="C98" s="9" t="s">
        <v>79</v>
      </c>
      <c r="D98" s="13" t="s">
        <v>394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114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45923</v>
      </c>
      <c r="B99" s="14" t="s">
        <v>395</v>
      </c>
      <c r="C99" s="9" t="s">
        <v>79</v>
      </c>
      <c r="D99" s="13" t="s">
        <v>396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25000</v>
      </c>
      <c r="V99" s="10">
        <v>0</v>
      </c>
      <c r="W99" s="10">
        <v>25000</v>
      </c>
      <c r="X99" s="10">
        <v>0</v>
      </c>
      <c r="Y99" s="10">
        <v>26250</v>
      </c>
      <c r="Z99" s="9" t="s">
        <v>80</v>
      </c>
      <c r="AA99" s="8">
        <v>27590.75</v>
      </c>
      <c r="AB99" s="8">
        <v>0</v>
      </c>
      <c r="AC99" s="8">
        <v>27590.75</v>
      </c>
      <c r="AD99" s="8">
        <v>0</v>
      </c>
      <c r="AE99" s="8">
        <v>27590.75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2084.6344444444444</v>
      </c>
    </row>
    <row r="100" spans="1:56" ht="28.5" customHeight="1" x14ac:dyDescent="0.45">
      <c r="A100" s="3">
        <v>45923</v>
      </c>
      <c r="B100" s="14" t="s">
        <v>397</v>
      </c>
      <c r="C100" s="9" t="s">
        <v>79</v>
      </c>
      <c r="D100" s="13" t="s">
        <v>398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45923</v>
      </c>
      <c r="B101" s="14" t="s">
        <v>399</v>
      </c>
      <c r="C101" s="9" t="s">
        <v>79</v>
      </c>
      <c r="D101" s="13" t="s">
        <v>400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45877</v>
      </c>
      <c r="B102" s="14" t="s">
        <v>269</v>
      </c>
      <c r="C102" s="9" t="s">
        <v>79</v>
      </c>
      <c r="D102" s="13" t="s">
        <v>270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3500</v>
      </c>
      <c r="V102" s="10">
        <v>1217</v>
      </c>
      <c r="W102" s="10">
        <v>2283</v>
      </c>
      <c r="X102" s="10">
        <v>1545</v>
      </c>
      <c r="Y102" s="10">
        <v>2052.75</v>
      </c>
      <c r="Z102" s="9" t="s">
        <v>80</v>
      </c>
      <c r="AA102" s="8">
        <v>2265.4764825000002</v>
      </c>
      <c r="AB102" s="8">
        <v>0</v>
      </c>
      <c r="AC102" s="8">
        <v>2265.4764825000002</v>
      </c>
      <c r="AD102" s="8">
        <v>0</v>
      </c>
      <c r="AE102" s="8">
        <v>2265.4764825000002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171.16933423333336</v>
      </c>
    </row>
    <row r="103" spans="1:56" ht="28.5" customHeight="1" x14ac:dyDescent="0.45">
      <c r="A103" s="3">
        <v>45896</v>
      </c>
      <c r="B103" s="14" t="s">
        <v>291</v>
      </c>
      <c r="C103" s="9" t="s">
        <v>79</v>
      </c>
      <c r="D103" s="13" t="s">
        <v>263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45905</v>
      </c>
      <c r="B104" s="14" t="s">
        <v>308</v>
      </c>
      <c r="C104" s="9" t="s">
        <v>136</v>
      </c>
      <c r="D104" s="13" t="s">
        <v>229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243</v>
      </c>
      <c r="V104" s="10">
        <v>0</v>
      </c>
      <c r="W104" s="10">
        <v>243</v>
      </c>
      <c r="X104" s="10">
        <v>5950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300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45796</v>
      </c>
      <c r="B105" s="14" t="s">
        <v>233</v>
      </c>
      <c r="C105" s="9" t="s">
        <v>136</v>
      </c>
      <c r="D105" s="13" t="s">
        <v>231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302</v>
      </c>
      <c r="V105" s="10">
        <v>363</v>
      </c>
      <c r="W105" s="10">
        <v>0</v>
      </c>
      <c r="X105" s="10">
        <v>5300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45674</v>
      </c>
      <c r="B106" s="14" t="s">
        <v>215</v>
      </c>
      <c r="C106" s="9" t="s">
        <v>136</v>
      </c>
      <c r="D106" s="13" t="s">
        <v>214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222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45611</v>
      </c>
      <c r="B107" s="14" t="s">
        <v>187</v>
      </c>
      <c r="C107" s="9" t="s">
        <v>136</v>
      </c>
      <c r="D107" s="13" t="s">
        <v>186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45523</v>
      </c>
      <c r="B108" s="14" t="s">
        <v>174</v>
      </c>
      <c r="C108" s="9" t="s">
        <v>136</v>
      </c>
      <c r="D108" s="13" t="s">
        <v>172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45896</v>
      </c>
      <c r="B109" s="14" t="s">
        <v>292</v>
      </c>
      <c r="C109" s="9" t="s">
        <v>79</v>
      </c>
      <c r="D109" s="13" t="s">
        <v>293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2232</v>
      </c>
      <c r="W109" s="10">
        <v>768</v>
      </c>
      <c r="X109" s="10">
        <v>8100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45891</v>
      </c>
      <c r="B110" s="14" t="s">
        <v>287</v>
      </c>
      <c r="C110" s="9" t="s">
        <v>79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9000</v>
      </c>
      <c r="V110" s="10">
        <v>8447</v>
      </c>
      <c r="W110" s="10">
        <v>553</v>
      </c>
      <c r="X110" s="10">
        <v>9150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45951</v>
      </c>
      <c r="AK110" s="3">
        <v>45946</v>
      </c>
      <c r="AL110" s="3">
        <v>45939</v>
      </c>
      <c r="AM110" s="3">
        <v>45947</v>
      </c>
      <c r="AN110" s="3">
        <v>45948</v>
      </c>
      <c r="AO110" s="3">
        <v>45949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8447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45891</v>
      </c>
      <c r="B111" s="14" t="s">
        <v>289</v>
      </c>
      <c r="C111" s="9" t="s">
        <v>79</v>
      </c>
      <c r="D111" s="13" t="s">
        <v>290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6000</v>
      </c>
      <c r="V111" s="10">
        <v>5500</v>
      </c>
      <c r="W111" s="10">
        <v>500</v>
      </c>
      <c r="X111" s="10">
        <v>9455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5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8500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45908</v>
      </c>
      <c r="B112" s="14" t="s">
        <v>313</v>
      </c>
      <c r="C112" s="9" t="s">
        <v>235</v>
      </c>
      <c r="D112" s="13" t="s">
        <v>236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45908</v>
      </c>
      <c r="B113" s="14" t="s">
        <v>313</v>
      </c>
      <c r="C113" s="9" t="s">
        <v>235</v>
      </c>
      <c r="D113" s="13" t="s">
        <v>278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129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45799</v>
      </c>
      <c r="B114" s="14" t="s">
        <v>240</v>
      </c>
      <c r="C114" s="9" t="s">
        <v>235</v>
      </c>
      <c r="D114" s="13" t="s">
        <v>236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129</v>
      </c>
      <c r="U114" s="11">
        <v>4000</v>
      </c>
      <c r="V114" s="10">
        <v>3975</v>
      </c>
      <c r="W114" s="10">
        <v>25</v>
      </c>
      <c r="X114" s="10">
        <v>4140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202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45799</v>
      </c>
      <c r="B115" s="14" t="s">
        <v>240</v>
      </c>
      <c r="C115" s="9" t="s">
        <v>235</v>
      </c>
      <c r="D115" s="13" t="s">
        <v>278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129</v>
      </c>
      <c r="U115" s="11">
        <v>4000</v>
      </c>
      <c r="V115" s="10">
        <v>4056</v>
      </c>
      <c r="W115" s="10">
        <v>0</v>
      </c>
      <c r="X115" s="10">
        <v>4404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202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45720</v>
      </c>
      <c r="B116" s="14" t="s">
        <v>126</v>
      </c>
      <c r="C116" s="9" t="s">
        <v>105</v>
      </c>
      <c r="D116" s="13" t="s">
        <v>201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45720</v>
      </c>
      <c r="B117" s="14" t="s">
        <v>126</v>
      </c>
      <c r="C117" s="9" t="s">
        <v>105</v>
      </c>
      <c r="D117" s="13" t="s">
        <v>208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129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129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45541</v>
      </c>
      <c r="B118" s="14" t="s">
        <v>176</v>
      </c>
      <c r="C118" s="9" t="s">
        <v>105</v>
      </c>
      <c r="D118" s="13" t="s">
        <v>177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178</v>
      </c>
      <c r="AG118" s="1" t="s">
        <v>113</v>
      </c>
      <c r="AH118" s="1" t="s">
        <v>75</v>
      </c>
      <c r="AI118" s="1">
        <v>4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211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45581</v>
      </c>
      <c r="B119" s="14" t="s">
        <v>180</v>
      </c>
      <c r="C119" s="9" t="s">
        <v>105</v>
      </c>
      <c r="D119" s="13" t="s">
        <v>181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627413.89598250005</v>
      </c>
      <c r="AB120" s="8">
        <v>30440.6695</v>
      </c>
      <c r="AC120" s="8">
        <v>596973.22648250009</v>
      </c>
      <c r="AD120" s="8">
        <v>19786.099749999998</v>
      </c>
      <c r="AE120" s="8">
        <v>607627.79623250011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45940</v>
      </c>
      <c r="U121" s="11">
        <v>2500</v>
      </c>
      <c r="V121" s="10">
        <v>2500</v>
      </c>
      <c r="W121" s="10">
        <v>0</v>
      </c>
      <c r="X121" s="10">
        <v>2687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74</v>
      </c>
      <c r="AI121" s="1">
        <v>2</v>
      </c>
      <c r="AJ121" s="3">
        <v>45940</v>
      </c>
      <c r="AK121" s="3">
        <v>0</v>
      </c>
      <c r="AL121" s="3">
        <v>45931</v>
      </c>
      <c r="AM121" s="3">
        <v>45938</v>
      </c>
      <c r="AN121" s="3">
        <v>45939</v>
      </c>
      <c r="AO121" s="3">
        <v>45939</v>
      </c>
      <c r="AP121" s="3">
        <v>45935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 t="s">
        <v>334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45940</v>
      </c>
      <c r="U122" s="11">
        <v>10000</v>
      </c>
      <c r="V122" s="10">
        <v>10000</v>
      </c>
      <c r="W122" s="10">
        <v>0</v>
      </c>
      <c r="X122" s="10">
        <v>10300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45940</v>
      </c>
      <c r="AK122" s="3">
        <v>0</v>
      </c>
      <c r="AL122" s="3">
        <v>45931</v>
      </c>
      <c r="AM122" s="3">
        <v>45938</v>
      </c>
      <c r="AN122" s="3">
        <v>45939</v>
      </c>
      <c r="AO122" s="3">
        <v>45939</v>
      </c>
      <c r="AP122" s="3">
        <v>45935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335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45940</v>
      </c>
      <c r="U123" s="11">
        <v>7500</v>
      </c>
      <c r="V123" s="10">
        <v>7500</v>
      </c>
      <c r="W123" s="10">
        <v>0</v>
      </c>
      <c r="X123" s="10">
        <v>7600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45940</v>
      </c>
      <c r="AK123" s="3">
        <v>0</v>
      </c>
      <c r="AL123" s="3">
        <v>45931</v>
      </c>
      <c r="AM123" s="3">
        <v>45938</v>
      </c>
      <c r="AN123" s="3">
        <v>45939</v>
      </c>
      <c r="AO123" s="3">
        <v>45939</v>
      </c>
      <c r="AP123" s="3">
        <v>45935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45945</v>
      </c>
      <c r="U124" s="11">
        <v>10000</v>
      </c>
      <c r="V124" s="10">
        <v>0</v>
      </c>
      <c r="W124" s="10">
        <v>10000</v>
      </c>
      <c r="X124" s="10">
        <v>975</v>
      </c>
      <c r="Y124" s="10">
        <v>9476.25</v>
      </c>
      <c r="Z124" s="9" t="s">
        <v>247</v>
      </c>
      <c r="AA124" s="8">
        <v>10723.040212500002</v>
      </c>
      <c r="AB124" s="8">
        <v>10723.040212500002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45945</v>
      </c>
      <c r="AK124" s="3">
        <v>0</v>
      </c>
      <c r="AL124" s="3">
        <v>45936</v>
      </c>
      <c r="AM124" s="3">
        <v>45943</v>
      </c>
      <c r="AN124" s="3">
        <v>45944</v>
      </c>
      <c r="AO124" s="3">
        <v>45944</v>
      </c>
      <c r="AP124" s="3">
        <v>45940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45945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45945</v>
      </c>
      <c r="AK125" s="3">
        <v>0</v>
      </c>
      <c r="AL125" s="3">
        <v>45936</v>
      </c>
      <c r="AM125" s="3">
        <v>45943</v>
      </c>
      <c r="AN125" s="3">
        <v>45944</v>
      </c>
      <c r="AO125" s="3">
        <v>45944</v>
      </c>
      <c r="AP125" s="3">
        <v>45940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45932</v>
      </c>
      <c r="B126" s="14" t="s">
        <v>487</v>
      </c>
      <c r="C126" s="9" t="s">
        <v>96</v>
      </c>
      <c r="D126" s="13" t="s">
        <v>59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45938</v>
      </c>
      <c r="U126" s="11">
        <v>30000</v>
      </c>
      <c r="V126" s="10">
        <v>20000</v>
      </c>
      <c r="W126" s="10">
        <v>10000</v>
      </c>
      <c r="X126" s="10">
        <v>0</v>
      </c>
      <c r="Y126" s="10">
        <v>0</v>
      </c>
      <c r="Z126" s="9" t="s">
        <v>247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77</v>
      </c>
      <c r="AI126" s="1">
        <v>1</v>
      </c>
      <c r="AJ126" s="3">
        <v>45938</v>
      </c>
      <c r="AK126" s="3">
        <v>0</v>
      </c>
      <c r="AL126" s="3">
        <v>0</v>
      </c>
      <c r="AM126" s="3">
        <v>0</v>
      </c>
      <c r="AN126" s="3">
        <v>0</v>
      </c>
      <c r="AO126" s="3">
        <v>45937</v>
      </c>
      <c r="AP126" s="3">
        <v>45933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 t="s">
        <v>354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45945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45945</v>
      </c>
      <c r="AK127" s="3">
        <v>0</v>
      </c>
      <c r="AL127" s="3">
        <v>45936</v>
      </c>
      <c r="AM127" s="3">
        <v>45943</v>
      </c>
      <c r="AN127" s="3">
        <v>45944</v>
      </c>
      <c r="AO127" s="3">
        <v>45944</v>
      </c>
      <c r="AP127" s="3">
        <v>45940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45946</v>
      </c>
      <c r="U128" s="11">
        <v>2500</v>
      </c>
      <c r="V128" s="10">
        <v>2500</v>
      </c>
      <c r="W128" s="10">
        <v>0</v>
      </c>
      <c r="X128" s="10">
        <v>2686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45946</v>
      </c>
      <c r="AK128" s="3">
        <v>0</v>
      </c>
      <c r="AL128" s="3">
        <v>45937</v>
      </c>
      <c r="AM128" s="3">
        <v>45944</v>
      </c>
      <c r="AN128" s="3">
        <v>45945</v>
      </c>
      <c r="AO128" s="3">
        <v>45945</v>
      </c>
      <c r="AP128" s="3">
        <v>45941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429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247</v>
      </c>
      <c r="AA129" s="8">
        <v>5657.85</v>
      </c>
      <c r="AB129" s="8">
        <v>5657.85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45946</v>
      </c>
      <c r="AK129" s="3">
        <v>0</v>
      </c>
      <c r="AL129" s="3">
        <v>45937</v>
      </c>
      <c r="AM129" s="3">
        <v>45944</v>
      </c>
      <c r="AN129" s="3">
        <v>45945</v>
      </c>
      <c r="AO129" s="3">
        <v>45945</v>
      </c>
      <c r="AP129" s="3">
        <v>45941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338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334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247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335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45947</v>
      </c>
      <c r="U132" s="11">
        <v>5000</v>
      </c>
      <c r="V132" s="10">
        <v>0</v>
      </c>
      <c r="W132" s="10">
        <v>5000</v>
      </c>
      <c r="X132" s="10">
        <v>5200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45947</v>
      </c>
      <c r="AK132" s="3">
        <v>0</v>
      </c>
      <c r="AL132" s="3">
        <v>45938</v>
      </c>
      <c r="AM132" s="3">
        <v>45945</v>
      </c>
      <c r="AN132" s="3">
        <v>45946</v>
      </c>
      <c r="AO132" s="3">
        <v>45946</v>
      </c>
      <c r="AP132" s="3">
        <v>45942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332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45947</v>
      </c>
      <c r="U133" s="11">
        <v>2500</v>
      </c>
      <c r="V133" s="10">
        <v>2500</v>
      </c>
      <c r="W133" s="10">
        <v>0</v>
      </c>
      <c r="X133" s="10">
        <v>2600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45947</v>
      </c>
      <c r="AK133" s="3">
        <v>0</v>
      </c>
      <c r="AL133" s="3">
        <v>45938</v>
      </c>
      <c r="AM133" s="3">
        <v>45945</v>
      </c>
      <c r="AN133" s="3">
        <v>45946</v>
      </c>
      <c r="AO133" s="3">
        <v>45946</v>
      </c>
      <c r="AP133" s="3">
        <v>45942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10000</v>
      </c>
      <c r="V134" s="10">
        <v>0</v>
      </c>
      <c r="W134" s="10">
        <v>10000</v>
      </c>
      <c r="X134" s="10">
        <v>10200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5657.85</v>
      </c>
      <c r="AB136" s="8">
        <v>5657.85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45950</v>
      </c>
      <c r="AK136" s="3">
        <v>0</v>
      </c>
      <c r="AL136" s="3">
        <v>45941</v>
      </c>
      <c r="AM136" s="3">
        <v>45948</v>
      </c>
      <c r="AN136" s="3">
        <v>45949</v>
      </c>
      <c r="AO136" s="3">
        <v>45949</v>
      </c>
      <c r="AP136" s="3">
        <v>45945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>
        <v>931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340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247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45947</v>
      </c>
      <c r="AK138" s="3">
        <v>0</v>
      </c>
      <c r="AL138" s="3">
        <v>45938</v>
      </c>
      <c r="AM138" s="3">
        <v>45945</v>
      </c>
      <c r="AN138" s="3">
        <v>45946</v>
      </c>
      <c r="AO138" s="3">
        <v>45946</v>
      </c>
      <c r="AP138" s="3">
        <v>45942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>
        <v>932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2175</v>
      </c>
      <c r="Y139" s="10">
        <v>341.25</v>
      </c>
      <c r="Z139" s="9" t="s">
        <v>247</v>
      </c>
      <c r="AA139" s="8">
        <v>376.61373749999996</v>
      </c>
      <c r="AB139" s="8">
        <v>376.61373749999996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341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247</v>
      </c>
      <c r="AA142" s="8">
        <v>2828.9250000000002</v>
      </c>
      <c r="AB142" s="8">
        <v>2828.9250000000002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5000</v>
      </c>
      <c r="V143" s="10">
        <v>0</v>
      </c>
      <c r="W143" s="10">
        <v>5000</v>
      </c>
      <c r="X143" s="10">
        <v>5165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10000</v>
      </c>
      <c r="V145" s="10">
        <v>0</v>
      </c>
      <c r="W145" s="10">
        <v>10000</v>
      </c>
      <c r="X145" s="10">
        <v>10300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45952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45952</v>
      </c>
      <c r="AK146" s="3">
        <v>0</v>
      </c>
      <c r="AL146" s="3">
        <v>45943</v>
      </c>
      <c r="AM146" s="3">
        <v>45950</v>
      </c>
      <c r="AN146" s="3">
        <v>45951</v>
      </c>
      <c r="AO146" s="3">
        <v>45951</v>
      </c>
      <c r="AP146" s="3">
        <v>45947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45952</v>
      </c>
      <c r="U147" s="11">
        <v>2500</v>
      </c>
      <c r="V147" s="10">
        <v>2500</v>
      </c>
      <c r="W147" s="10">
        <v>0</v>
      </c>
      <c r="X147" s="10">
        <v>2687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45952</v>
      </c>
      <c r="AK147" s="3">
        <v>0</v>
      </c>
      <c r="AL147" s="3">
        <v>45943</v>
      </c>
      <c r="AM147" s="3">
        <v>45950</v>
      </c>
      <c r="AN147" s="3">
        <v>45951</v>
      </c>
      <c r="AO147" s="3">
        <v>45951</v>
      </c>
      <c r="AP147" s="3">
        <v>45947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247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45952</v>
      </c>
      <c r="AK148" s="3">
        <v>0</v>
      </c>
      <c r="AL148" s="3">
        <v>45943</v>
      </c>
      <c r="AM148" s="3">
        <v>45950</v>
      </c>
      <c r="AN148" s="3">
        <v>45951</v>
      </c>
      <c r="AO148" s="3">
        <v>45951</v>
      </c>
      <c r="AP148" s="3">
        <v>45947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429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45954</v>
      </c>
      <c r="AK150" s="3">
        <v>0</v>
      </c>
      <c r="AL150" s="3">
        <v>45945</v>
      </c>
      <c r="AM150" s="3">
        <v>45952</v>
      </c>
      <c r="AN150" s="3">
        <v>45953</v>
      </c>
      <c r="AO150" s="3">
        <v>45953</v>
      </c>
      <c r="AP150" s="3">
        <v>45949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445.71285000000012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0</v>
      </c>
      <c r="AC152" s="8">
        <v>8486.7750000000015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668.56927500000018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343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222.85642500000006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5165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0</v>
      </c>
      <c r="W155" s="10">
        <v>5000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423.7023388888889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847.40467777777781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7500</v>
      </c>
      <c r="V160" s="10">
        <v>0</v>
      </c>
      <c r="W160" s="10">
        <v>7500</v>
      </c>
      <c r="X160" s="10">
        <v>0</v>
      </c>
      <c r="Y160" s="10">
        <v>7875</v>
      </c>
      <c r="Z160" s="9" t="s">
        <v>247</v>
      </c>
      <c r="AA160" s="8">
        <v>8486.7750000000015</v>
      </c>
      <c r="AB160" s="8">
        <v>0</v>
      </c>
      <c r="AC160" s="8">
        <v>8486.7750000000015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668.56927500000018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2686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434.7075944444444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959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222.85642500000006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343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429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247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847.40467777777781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423.7023388888889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338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434.7075944444444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445.71285000000012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335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247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668.56927500000018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340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423.7023388888889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2026</v>
      </c>
      <c r="W179" s="10">
        <v>474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 t="s">
        <v>132</v>
      </c>
      <c r="B180" s="14" t="s">
        <v>132</v>
      </c>
      <c r="C180" s="9" t="s">
        <v>246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247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112988.20747500002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247</v>
      </c>
      <c r="AA181" s="8">
        <v>1664798.4039500002</v>
      </c>
      <c r="AB181" s="8">
        <v>83813.503950000013</v>
      </c>
      <c r="AC181" s="8">
        <v>1580984.9000000001</v>
      </c>
      <c r="AD181" s="8">
        <v>0</v>
      </c>
      <c r="AE181" s="8">
        <v>0</v>
      </c>
      <c r="AF181" s="8" t="s">
        <v>58</v>
      </c>
      <c r="AG181" s="1" t="s">
        <v>115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249</v>
      </c>
      <c r="BD181" s="56">
        <v>0</v>
      </c>
    </row>
    <row r="182" spans="1:56" ht="28.5" customHeight="1" x14ac:dyDescent="0.45">
      <c r="A182" s="3">
        <v>45919</v>
      </c>
      <c r="B182" s="14" t="s">
        <v>372</v>
      </c>
      <c r="C182" s="9" t="s">
        <v>136</v>
      </c>
      <c r="D182" s="13" t="s">
        <v>282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 t="s">
        <v>63</v>
      </c>
      <c r="U182" s="11">
        <v>208</v>
      </c>
      <c r="V182" s="10">
        <v>0</v>
      </c>
      <c r="W182" s="10">
        <v>208</v>
      </c>
      <c r="X182" s="10">
        <v>21632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202</v>
      </c>
      <c r="AG182" s="1" t="s">
        <v>117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348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8.5" customHeight="1" x14ac:dyDescent="0.45">
      <c r="A183" s="3">
        <v>45919</v>
      </c>
      <c r="B183" s="14" t="s">
        <v>373</v>
      </c>
      <c r="C183" s="9" t="s">
        <v>136</v>
      </c>
      <c r="D183" s="13" t="s">
        <v>351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45945</v>
      </c>
      <c r="U183" s="11">
        <v>11357</v>
      </c>
      <c r="V183" s="10">
        <v>0</v>
      </c>
      <c r="W183" s="10">
        <v>11357</v>
      </c>
      <c r="X183" s="10">
        <v>12110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202</v>
      </c>
      <c r="AG183" s="1" t="s">
        <v>115</v>
      </c>
      <c r="AH183" s="1" t="s">
        <v>74</v>
      </c>
      <c r="AI183" s="1">
        <v>2</v>
      </c>
      <c r="AJ183" s="3">
        <v>45945</v>
      </c>
      <c r="AK183" s="3">
        <v>0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352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8.5" customHeight="1" x14ac:dyDescent="0.45">
      <c r="A184" s="3">
        <v>45919</v>
      </c>
      <c r="B184" s="14" t="s">
        <v>374</v>
      </c>
      <c r="C184" s="9" t="s">
        <v>136</v>
      </c>
      <c r="D184" s="13" t="s">
        <v>244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45947</v>
      </c>
      <c r="U184" s="11">
        <v>14720</v>
      </c>
      <c r="V184" s="10">
        <v>0</v>
      </c>
      <c r="W184" s="10">
        <v>14720</v>
      </c>
      <c r="X184" s="10">
        <v>31651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61</v>
      </c>
      <c r="AH184" s="1" t="s">
        <v>74</v>
      </c>
      <c r="AI184" s="1">
        <v>2</v>
      </c>
      <c r="AJ184" s="3">
        <v>45947</v>
      </c>
      <c r="AK184" s="3">
        <v>0</v>
      </c>
      <c r="AL184" s="3">
        <v>45938</v>
      </c>
      <c r="AM184" s="3">
        <v>45945</v>
      </c>
      <c r="AN184" s="3">
        <v>45946</v>
      </c>
      <c r="AO184" s="3">
        <v>45946</v>
      </c>
      <c r="AP184" s="3">
        <v>45942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353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373</v>
      </c>
      <c r="C185" s="9" t="s">
        <v>136</v>
      </c>
      <c r="D185" s="13" t="s">
        <v>351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45952</v>
      </c>
      <c r="U185" s="11">
        <v>25709</v>
      </c>
      <c r="V185" s="10">
        <v>0</v>
      </c>
      <c r="W185" s="10">
        <v>25709</v>
      </c>
      <c r="X185" s="10">
        <v>5103</v>
      </c>
      <c r="Y185" s="10">
        <v>21636.3</v>
      </c>
      <c r="Z185" s="9" t="s">
        <v>81</v>
      </c>
      <c r="AA185" s="8">
        <v>22669.433325000002</v>
      </c>
      <c r="AB185" s="8">
        <v>22669.433325000002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113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374</v>
      </c>
      <c r="C186" s="9" t="s">
        <v>136</v>
      </c>
      <c r="D186" s="13" t="s">
        <v>244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45954</v>
      </c>
      <c r="U186" s="11">
        <v>24654</v>
      </c>
      <c r="V186" s="10">
        <v>0</v>
      </c>
      <c r="W186" s="10">
        <v>24654</v>
      </c>
      <c r="X186" s="10">
        <v>27689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113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353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 t="s">
        <v>132</v>
      </c>
      <c r="B187" s="14" t="s">
        <v>132</v>
      </c>
      <c r="C187" s="9" t="s">
        <v>136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45961</v>
      </c>
      <c r="U187" s="11">
        <v>290000</v>
      </c>
      <c r="V187" s="10">
        <v>0</v>
      </c>
      <c r="W187" s="10">
        <v>290000</v>
      </c>
      <c r="X187" s="10">
        <v>0</v>
      </c>
      <c r="Y187" s="10">
        <v>304500</v>
      </c>
      <c r="Z187" s="9" t="s">
        <v>81</v>
      </c>
      <c r="AA187" s="8">
        <v>303847.5</v>
      </c>
      <c r="AB187" s="8">
        <v>0</v>
      </c>
      <c r="AC187" s="8">
        <v>303847.5</v>
      </c>
      <c r="AD187" s="8">
        <v>0</v>
      </c>
      <c r="AE187" s="8">
        <v>0</v>
      </c>
      <c r="AF187" s="8" t="s">
        <v>202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23227.453333333331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326516.93332499999</v>
      </c>
      <c r="AB188" s="8">
        <v>22669.433325000002</v>
      </c>
      <c r="AC188" s="8">
        <v>303847.5</v>
      </c>
      <c r="AD188" s="8">
        <v>0</v>
      </c>
      <c r="AE188" s="8">
        <v>0</v>
      </c>
      <c r="AF188" s="8" t="s">
        <v>58</v>
      </c>
      <c r="AG188" s="1" t="s">
        <v>113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45933</v>
      </c>
      <c r="B189" s="14" t="s">
        <v>490</v>
      </c>
      <c r="C189" s="9" t="s">
        <v>458</v>
      </c>
      <c r="D189" s="13" t="s">
        <v>459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45939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>
        <v>45939</v>
      </c>
      <c r="AK189" s="3">
        <v>45935</v>
      </c>
      <c r="AL189" s="3">
        <v>45929</v>
      </c>
      <c r="AM189" s="3">
        <v>45936</v>
      </c>
      <c r="AN189" s="3">
        <v>45937</v>
      </c>
      <c r="AO189" s="3">
        <v>45937</v>
      </c>
      <c r="AP189" s="3">
        <v>45934</v>
      </c>
      <c r="AQ189" s="3">
        <v>45938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45930</v>
      </c>
      <c r="B190" s="14" t="s">
        <v>511</v>
      </c>
      <c r="C190" s="9" t="s">
        <v>79</v>
      </c>
      <c r="D190" s="13" t="s">
        <v>446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42</v>
      </c>
      <c r="O190" s="9">
        <v>40</v>
      </c>
      <c r="P190" s="10">
        <v>68.387785804799989</v>
      </c>
      <c r="Q190" s="10">
        <v>0</v>
      </c>
      <c r="R190" s="10">
        <v>68.387785804799989</v>
      </c>
      <c r="S190" s="9" t="s">
        <v>67</v>
      </c>
      <c r="T190" s="12">
        <v>45951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3478.5300000000007</v>
      </c>
      <c r="AB190" s="8">
        <v>3478.5300000000007</v>
      </c>
      <c r="AC190" s="8">
        <v>0</v>
      </c>
      <c r="AD190" s="8">
        <v>3478.5300000000007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45951</v>
      </c>
      <c r="AK190" s="3">
        <v>45947</v>
      </c>
      <c r="AL190" s="3">
        <v>45941</v>
      </c>
      <c r="AM190" s="3">
        <v>45948</v>
      </c>
      <c r="AN190" s="3">
        <v>45949</v>
      </c>
      <c r="AO190" s="3">
        <v>45949</v>
      </c>
      <c r="AP190" s="3">
        <v>45946</v>
      </c>
      <c r="AQ190" s="3">
        <v>45950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45933</v>
      </c>
      <c r="B191" s="14" t="s">
        <v>512</v>
      </c>
      <c r="C191" s="9" t="s">
        <v>105</v>
      </c>
      <c r="D191" s="13" t="s">
        <v>491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42</v>
      </c>
      <c r="O191" s="9">
        <v>40</v>
      </c>
      <c r="P191" s="10">
        <v>68.387785804799989</v>
      </c>
      <c r="Q191" s="10">
        <v>0</v>
      </c>
      <c r="R191" s="10">
        <v>68.387785804799989</v>
      </c>
      <c r="S191" s="9" t="s">
        <v>67</v>
      </c>
      <c r="T191" s="12">
        <v>45941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3478.5300000000007</v>
      </c>
      <c r="AB191" s="8">
        <v>3478.5300000000007</v>
      </c>
      <c r="AC191" s="8">
        <v>0</v>
      </c>
      <c r="AD191" s="8">
        <v>3478.5300000000007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>
        <v>45941</v>
      </c>
      <c r="AK191" s="3">
        <v>45937</v>
      </c>
      <c r="AL191" s="3">
        <v>45931</v>
      </c>
      <c r="AM191" s="3">
        <v>45938</v>
      </c>
      <c r="AN191" s="3">
        <v>45939</v>
      </c>
      <c r="AO191" s="3">
        <v>45939</v>
      </c>
      <c r="AP191" s="3">
        <v>45936</v>
      </c>
      <c r="AQ191" s="3">
        <v>45940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45933</v>
      </c>
      <c r="B192" s="14" t="s">
        <v>513</v>
      </c>
      <c r="C192" s="9" t="s">
        <v>79</v>
      </c>
      <c r="D192" s="13" t="s">
        <v>492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109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63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118</v>
      </c>
      <c r="AA193" s="8">
        <v>215138.00000000003</v>
      </c>
      <c r="AB193" s="8">
        <v>215138.00000000003</v>
      </c>
      <c r="AC193" s="8">
        <v>0</v>
      </c>
      <c r="AD193" s="8">
        <v>215138.00000000003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45631</v>
      </c>
      <c r="B194" s="14" t="s">
        <v>195</v>
      </c>
      <c r="C194" s="9" t="s">
        <v>107</v>
      </c>
      <c r="D194" s="13" t="s">
        <v>141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 t="s">
        <v>63</v>
      </c>
      <c r="U194" s="11">
        <v>16000</v>
      </c>
      <c r="V194" s="10">
        <v>0</v>
      </c>
      <c r="W194" s="10">
        <v>16000</v>
      </c>
      <c r="X194" s="10">
        <v>0</v>
      </c>
      <c r="Y194" s="10">
        <v>16800</v>
      </c>
      <c r="Z194" s="9" t="s">
        <v>118</v>
      </c>
      <c r="AA194" s="8">
        <v>17211.04</v>
      </c>
      <c r="AB194" s="8">
        <v>17211.04</v>
      </c>
      <c r="AC194" s="8">
        <v>0</v>
      </c>
      <c r="AD194" s="8">
        <v>17211.04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207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45631</v>
      </c>
      <c r="B195" s="14" t="s">
        <v>194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9000</v>
      </c>
      <c r="V195" s="10">
        <v>0</v>
      </c>
      <c r="W195" s="10">
        <v>9000</v>
      </c>
      <c r="X195" s="10">
        <v>0</v>
      </c>
      <c r="Y195" s="10">
        <v>9450</v>
      </c>
      <c r="Z195" s="9" t="s">
        <v>118</v>
      </c>
      <c r="AA195" s="8">
        <v>9681.2100000000009</v>
      </c>
      <c r="AB195" s="8">
        <v>9681.2100000000009</v>
      </c>
      <c r="AC195" s="8">
        <v>0</v>
      </c>
      <c r="AD195" s="8">
        <v>9681.2100000000009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206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45896</v>
      </c>
      <c r="B196" s="14" t="s">
        <v>294</v>
      </c>
      <c r="C196" s="9" t="s">
        <v>105</v>
      </c>
      <c r="D196" s="13" t="s">
        <v>295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89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45896</v>
      </c>
      <c r="B197" s="14" t="s">
        <v>296</v>
      </c>
      <c r="C197" s="9" t="s">
        <v>105</v>
      </c>
      <c r="D197" s="13" t="s">
        <v>265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45896</v>
      </c>
      <c r="B198" s="14" t="s">
        <v>297</v>
      </c>
      <c r="C198" s="9" t="s">
        <v>105</v>
      </c>
      <c r="D198" s="13" t="s">
        <v>298</v>
      </c>
      <c r="E198" s="9">
        <v>21</v>
      </c>
      <c r="F198" s="9">
        <v>38</v>
      </c>
      <c r="G198" s="9" t="s">
        <v>60</v>
      </c>
      <c r="H198" s="9" t="s">
        <v>66</v>
      </c>
      <c r="I198" s="9">
        <v>102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65.13122457599998</v>
      </c>
      <c r="Q198" s="10">
        <v>0</v>
      </c>
      <c r="R198" s="10">
        <v>65.13122457599998</v>
      </c>
      <c r="S198" s="9" t="s">
        <v>67</v>
      </c>
      <c r="T198" s="12" t="s">
        <v>63</v>
      </c>
      <c r="U198" s="11">
        <v>3000</v>
      </c>
      <c r="V198" s="10">
        <v>0</v>
      </c>
      <c r="W198" s="10">
        <v>3000</v>
      </c>
      <c r="X198" s="10">
        <v>0</v>
      </c>
      <c r="Y198" s="10">
        <v>3150</v>
      </c>
      <c r="Z198" s="9" t="s">
        <v>118</v>
      </c>
      <c r="AA198" s="8">
        <v>3310.89</v>
      </c>
      <c r="AB198" s="8">
        <v>3310.89</v>
      </c>
      <c r="AC198" s="8">
        <v>0</v>
      </c>
      <c r="AD198" s="8">
        <v>3310.89</v>
      </c>
      <c r="AE198" s="8">
        <v>0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45911</v>
      </c>
      <c r="B199" s="14" t="s">
        <v>321</v>
      </c>
      <c r="C199" s="9" t="s">
        <v>105</v>
      </c>
      <c r="D199" s="13" t="s">
        <v>322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90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67</v>
      </c>
      <c r="T199" s="12" t="s">
        <v>63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118</v>
      </c>
      <c r="AA199" s="8">
        <v>3310.89</v>
      </c>
      <c r="AB199" s="8">
        <v>3310.89</v>
      </c>
      <c r="AC199" s="8">
        <v>0</v>
      </c>
      <c r="AD199" s="8">
        <v>3310.89</v>
      </c>
      <c r="AE199" s="8">
        <v>0</v>
      </c>
      <c r="AF199" s="8">
        <v>0</v>
      </c>
      <c r="AG199" s="1" t="s">
        <v>114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107</v>
      </c>
      <c r="D200" s="13" t="s">
        <v>141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45854</v>
      </c>
      <c r="B201" s="14" t="s">
        <v>257</v>
      </c>
      <c r="C201" s="9" t="s">
        <v>79</v>
      </c>
      <c r="D201" s="13" t="s">
        <v>258</v>
      </c>
      <c r="E201" s="9">
        <v>21</v>
      </c>
      <c r="F201" s="9">
        <v>38</v>
      </c>
      <c r="G201" s="9" t="s">
        <v>60</v>
      </c>
      <c r="H201" s="9" t="s">
        <v>76</v>
      </c>
      <c r="I201" s="9">
        <v>102</v>
      </c>
      <c r="J201" s="9" t="s">
        <v>57</v>
      </c>
      <c r="K201" s="9">
        <v>5</v>
      </c>
      <c r="L201" s="9" t="s">
        <v>90</v>
      </c>
      <c r="M201" s="10">
        <v>22</v>
      </c>
      <c r="N201" s="9">
        <v>40</v>
      </c>
      <c r="O201" s="9">
        <v>40</v>
      </c>
      <c r="P201" s="10">
        <v>65.13122457599998</v>
      </c>
      <c r="Q201" s="10">
        <v>0</v>
      </c>
      <c r="R201" s="10">
        <v>65.13122457599998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118</v>
      </c>
      <c r="AA201" s="8">
        <v>3310.89</v>
      </c>
      <c r="AB201" s="8">
        <v>3310.89</v>
      </c>
      <c r="AC201" s="8">
        <v>0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45826</v>
      </c>
      <c r="B202" s="14" t="s">
        <v>250</v>
      </c>
      <c r="C202" s="9" t="s">
        <v>105</v>
      </c>
      <c r="D202" s="13" t="s">
        <v>238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90</v>
      </c>
      <c r="M202" s="10">
        <v>22</v>
      </c>
      <c r="N202" s="9">
        <v>40</v>
      </c>
      <c r="O202" s="9">
        <v>40</v>
      </c>
      <c r="P202" s="10">
        <v>163.47937368575995</v>
      </c>
      <c r="Q202" s="10">
        <v>0</v>
      </c>
      <c r="R202" s="10">
        <v>163.47937368575995</v>
      </c>
      <c r="S202" s="9" t="s">
        <v>67</v>
      </c>
      <c r="T202" s="12" t="s">
        <v>63</v>
      </c>
      <c r="U202" s="11">
        <v>8000</v>
      </c>
      <c r="V202" s="10">
        <v>470</v>
      </c>
      <c r="W202" s="10">
        <v>7530</v>
      </c>
      <c r="X202" s="10">
        <v>0</v>
      </c>
      <c r="Y202" s="10">
        <v>7906.5</v>
      </c>
      <c r="Z202" s="9" t="s">
        <v>118</v>
      </c>
      <c r="AA202" s="8">
        <v>8310.3338999999996</v>
      </c>
      <c r="AB202" s="8">
        <v>8310.3338999999996</v>
      </c>
      <c r="AC202" s="8">
        <v>0</v>
      </c>
      <c r="AD202" s="8">
        <v>8310.3338999999996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45066</v>
      </c>
      <c r="B203" s="14" t="s">
        <v>124</v>
      </c>
      <c r="C203" s="9" t="s">
        <v>79</v>
      </c>
      <c r="D203" s="13" t="s">
        <v>123</v>
      </c>
      <c r="E203" s="9">
        <v>21</v>
      </c>
      <c r="F203" s="9">
        <v>38</v>
      </c>
      <c r="G203" s="9" t="s">
        <v>60</v>
      </c>
      <c r="H203" s="9" t="s">
        <v>76</v>
      </c>
      <c r="I203" s="9">
        <v>102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67</v>
      </c>
      <c r="T203" s="12" t="s">
        <v>63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118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21</v>
      </c>
      <c r="F204" s="9">
        <v>37</v>
      </c>
      <c r="G204" s="9">
        <v>0</v>
      </c>
      <c r="H204" s="9">
        <v>0</v>
      </c>
      <c r="I204" s="9">
        <v>74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 t="s">
        <v>82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118</v>
      </c>
      <c r="AA204" s="8">
        <v>301023.74390000018</v>
      </c>
      <c r="AB204" s="8">
        <v>301023.74390000018</v>
      </c>
      <c r="AC204" s="8">
        <v>0</v>
      </c>
      <c r="AD204" s="8">
        <v>292194.70390000014</v>
      </c>
      <c r="AE204" s="8">
        <v>8829.0399999999991</v>
      </c>
      <c r="AF204" s="8" t="s">
        <v>58</v>
      </c>
      <c r="AG204" s="1" t="s">
        <v>61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120</v>
      </c>
      <c r="BD204" s="56">
        <v>0</v>
      </c>
    </row>
    <row r="205" spans="1:56" ht="28.5" customHeight="1" x14ac:dyDescent="0.45">
      <c r="A205" s="3" t="s">
        <v>132</v>
      </c>
      <c r="B205" s="14" t="s">
        <v>132</v>
      </c>
      <c r="C205" s="9" t="s">
        <v>205</v>
      </c>
      <c r="D205" s="13" t="s">
        <v>205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45961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83</v>
      </c>
      <c r="AA205" s="8">
        <v>29756.100000000002</v>
      </c>
      <c r="AB205" s="8">
        <v>29756.100000000002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102</v>
      </c>
      <c r="BD205" s="56">
        <v>0</v>
      </c>
    </row>
    <row r="206" spans="1:56" ht="28.5" customHeight="1" x14ac:dyDescent="0.45">
      <c r="A206" s="3" t="s">
        <v>132</v>
      </c>
      <c r="B206" s="14" t="s">
        <v>132</v>
      </c>
      <c r="C206" s="9" t="s">
        <v>210</v>
      </c>
      <c r="D206" s="13" t="s">
        <v>61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91</v>
      </c>
      <c r="M206" s="10">
        <v>24</v>
      </c>
      <c r="N206" s="9">
        <v>37</v>
      </c>
      <c r="O206" s="9">
        <v>50</v>
      </c>
      <c r="P206" s="10">
        <v>821.54158271999995</v>
      </c>
      <c r="Q206" s="10">
        <v>0</v>
      </c>
      <c r="R206" s="10">
        <v>821.54158271999995</v>
      </c>
      <c r="S206" s="9" t="s">
        <v>121</v>
      </c>
      <c r="T206" s="12" t="s">
        <v>63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83</v>
      </c>
      <c r="AA206" s="8">
        <v>29756.100000000002</v>
      </c>
      <c r="AB206" s="8">
        <v>10429</v>
      </c>
      <c r="AC206" s="8">
        <v>19327.100000000002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102</v>
      </c>
      <c r="BD206" s="56">
        <v>1444.7007249999999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83</v>
      </c>
      <c r="AA207" s="8">
        <v>59512.200000000004</v>
      </c>
      <c r="AB207" s="8">
        <v>40185.100000000006</v>
      </c>
      <c r="AC207" s="8">
        <v>19327.100000000002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102</v>
      </c>
      <c r="BD207" s="56">
        <v>0</v>
      </c>
    </row>
    <row r="208" spans="1:56" ht="28.5" customHeight="1" x14ac:dyDescent="0.45">
      <c r="A208" s="3">
        <v>45933</v>
      </c>
      <c r="B208" s="14" t="s">
        <v>514</v>
      </c>
      <c r="C208" s="9" t="s">
        <v>79</v>
      </c>
      <c r="D208" s="13" t="s">
        <v>460</v>
      </c>
      <c r="E208" s="9">
        <v>23</v>
      </c>
      <c r="F208" s="9">
        <v>38</v>
      </c>
      <c r="G208" s="9" t="s">
        <v>60</v>
      </c>
      <c r="H208" s="9" t="s">
        <v>66</v>
      </c>
      <c r="I208" s="9">
        <v>118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45944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461</v>
      </c>
      <c r="AA208" s="8">
        <v>3310.89</v>
      </c>
      <c r="AB208" s="8">
        <v>3310.89</v>
      </c>
      <c r="AC208" s="8">
        <v>0</v>
      </c>
      <c r="AD208" s="8">
        <v>0</v>
      </c>
      <c r="AE208" s="8">
        <v>3310.89</v>
      </c>
      <c r="AF208" s="8">
        <v>0</v>
      </c>
      <c r="AG208" s="1" t="s">
        <v>113</v>
      </c>
      <c r="AH208" s="1" t="s">
        <v>462</v>
      </c>
      <c r="AI208" s="1">
        <v>3</v>
      </c>
      <c r="AJ208" s="3">
        <v>45944</v>
      </c>
      <c r="AK208" s="3">
        <v>45941</v>
      </c>
      <c r="AL208" s="3">
        <v>45940</v>
      </c>
      <c r="AM208" s="3">
        <v>45939</v>
      </c>
      <c r="AN208" s="3">
        <v>0</v>
      </c>
      <c r="AO208" s="3">
        <v>45940</v>
      </c>
      <c r="AP208" s="3">
        <v>45939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463</v>
      </c>
      <c r="BD208" s="56">
        <v>0</v>
      </c>
    </row>
    <row r="209" spans="1:56" ht="28.5" customHeight="1" x14ac:dyDescent="0.45">
      <c r="A209" s="3">
        <v>45933</v>
      </c>
      <c r="B209" s="14" t="s">
        <v>515</v>
      </c>
      <c r="C209" s="9" t="s">
        <v>79</v>
      </c>
      <c r="D209" s="13" t="s">
        <v>493</v>
      </c>
      <c r="E209" s="9">
        <v>23</v>
      </c>
      <c r="F209" s="9">
        <v>38</v>
      </c>
      <c r="G209" s="9" t="s">
        <v>60</v>
      </c>
      <c r="H209" s="9" t="s">
        <v>66</v>
      </c>
      <c r="I209" s="9">
        <v>118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45944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461</v>
      </c>
      <c r="AA209" s="8">
        <v>3310.89</v>
      </c>
      <c r="AB209" s="8">
        <v>3310.89</v>
      </c>
      <c r="AC209" s="8">
        <v>0</v>
      </c>
      <c r="AD209" s="8">
        <v>0</v>
      </c>
      <c r="AE209" s="8">
        <v>3310.89</v>
      </c>
      <c r="AF209" s="8">
        <v>0</v>
      </c>
      <c r="AG209" s="1" t="s">
        <v>113</v>
      </c>
      <c r="AH209" s="1" t="s">
        <v>462</v>
      </c>
      <c r="AI209" s="1">
        <v>3</v>
      </c>
      <c r="AJ209" s="3">
        <v>45944</v>
      </c>
      <c r="AK209" s="3">
        <v>45941</v>
      </c>
      <c r="AL209" s="3">
        <v>45940</v>
      </c>
      <c r="AM209" s="3">
        <v>45939</v>
      </c>
      <c r="AN209" s="3">
        <v>0</v>
      </c>
      <c r="AO209" s="3">
        <v>45940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463</v>
      </c>
      <c r="BD209" s="56">
        <v>0</v>
      </c>
    </row>
    <row r="210" spans="1:56" ht="28.5" customHeight="1" x14ac:dyDescent="0.45">
      <c r="A210" s="3">
        <v>45937</v>
      </c>
      <c r="B210" s="14" t="s">
        <v>519</v>
      </c>
      <c r="C210" s="9" t="s">
        <v>79</v>
      </c>
      <c r="D210" s="13" t="s">
        <v>520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461</v>
      </c>
      <c r="AA210" s="8">
        <v>3310.89</v>
      </c>
      <c r="AB210" s="8">
        <v>1300</v>
      </c>
      <c r="AC210" s="8">
        <v>2010.8899999999999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462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463</v>
      </c>
      <c r="BD210" s="56">
        <v>177.29346833333335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37</v>
      </c>
      <c r="G211" s="9">
        <v>0</v>
      </c>
      <c r="H211" s="9">
        <v>0</v>
      </c>
      <c r="I211" s="9">
        <v>85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461</v>
      </c>
      <c r="AA211" s="8">
        <v>9932.67</v>
      </c>
      <c r="AB211" s="8">
        <v>7921.78</v>
      </c>
      <c r="AC211" s="8">
        <v>2010.8899999999999</v>
      </c>
      <c r="AD211" s="8">
        <v>0</v>
      </c>
      <c r="AE211" s="8">
        <v>9932.67</v>
      </c>
      <c r="AF211" s="8" t="s">
        <v>58</v>
      </c>
      <c r="AG211" s="1" t="s">
        <v>113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464</v>
      </c>
      <c r="BD211" s="56">
        <v>0</v>
      </c>
    </row>
    <row r="212" spans="1:56" ht="28.5" customHeight="1" x14ac:dyDescent="0.45">
      <c r="A212" s="3">
        <v>45601</v>
      </c>
      <c r="B212" s="14" t="s">
        <v>185</v>
      </c>
      <c r="C212" s="9" t="s">
        <v>92</v>
      </c>
      <c r="D212" s="13" t="s">
        <v>139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90</v>
      </c>
      <c r="M212" s="10">
        <v>24</v>
      </c>
      <c r="N212" s="9">
        <v>40</v>
      </c>
      <c r="O212" s="9">
        <v>55</v>
      </c>
      <c r="P212" s="10">
        <v>3207.7128103679997</v>
      </c>
      <c r="Q212" s="10">
        <v>0</v>
      </c>
      <c r="R212" s="10">
        <v>3207.7128103679997</v>
      </c>
      <c r="S212" s="9" t="s">
        <v>259</v>
      </c>
      <c r="T212" s="12" t="s">
        <v>63</v>
      </c>
      <c r="U212" s="11">
        <v>100000</v>
      </c>
      <c r="V212" s="10">
        <v>1500</v>
      </c>
      <c r="W212" s="10">
        <v>98500</v>
      </c>
      <c r="X212" s="10">
        <v>0</v>
      </c>
      <c r="Y212" s="10">
        <v>103425</v>
      </c>
      <c r="Z212" s="9" t="s">
        <v>98</v>
      </c>
      <c r="AA212" s="8">
        <v>105955.465</v>
      </c>
      <c r="AB212" s="8">
        <v>19362</v>
      </c>
      <c r="AC212" s="8">
        <v>86593.464999999997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72</v>
      </c>
      <c r="AI212" s="1">
        <v>3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111</v>
      </c>
      <c r="BD212" s="56">
        <v>11092.935565123611</v>
      </c>
    </row>
    <row r="213" spans="1:56" ht="28.5" customHeight="1" x14ac:dyDescent="0.45">
      <c r="A213" s="3">
        <v>45601</v>
      </c>
      <c r="B213" s="14" t="s">
        <v>185</v>
      </c>
      <c r="C213" s="9" t="s">
        <v>92</v>
      </c>
      <c r="D213" s="13" t="s">
        <v>139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90</v>
      </c>
      <c r="M213" s="10">
        <v>24</v>
      </c>
      <c r="N213" s="9">
        <v>40</v>
      </c>
      <c r="O213" s="9">
        <v>55</v>
      </c>
      <c r="P213" s="10">
        <v>11003.203948644863</v>
      </c>
      <c r="Q213" s="10">
        <v>0</v>
      </c>
      <c r="R213" s="10">
        <v>11003.203948644863</v>
      </c>
      <c r="S213" s="9" t="s">
        <v>259</v>
      </c>
      <c r="T213" s="12" t="s">
        <v>63</v>
      </c>
      <c r="U213" s="11">
        <v>337878</v>
      </c>
      <c r="V213" s="10">
        <v>0</v>
      </c>
      <c r="W213" s="10">
        <v>337878</v>
      </c>
      <c r="X213" s="10">
        <v>0</v>
      </c>
      <c r="Y213" s="10">
        <v>354771.9</v>
      </c>
      <c r="Z213" s="9" t="s">
        <v>98</v>
      </c>
      <c r="AA213" s="8">
        <v>363451.98582000006</v>
      </c>
      <c r="AB213" s="8">
        <v>0</v>
      </c>
      <c r="AC213" s="8">
        <v>363451.98582000006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111</v>
      </c>
      <c r="BD213" s="56">
        <v>46559.511849046357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98</v>
      </c>
      <c r="AA214" s="8">
        <v>469407.45082000003</v>
      </c>
      <c r="AB214" s="8">
        <v>19362</v>
      </c>
      <c r="AC214" s="8">
        <v>450045.45082000003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112</v>
      </c>
      <c r="BD214" s="56">
        <v>0</v>
      </c>
    </row>
    <row r="215" spans="1:56" ht="28.5" customHeight="1" x14ac:dyDescent="0.45">
      <c r="A215" s="3">
        <v>45923</v>
      </c>
      <c r="B215" s="14" t="s">
        <v>410</v>
      </c>
      <c r="C215" s="9" t="s">
        <v>376</v>
      </c>
      <c r="D215" s="13" t="s">
        <v>411</v>
      </c>
      <c r="E215" s="9">
        <v>24</v>
      </c>
      <c r="F215" s="9">
        <v>37</v>
      </c>
      <c r="G215" s="9" t="s">
        <v>60</v>
      </c>
      <c r="H215" s="9">
        <v>0</v>
      </c>
      <c r="I215" s="9">
        <v>120</v>
      </c>
      <c r="J215" s="9" t="s">
        <v>57</v>
      </c>
      <c r="K215" s="9">
        <v>5</v>
      </c>
      <c r="L215" s="9" t="s">
        <v>91</v>
      </c>
      <c r="M215" s="10">
        <v>25</v>
      </c>
      <c r="N215" s="9">
        <v>40</v>
      </c>
      <c r="O215" s="9">
        <v>55</v>
      </c>
      <c r="P215" s="10">
        <v>169.61256399999996</v>
      </c>
      <c r="Q215" s="10">
        <v>0</v>
      </c>
      <c r="R215" s="10">
        <v>169.61256399999996</v>
      </c>
      <c r="S215" s="9" t="s">
        <v>67</v>
      </c>
      <c r="T215" s="12">
        <v>45948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412</v>
      </c>
      <c r="AA215" s="8">
        <v>5378.4500000000007</v>
      </c>
      <c r="AB215" s="8">
        <v>5378.4500000000007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>
        <v>45948</v>
      </c>
      <c r="AK215" s="3">
        <v>0</v>
      </c>
      <c r="AL215" s="3">
        <v>45938</v>
      </c>
      <c r="AM215" s="3">
        <v>45945</v>
      </c>
      <c r="AN215" s="3">
        <v>45946</v>
      </c>
      <c r="AO215" s="3">
        <v>45946</v>
      </c>
      <c r="AP215" s="3">
        <v>45943</v>
      </c>
      <c r="AQ215" s="3">
        <v>45947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413</v>
      </c>
      <c r="BD215" s="56">
        <v>0</v>
      </c>
    </row>
    <row r="216" spans="1:56" ht="28.5" customHeight="1" x14ac:dyDescent="0.45">
      <c r="A216" s="3">
        <v>45923</v>
      </c>
      <c r="B216" s="14" t="s">
        <v>410</v>
      </c>
      <c r="C216" s="9" t="s">
        <v>376</v>
      </c>
      <c r="D216" s="13" t="s">
        <v>59</v>
      </c>
      <c r="E216" s="9">
        <v>24</v>
      </c>
      <c r="F216" s="9">
        <v>37</v>
      </c>
      <c r="G216" s="9" t="s">
        <v>60</v>
      </c>
      <c r="H216" s="9">
        <v>0</v>
      </c>
      <c r="I216" s="9">
        <v>120</v>
      </c>
      <c r="J216" s="9" t="s">
        <v>57</v>
      </c>
      <c r="K216" s="9">
        <v>5</v>
      </c>
      <c r="L216" s="9" t="s">
        <v>91</v>
      </c>
      <c r="M216" s="10">
        <v>25</v>
      </c>
      <c r="N216" s="9">
        <v>40</v>
      </c>
      <c r="O216" s="9">
        <v>55</v>
      </c>
      <c r="P216" s="10">
        <v>78.15746949119999</v>
      </c>
      <c r="Q216" s="10">
        <v>0</v>
      </c>
      <c r="R216" s="10">
        <v>78.15746949119999</v>
      </c>
      <c r="S216" s="9" t="s">
        <v>67</v>
      </c>
      <c r="T216" s="12">
        <v>45948</v>
      </c>
      <c r="U216" s="11">
        <v>5000</v>
      </c>
      <c r="V216" s="10">
        <v>2696</v>
      </c>
      <c r="W216" s="10">
        <v>2304</v>
      </c>
      <c r="X216" s="10">
        <v>0</v>
      </c>
      <c r="Y216" s="10">
        <v>0</v>
      </c>
      <c r="Z216" s="9" t="s">
        <v>412</v>
      </c>
      <c r="AA216" s="8">
        <v>2478.38976</v>
      </c>
      <c r="AB216" s="8">
        <v>2478.38976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264</v>
      </c>
      <c r="AI216" s="1">
        <v>2</v>
      </c>
      <c r="AJ216" s="3">
        <v>45948</v>
      </c>
      <c r="AK216" s="3">
        <v>0</v>
      </c>
      <c r="AL216" s="3">
        <v>0</v>
      </c>
      <c r="AM216" s="3">
        <v>0</v>
      </c>
      <c r="AN216" s="3">
        <v>0</v>
      </c>
      <c r="AO216" s="3">
        <v>45946</v>
      </c>
      <c r="AP216" s="3">
        <v>45943</v>
      </c>
      <c r="AQ216" s="3">
        <v>45947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413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24</v>
      </c>
      <c r="F217" s="9">
        <v>37</v>
      </c>
      <c r="G217" s="9">
        <v>0</v>
      </c>
      <c r="H217" s="9">
        <v>0</v>
      </c>
      <c r="I217" s="9">
        <v>120</v>
      </c>
      <c r="J217" s="9" t="s">
        <v>78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412</v>
      </c>
      <c r="AA217" s="8">
        <v>7856.8397600000008</v>
      </c>
      <c r="AB217" s="8">
        <v>7856.8397600000008</v>
      </c>
      <c r="AC217" s="8">
        <v>0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414</v>
      </c>
      <c r="BD217" s="56">
        <v>0</v>
      </c>
    </row>
    <row r="218" spans="1:56" ht="28.5" customHeight="1" x14ac:dyDescent="0.45">
      <c r="A218" s="3">
        <v>45934</v>
      </c>
      <c r="B218" s="14" t="s">
        <v>126</v>
      </c>
      <c r="C218" s="9" t="s">
        <v>494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121</v>
      </c>
      <c r="T218" s="12">
        <v>45944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495</v>
      </c>
      <c r="AA218" s="8">
        <v>11315.7</v>
      </c>
      <c r="AB218" s="8">
        <v>11315.7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45944</v>
      </c>
      <c r="AK218" s="3">
        <v>0</v>
      </c>
      <c r="AL218" s="3">
        <v>0</v>
      </c>
      <c r="AM218" s="3">
        <v>0</v>
      </c>
      <c r="AN218" s="3">
        <v>0</v>
      </c>
      <c r="AO218" s="3">
        <v>45943</v>
      </c>
      <c r="AP218" s="3">
        <v>45939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303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495</v>
      </c>
      <c r="AA219" s="8">
        <v>11315.7</v>
      </c>
      <c r="AB219" s="8">
        <v>11315.7</v>
      </c>
      <c r="AC219" s="8">
        <v>0</v>
      </c>
      <c r="AD219" s="8">
        <v>0</v>
      </c>
      <c r="AE219" s="8">
        <v>0</v>
      </c>
      <c r="AF219" s="8" t="s">
        <v>58</v>
      </c>
      <c r="AG219" s="1" t="s">
        <v>116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303</v>
      </c>
      <c r="BD219" s="56">
        <v>0</v>
      </c>
    </row>
    <row r="220" spans="1:56" ht="28.5" customHeight="1" x14ac:dyDescent="0.45">
      <c r="A220" s="3">
        <v>45931</v>
      </c>
      <c r="B220" s="14" t="s">
        <v>496</v>
      </c>
      <c r="C220" s="9" t="s">
        <v>107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45945</v>
      </c>
      <c r="U220" s="11">
        <v>10122</v>
      </c>
      <c r="V220" s="10">
        <v>0</v>
      </c>
      <c r="W220" s="10">
        <v>10122</v>
      </c>
      <c r="X220" s="10">
        <v>0</v>
      </c>
      <c r="Y220" s="10">
        <v>0</v>
      </c>
      <c r="Z220" s="9" t="s">
        <v>189</v>
      </c>
      <c r="AA220" s="8">
        <v>12584.98626</v>
      </c>
      <c r="AB220" s="8">
        <v>12584.98626</v>
      </c>
      <c r="AC220" s="8">
        <v>0</v>
      </c>
      <c r="AD220" s="8">
        <v>0</v>
      </c>
      <c r="AE220" s="8">
        <v>0</v>
      </c>
      <c r="AF220" s="8">
        <v>0</v>
      </c>
      <c r="AG220" s="1" t="s">
        <v>116</v>
      </c>
      <c r="AH220" s="1" t="s">
        <v>77</v>
      </c>
      <c r="AI220" s="1">
        <v>1</v>
      </c>
      <c r="AJ220" s="3">
        <v>45945</v>
      </c>
      <c r="AK220" s="3">
        <v>0</v>
      </c>
      <c r="AL220" s="3">
        <v>0</v>
      </c>
      <c r="AM220" s="3">
        <v>0</v>
      </c>
      <c r="AN220" s="3">
        <v>0</v>
      </c>
      <c r="AO220" s="3">
        <v>45944</v>
      </c>
      <c r="AP220" s="3">
        <v>45940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26</v>
      </c>
      <c r="F221" s="9">
        <v>43</v>
      </c>
      <c r="G221" s="9">
        <v>0</v>
      </c>
      <c r="H221" s="9">
        <v>0</v>
      </c>
      <c r="I221" s="9">
        <v>116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189</v>
      </c>
      <c r="AA221" s="8">
        <v>12584.98626</v>
      </c>
      <c r="AB221" s="8">
        <v>12584.98626</v>
      </c>
      <c r="AC221" s="8">
        <v>0</v>
      </c>
      <c r="AD221" s="8">
        <v>0</v>
      </c>
      <c r="AE221" s="8">
        <v>0</v>
      </c>
      <c r="AF221" s="8" t="s">
        <v>58</v>
      </c>
      <c r="AG221" s="1" t="s">
        <v>116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8.5" customHeight="1" x14ac:dyDescent="0.45">
      <c r="A222" s="3">
        <v>45901</v>
      </c>
      <c r="B222" s="14" t="s">
        <v>299</v>
      </c>
      <c r="C222" s="9" t="s">
        <v>107</v>
      </c>
      <c r="D222" s="13" t="s">
        <v>141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45945</v>
      </c>
      <c r="U222" s="11">
        <v>10000</v>
      </c>
      <c r="V222" s="10">
        <v>3425</v>
      </c>
      <c r="W222" s="10">
        <v>6575</v>
      </c>
      <c r="X222" s="10">
        <v>0</v>
      </c>
      <c r="Y222" s="10">
        <v>6903.75</v>
      </c>
      <c r="Z222" s="9" t="s">
        <v>87</v>
      </c>
      <c r="AA222" s="8">
        <v>8174.8947499999995</v>
      </c>
      <c r="AB222" s="8">
        <v>8174.8947499999995</v>
      </c>
      <c r="AC222" s="8">
        <v>0</v>
      </c>
      <c r="AD222" s="8">
        <v>3573</v>
      </c>
      <c r="AE222" s="8">
        <v>4601.8947499999995</v>
      </c>
      <c r="AF222" s="8">
        <v>0</v>
      </c>
      <c r="AG222" s="1" t="s">
        <v>113</v>
      </c>
      <c r="AH222" s="1" t="s">
        <v>75</v>
      </c>
      <c r="AI222" s="1">
        <v>4</v>
      </c>
      <c r="AJ222" s="3">
        <v>45945</v>
      </c>
      <c r="AK222" s="3">
        <v>45941</v>
      </c>
      <c r="AL222" s="3">
        <v>45934</v>
      </c>
      <c r="AM222" s="3">
        <v>45942</v>
      </c>
      <c r="AN222" s="3">
        <v>45943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45933</v>
      </c>
      <c r="B223" s="14" t="s">
        <v>497</v>
      </c>
      <c r="C223" s="9" t="s">
        <v>107</v>
      </c>
      <c r="D223" s="13" t="s">
        <v>59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45951</v>
      </c>
      <c r="U223" s="11">
        <v>15000</v>
      </c>
      <c r="V223" s="10">
        <v>0</v>
      </c>
      <c r="W223" s="10">
        <v>15000</v>
      </c>
      <c r="X223" s="10">
        <v>0</v>
      </c>
      <c r="Y223" s="10">
        <v>0</v>
      </c>
      <c r="Z223" s="9" t="s">
        <v>87</v>
      </c>
      <c r="AA223" s="8">
        <v>18649.949999999997</v>
      </c>
      <c r="AB223" s="8">
        <v>9846</v>
      </c>
      <c r="AC223" s="8">
        <v>8803.9499999999971</v>
      </c>
      <c r="AD223" s="8">
        <v>1976</v>
      </c>
      <c r="AE223" s="8">
        <v>16673.949999999997</v>
      </c>
      <c r="AF223" s="8">
        <v>0</v>
      </c>
      <c r="AG223" s="1" t="s">
        <v>113</v>
      </c>
      <c r="AH223" s="1" t="s">
        <v>143</v>
      </c>
      <c r="AI223" s="1">
        <v>2</v>
      </c>
      <c r="AJ223" s="3">
        <v>45951</v>
      </c>
      <c r="AK223" s="3">
        <v>45949</v>
      </c>
      <c r="AL223" s="3">
        <v>0</v>
      </c>
      <c r="AM223" s="3">
        <v>0</v>
      </c>
      <c r="AN223" s="3">
        <v>0</v>
      </c>
      <c r="AO223" s="3">
        <v>45950</v>
      </c>
      <c r="AP223" s="3">
        <v>45946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140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907.98070999999982</v>
      </c>
    </row>
    <row r="224" spans="1:56" ht="28.5" customHeight="1" x14ac:dyDescent="0.45">
      <c r="A224" s="3">
        <v>45933</v>
      </c>
      <c r="B224" s="14" t="s">
        <v>498</v>
      </c>
      <c r="C224" s="9" t="s">
        <v>107</v>
      </c>
      <c r="D224" s="13" t="s">
        <v>59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45960</v>
      </c>
      <c r="U224" s="11">
        <v>15000</v>
      </c>
      <c r="V224" s="10">
        <v>0</v>
      </c>
      <c r="W224" s="10">
        <v>15000</v>
      </c>
      <c r="X224" s="10">
        <v>0</v>
      </c>
      <c r="Y224" s="10">
        <v>0</v>
      </c>
      <c r="Z224" s="9" t="s">
        <v>87</v>
      </c>
      <c r="AA224" s="8">
        <v>18649.949999999997</v>
      </c>
      <c r="AB224" s="8">
        <v>0</v>
      </c>
      <c r="AC224" s="8">
        <v>18649.949999999997</v>
      </c>
      <c r="AD224" s="8">
        <v>0</v>
      </c>
      <c r="AE224" s="8">
        <v>18649.949999999997</v>
      </c>
      <c r="AF224" s="8">
        <v>0</v>
      </c>
      <c r="AG224" s="1" t="s">
        <v>115</v>
      </c>
      <c r="AH224" s="1" t="s">
        <v>143</v>
      </c>
      <c r="AI224" s="1">
        <v>2</v>
      </c>
      <c r="AJ224" s="3">
        <v>45960</v>
      </c>
      <c r="AK224" s="3">
        <v>45958</v>
      </c>
      <c r="AL224" s="3">
        <v>0</v>
      </c>
      <c r="AM224" s="3">
        <v>0</v>
      </c>
      <c r="AN224" s="3">
        <v>0</v>
      </c>
      <c r="AO224" s="3">
        <v>45959</v>
      </c>
      <c r="AP224" s="3">
        <v>45955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140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1923.4315100000001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87</v>
      </c>
      <c r="AA225" s="8">
        <v>45474.794749999994</v>
      </c>
      <c r="AB225" s="8">
        <v>18020.894749999999</v>
      </c>
      <c r="AC225" s="8">
        <v>27453.899999999994</v>
      </c>
      <c r="AD225" s="8">
        <v>5549</v>
      </c>
      <c r="AE225" s="8">
        <v>39925.794749999994</v>
      </c>
      <c r="AF225" s="8" t="s">
        <v>58</v>
      </c>
      <c r="AG225" s="1" t="s">
        <v>114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45">
      <c r="A226" s="3">
        <v>45925</v>
      </c>
      <c r="B226" s="14" t="s">
        <v>416</v>
      </c>
      <c r="C226" s="9" t="s">
        <v>144</v>
      </c>
      <c r="D226" s="13" t="s">
        <v>145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45940</v>
      </c>
      <c r="U226" s="11">
        <v>50000</v>
      </c>
      <c r="V226" s="10">
        <v>13000</v>
      </c>
      <c r="W226" s="10">
        <v>37000</v>
      </c>
      <c r="X226" s="10">
        <v>52510</v>
      </c>
      <c r="Y226" s="10">
        <v>0</v>
      </c>
      <c r="Z226" s="9" t="s">
        <v>125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45940</v>
      </c>
      <c r="AK226" s="3">
        <v>0</v>
      </c>
      <c r="AL226" s="3">
        <v>45931</v>
      </c>
      <c r="AM226" s="3">
        <v>45938</v>
      </c>
      <c r="AN226" s="3">
        <v>45939</v>
      </c>
      <c r="AO226" s="3">
        <v>45939</v>
      </c>
      <c r="AP226" s="3">
        <v>45935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>
        <v>0</v>
      </c>
      <c r="AY226" s="2" t="s">
        <v>516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 t="s">
        <v>132</v>
      </c>
      <c r="B227" s="14" t="s">
        <v>132</v>
      </c>
      <c r="C227" s="9" t="s">
        <v>144</v>
      </c>
      <c r="D227" s="13" t="s">
        <v>145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45950</v>
      </c>
      <c r="U227" s="11">
        <v>50000</v>
      </c>
      <c r="V227" s="10">
        <v>0</v>
      </c>
      <c r="W227" s="10">
        <v>50000</v>
      </c>
      <c r="X227" s="10">
        <v>0</v>
      </c>
      <c r="Y227" s="10">
        <v>52500</v>
      </c>
      <c r="Z227" s="9" t="s">
        <v>125</v>
      </c>
      <c r="AA227" s="8">
        <v>59372.5</v>
      </c>
      <c r="AB227" s="8">
        <v>22225</v>
      </c>
      <c r="AC227" s="8">
        <v>37147.5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45950</v>
      </c>
      <c r="AK227" s="3">
        <v>0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4174.9662500000004</v>
      </c>
    </row>
    <row r="228" spans="1:56" ht="28.5" customHeight="1" x14ac:dyDescent="0.45">
      <c r="A228" s="3" t="s">
        <v>132</v>
      </c>
      <c r="B228" s="14" t="s">
        <v>132</v>
      </c>
      <c r="C228" s="9" t="s">
        <v>107</v>
      </c>
      <c r="D228" s="13" t="s">
        <v>59</v>
      </c>
      <c r="E228" s="9">
        <v>28</v>
      </c>
      <c r="F228" s="9">
        <v>47</v>
      </c>
      <c r="G228" s="9" t="s">
        <v>60</v>
      </c>
      <c r="H228" s="9" t="s">
        <v>66</v>
      </c>
      <c r="I228" s="9">
        <v>180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45961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6775.4500000000007</v>
      </c>
      <c r="AB228" s="8">
        <v>6775.4500000000007</v>
      </c>
      <c r="AC228" s="8">
        <v>0</v>
      </c>
      <c r="AD228" s="8">
        <v>0</v>
      </c>
      <c r="AE228" s="8">
        <v>6775.4500000000007</v>
      </c>
      <c r="AF228" s="8">
        <v>0</v>
      </c>
      <c r="AG228" s="1">
        <v>0</v>
      </c>
      <c r="AH228" s="1" t="s">
        <v>143</v>
      </c>
      <c r="AI228" s="1">
        <v>2</v>
      </c>
      <c r="AJ228" s="3">
        <v>45961</v>
      </c>
      <c r="AK228" s="3">
        <v>45959</v>
      </c>
      <c r="AL228" s="3">
        <v>0</v>
      </c>
      <c r="AM228" s="3">
        <v>0</v>
      </c>
      <c r="AN228" s="3">
        <v>0</v>
      </c>
      <c r="AO228" s="3">
        <v>45960</v>
      </c>
      <c r="AP228" s="3">
        <v>45956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140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28</v>
      </c>
      <c r="F229" s="9">
        <v>43</v>
      </c>
      <c r="G229" s="9">
        <v>0</v>
      </c>
      <c r="H229" s="9">
        <v>0</v>
      </c>
      <c r="I229" s="9">
        <v>130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125</v>
      </c>
      <c r="AA229" s="8">
        <v>66147.95</v>
      </c>
      <c r="AB229" s="8">
        <v>29000.45</v>
      </c>
      <c r="AC229" s="8">
        <v>37147.5</v>
      </c>
      <c r="AD229" s="8">
        <v>0</v>
      </c>
      <c r="AE229" s="8">
        <v>6775.4500000000007</v>
      </c>
      <c r="AF229" s="8" t="s">
        <v>58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146</v>
      </c>
      <c r="BD229" s="56">
        <v>0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2547-48B3-4F44-8EDD-98435BCCB64F}">
  <sheetPr>
    <tabColor rgb="FFFFFF00"/>
  </sheetPr>
  <dimension ref="A1:BD243"/>
  <sheetViews>
    <sheetView topLeftCell="A5"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45937</v>
      </c>
      <c r="E3" s="85" t="s">
        <v>52</v>
      </c>
      <c r="F3" s="85"/>
      <c r="G3" s="86">
        <v>9.52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4340</v>
      </c>
      <c r="AC6" s="8">
        <v>3064.0999999999995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182.37523199999995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4340</v>
      </c>
      <c r="AC7" s="8">
        <v>3064.0999999999995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1465</v>
      </c>
      <c r="AC13" s="8">
        <v>19140.75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1316.8836000000001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102386.13</v>
      </c>
      <c r="AB15" s="8">
        <v>62639.630000000005</v>
      </c>
      <c r="AC15" s="8">
        <v>39746.5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430</v>
      </c>
      <c r="C23" s="9" t="s">
        <v>73</v>
      </c>
      <c r="D23" s="13" t="s">
        <v>242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45938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436</v>
      </c>
      <c r="AG23" s="1" t="s">
        <v>113</v>
      </c>
      <c r="AH23" s="1" t="s">
        <v>74</v>
      </c>
      <c r="AI23" s="1">
        <v>2</v>
      </c>
      <c r="AJ23" s="3">
        <v>45938</v>
      </c>
      <c r="AK23" s="3">
        <v>0</v>
      </c>
      <c r="AL23" s="3">
        <v>45929</v>
      </c>
      <c r="AM23" s="3">
        <v>45936</v>
      </c>
      <c r="AN23" s="3">
        <v>45937</v>
      </c>
      <c r="AO23" s="3">
        <v>45937</v>
      </c>
      <c r="AP23" s="3">
        <v>45933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430</v>
      </c>
      <c r="C24" s="9" t="s">
        <v>73</v>
      </c>
      <c r="D24" s="13" t="s">
        <v>437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45938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436</v>
      </c>
      <c r="AG24" s="1" t="s">
        <v>116</v>
      </c>
      <c r="AH24" s="1" t="s">
        <v>74</v>
      </c>
      <c r="AI24" s="1">
        <v>2</v>
      </c>
      <c r="AJ24" s="3">
        <v>45938</v>
      </c>
      <c r="AK24" s="3">
        <v>0</v>
      </c>
      <c r="AL24" s="3">
        <v>45929</v>
      </c>
      <c r="AM24" s="3">
        <v>45936</v>
      </c>
      <c r="AN24" s="3">
        <v>45937</v>
      </c>
      <c r="AO24" s="3">
        <v>45937</v>
      </c>
      <c r="AP24" s="3">
        <v>45933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455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256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436</v>
      </c>
      <c r="AG25" s="1" t="s">
        <v>115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228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436</v>
      </c>
      <c r="AG26" s="1" t="s">
        <v>115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438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45938</v>
      </c>
      <c r="U27" s="11">
        <v>5000</v>
      </c>
      <c r="V27" s="10">
        <v>5000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436</v>
      </c>
      <c r="AG27" s="1" t="s">
        <v>114</v>
      </c>
      <c r="AH27" s="1" t="s">
        <v>77</v>
      </c>
      <c r="AI27" s="1">
        <v>1</v>
      </c>
      <c r="AJ27" s="3">
        <v>45938</v>
      </c>
      <c r="AK27" s="3">
        <v>0</v>
      </c>
      <c r="AL27" s="3">
        <v>0</v>
      </c>
      <c r="AM27" s="3">
        <v>0</v>
      </c>
      <c r="AN27" s="3">
        <v>0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434</v>
      </c>
      <c r="C28" s="9" t="s">
        <v>73</v>
      </c>
      <c r="D28" s="13" t="s">
        <v>241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439</v>
      </c>
      <c r="AG28" s="1" t="s">
        <v>115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434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439</v>
      </c>
      <c r="AG29" s="1" t="s">
        <v>114</v>
      </c>
      <c r="AH29" s="1" t="s">
        <v>74</v>
      </c>
      <c r="AI29" s="1">
        <v>2</v>
      </c>
      <c r="AJ29" s="3">
        <v>45938</v>
      </c>
      <c r="AK29" s="3">
        <v>0</v>
      </c>
      <c r="AL29" s="3">
        <v>45929</v>
      </c>
      <c r="AM29" s="3">
        <v>45936</v>
      </c>
      <c r="AN29" s="3">
        <v>45937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45929</v>
      </c>
      <c r="B30" s="14" t="s">
        <v>434</v>
      </c>
      <c r="C30" s="9" t="s">
        <v>73</v>
      </c>
      <c r="D30" s="13" t="s">
        <v>286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439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434</v>
      </c>
      <c r="C31" s="9" t="s">
        <v>73</v>
      </c>
      <c r="D31" s="13" t="s">
        <v>254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439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45933</v>
      </c>
      <c r="B32" s="14" t="s">
        <v>452</v>
      </c>
      <c r="C32" s="9" t="s">
        <v>73</v>
      </c>
      <c r="D32" s="13" t="s">
        <v>182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45946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3958</v>
      </c>
      <c r="AC32" s="8">
        <v>5401.9000000000015</v>
      </c>
      <c r="AD32" s="8">
        <v>0</v>
      </c>
      <c r="AE32" s="8">
        <v>0</v>
      </c>
      <c r="AF32" s="8" t="s">
        <v>453</v>
      </c>
      <c r="AG32" s="1" t="s">
        <v>116</v>
      </c>
      <c r="AH32" s="1" t="s">
        <v>74</v>
      </c>
      <c r="AI32" s="1">
        <v>2</v>
      </c>
      <c r="AJ32" s="3">
        <v>45946</v>
      </c>
      <c r="AK32" s="3">
        <v>0</v>
      </c>
      <c r="AL32" s="3">
        <v>45937</v>
      </c>
      <c r="AM32" s="3">
        <v>45944</v>
      </c>
      <c r="AN32" s="3">
        <v>45945</v>
      </c>
      <c r="AO32" s="3">
        <v>45945</v>
      </c>
      <c r="AP32" s="3">
        <v>45941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406.89511644444451</v>
      </c>
    </row>
    <row r="33" spans="1:56" ht="28.5" customHeight="1" x14ac:dyDescent="0.45">
      <c r="A33" s="3">
        <v>45933</v>
      </c>
      <c r="B33" s="14" t="s">
        <v>452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45946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453</v>
      </c>
      <c r="AG33" s="1" t="s">
        <v>114</v>
      </c>
      <c r="AH33" s="1" t="s">
        <v>74</v>
      </c>
      <c r="AI33" s="1">
        <v>2</v>
      </c>
      <c r="AJ33" s="3">
        <v>45946</v>
      </c>
      <c r="AK33" s="3">
        <v>0</v>
      </c>
      <c r="AL33" s="3">
        <v>45937</v>
      </c>
      <c r="AM33" s="3">
        <v>45944</v>
      </c>
      <c r="AN33" s="3">
        <v>45945</v>
      </c>
      <c r="AO33" s="3">
        <v>45945</v>
      </c>
      <c r="AP33" s="3">
        <v>45941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45933</v>
      </c>
      <c r="B34" s="14" t="s">
        <v>452</v>
      </c>
      <c r="C34" s="9" t="s">
        <v>73</v>
      </c>
      <c r="D34" s="13" t="s">
        <v>251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453</v>
      </c>
      <c r="AG34" s="1" t="s">
        <v>114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45930</v>
      </c>
      <c r="B35" s="14" t="s">
        <v>454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168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>
        <v>0</v>
      </c>
      <c r="AG35" s="1" t="s">
        <v>114</v>
      </c>
      <c r="AH35" s="1" t="s">
        <v>77</v>
      </c>
      <c r="AI35" s="1">
        <v>1</v>
      </c>
      <c r="AJ35" s="3">
        <v>45947</v>
      </c>
      <c r="AK35" s="3">
        <v>0</v>
      </c>
      <c r="AL35" s="3">
        <v>0</v>
      </c>
      <c r="AM35" s="3">
        <v>0</v>
      </c>
      <c r="AN35" s="3">
        <v>0</v>
      </c>
      <c r="AO35" s="3">
        <v>45946</v>
      </c>
      <c r="AP35" s="3">
        <v>45942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394.60593333333333</v>
      </c>
    </row>
    <row r="36" spans="1:56" ht="28.5" customHeight="1" x14ac:dyDescent="0.45">
      <c r="A36" s="3">
        <v>45933</v>
      </c>
      <c r="B36" s="14" t="s">
        <v>452</v>
      </c>
      <c r="C36" s="9" t="s">
        <v>73</v>
      </c>
      <c r="D36" s="13" t="s">
        <v>255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453</v>
      </c>
      <c r="AG36" s="1" t="s">
        <v>116</v>
      </c>
      <c r="AH36" s="1" t="s">
        <v>74</v>
      </c>
      <c r="AI36" s="1">
        <v>2</v>
      </c>
      <c r="AJ36" s="3">
        <v>45948</v>
      </c>
      <c r="AK36" s="3">
        <v>0</v>
      </c>
      <c r="AL36" s="3">
        <v>45939</v>
      </c>
      <c r="AM36" s="3">
        <v>45946</v>
      </c>
      <c r="AN36" s="3">
        <v>45947</v>
      </c>
      <c r="AO36" s="3">
        <v>45947</v>
      </c>
      <c r="AP36" s="3">
        <v>45943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45933</v>
      </c>
      <c r="B37" s="14" t="s">
        <v>452</v>
      </c>
      <c r="C37" s="9" t="s">
        <v>73</v>
      </c>
      <c r="D37" s="13" t="s">
        <v>286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453</v>
      </c>
      <c r="AG37" s="1" t="s">
        <v>116</v>
      </c>
      <c r="AH37" s="1" t="s">
        <v>74</v>
      </c>
      <c r="AI37" s="1">
        <v>2</v>
      </c>
      <c r="AJ37" s="3">
        <v>45948</v>
      </c>
      <c r="AK37" s="3">
        <v>0</v>
      </c>
      <c r="AL37" s="3">
        <v>45939</v>
      </c>
      <c r="AM37" s="3">
        <v>45946</v>
      </c>
      <c r="AN37" s="3">
        <v>45947</v>
      </c>
      <c r="AO37" s="3">
        <v>45947</v>
      </c>
      <c r="AP37" s="3">
        <v>45943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45933</v>
      </c>
      <c r="B38" s="14" t="s">
        <v>452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453</v>
      </c>
      <c r="AG38" s="1" t="s">
        <v>113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45919</v>
      </c>
      <c r="B39" s="14" t="s">
        <v>359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45947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360</v>
      </c>
      <c r="AG39" s="1" t="s">
        <v>61</v>
      </c>
      <c r="AH39" s="1">
        <v>0</v>
      </c>
      <c r="AI39" s="1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45919</v>
      </c>
      <c r="B40" s="14" t="s">
        <v>361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168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362</v>
      </c>
      <c r="AG40" s="1" t="s">
        <v>113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1410.0585351111113</v>
      </c>
    </row>
    <row r="41" spans="1:56" ht="28.5" customHeight="1" x14ac:dyDescent="0.45">
      <c r="A41" s="3" t="s">
        <v>132</v>
      </c>
      <c r="B41" s="14" t="s">
        <v>132</v>
      </c>
      <c r="C41" s="9" t="s">
        <v>73</v>
      </c>
      <c r="D41" s="13" t="s">
        <v>306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 t="s">
        <v>63</v>
      </c>
      <c r="U41" s="11">
        <v>5000</v>
      </c>
      <c r="V41" s="10">
        <v>5232</v>
      </c>
      <c r="W41" s="10">
        <v>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 t="s">
        <v>132</v>
      </c>
      <c r="B42" s="14" t="s">
        <v>132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45961</v>
      </c>
      <c r="U42" s="11">
        <v>225000</v>
      </c>
      <c r="V42" s="10">
        <v>0</v>
      </c>
      <c r="W42" s="10">
        <v>225000</v>
      </c>
      <c r="X42" s="10">
        <v>0</v>
      </c>
      <c r="Y42" s="10">
        <v>236250</v>
      </c>
      <c r="Z42" s="9" t="s">
        <v>168</v>
      </c>
      <c r="AA42" s="8">
        <v>210597.75000000003</v>
      </c>
      <c r="AB42" s="8">
        <v>0</v>
      </c>
      <c r="AC42" s="8">
        <v>210597.75000000003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>
        <v>45961</v>
      </c>
      <c r="AK42" s="3">
        <v>0</v>
      </c>
      <c r="AL42" s="3">
        <v>45952</v>
      </c>
      <c r="AM42" s="3">
        <v>45959</v>
      </c>
      <c r="AN42" s="3">
        <v>45960</v>
      </c>
      <c r="AO42" s="3">
        <v>45960</v>
      </c>
      <c r="AP42" s="3">
        <v>45956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15863.158520000001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168</v>
      </c>
      <c r="AA43" s="8">
        <v>300075.60000000003</v>
      </c>
      <c r="AB43" s="8">
        <v>8637.9500000000007</v>
      </c>
      <c r="AC43" s="8">
        <v>291437.65000000002</v>
      </c>
      <c r="AD43" s="8">
        <v>0</v>
      </c>
      <c r="AE43" s="8">
        <v>0</v>
      </c>
      <c r="AF43" s="8" t="s">
        <v>58</v>
      </c>
      <c r="AG43" s="1" t="s">
        <v>113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170</v>
      </c>
      <c r="BD43" s="56">
        <v>0</v>
      </c>
    </row>
    <row r="44" spans="1:56" ht="28.5" customHeight="1" x14ac:dyDescent="0.45">
      <c r="A44" s="3">
        <v>45905</v>
      </c>
      <c r="B44" s="14" t="s">
        <v>307</v>
      </c>
      <c r="C44" s="9" t="s">
        <v>136</v>
      </c>
      <c r="D44" s="13" t="s">
        <v>302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 t="s">
        <v>63</v>
      </c>
      <c r="U44" s="11">
        <v>109</v>
      </c>
      <c r="V44" s="10">
        <v>0</v>
      </c>
      <c r="W44" s="10">
        <v>109</v>
      </c>
      <c r="X44" s="10">
        <v>6124</v>
      </c>
      <c r="Y44" s="10">
        <v>0</v>
      </c>
      <c r="Z44" s="9" t="s">
        <v>110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183</v>
      </c>
      <c r="BD44" s="56">
        <v>0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184</v>
      </c>
      <c r="BD45" s="56">
        <v>0</v>
      </c>
    </row>
    <row r="46" spans="1:56" ht="28.5" customHeight="1" x14ac:dyDescent="0.45">
      <c r="A46" s="3">
        <v>45919</v>
      </c>
      <c r="B46" s="14" t="s">
        <v>366</v>
      </c>
      <c r="C46" s="9" t="s">
        <v>136</v>
      </c>
      <c r="D46" s="13" t="s">
        <v>261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48</v>
      </c>
      <c r="V46" s="10">
        <v>0</v>
      </c>
      <c r="W46" s="10">
        <v>48</v>
      </c>
      <c r="X46" s="10">
        <v>11390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455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45919</v>
      </c>
      <c r="B47" s="14" t="s">
        <v>368</v>
      </c>
      <c r="C47" s="9" t="s">
        <v>136</v>
      </c>
      <c r="D47" s="13" t="s">
        <v>128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45937</v>
      </c>
      <c r="U47" s="11">
        <v>14240</v>
      </c>
      <c r="V47" s="10">
        <v>14240</v>
      </c>
      <c r="W47" s="10">
        <v>0</v>
      </c>
      <c r="X47" s="10">
        <v>33440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502</v>
      </c>
      <c r="AG47" s="1" t="s">
        <v>113</v>
      </c>
      <c r="AH47" s="1" t="s">
        <v>75</v>
      </c>
      <c r="AI47" s="1">
        <v>4</v>
      </c>
      <c r="AJ47" s="3">
        <v>45937</v>
      </c>
      <c r="AK47" s="3">
        <v>45933</v>
      </c>
      <c r="AL47" s="3">
        <v>45926</v>
      </c>
      <c r="AM47" s="3">
        <v>45934</v>
      </c>
      <c r="AN47" s="3">
        <v>45935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348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45919</v>
      </c>
      <c r="B48" s="14" t="s">
        <v>369</v>
      </c>
      <c r="C48" s="9" t="s">
        <v>136</v>
      </c>
      <c r="D48" s="13" t="s">
        <v>304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604</v>
      </c>
      <c r="V48" s="10">
        <v>0</v>
      </c>
      <c r="W48" s="10">
        <v>604</v>
      </c>
      <c r="X48" s="10">
        <v>16380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45919</v>
      </c>
      <c r="B49" s="14" t="s">
        <v>370</v>
      </c>
      <c r="C49" s="9" t="s">
        <v>136</v>
      </c>
      <c r="D49" s="13" t="s">
        <v>274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45937</v>
      </c>
      <c r="U49" s="11">
        <v>10000</v>
      </c>
      <c r="V49" s="10">
        <v>5000</v>
      </c>
      <c r="W49" s="10">
        <v>5000</v>
      </c>
      <c r="X49" s="10">
        <v>11535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45937</v>
      </c>
      <c r="AK49" s="3">
        <v>45933</v>
      </c>
      <c r="AL49" s="3">
        <v>45926</v>
      </c>
      <c r="AM49" s="3">
        <v>45934</v>
      </c>
      <c r="AN49" s="3">
        <v>45935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45892</v>
      </c>
      <c r="B50" s="14" t="s">
        <v>279</v>
      </c>
      <c r="C50" s="9" t="s">
        <v>136</v>
      </c>
      <c r="D50" s="13" t="s">
        <v>274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640</v>
      </c>
      <c r="V50" s="10">
        <v>0</v>
      </c>
      <c r="W50" s="10">
        <v>640</v>
      </c>
      <c r="X50" s="10">
        <v>700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283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370</v>
      </c>
      <c r="C51" s="9" t="s">
        <v>136</v>
      </c>
      <c r="D51" s="13" t="s">
        <v>142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20000</v>
      </c>
      <c r="V51" s="10">
        <v>0</v>
      </c>
      <c r="W51" s="10">
        <v>20000</v>
      </c>
      <c r="X51" s="10">
        <v>21440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45796</v>
      </c>
      <c r="B52" s="14" t="s">
        <v>234</v>
      </c>
      <c r="C52" s="9" t="s">
        <v>136</v>
      </c>
      <c r="D52" s="13" t="s">
        <v>142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240</v>
      </c>
      <c r="V52" s="10">
        <v>0</v>
      </c>
      <c r="W52" s="10">
        <v>240</v>
      </c>
      <c r="X52" s="10">
        <v>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232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45923</v>
      </c>
      <c r="B53" s="14" t="s">
        <v>384</v>
      </c>
      <c r="C53" s="9" t="s">
        <v>385</v>
      </c>
      <c r="D53" s="13" t="s">
        <v>386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45940</v>
      </c>
      <c r="U53" s="11">
        <v>5000</v>
      </c>
      <c r="V53" s="10">
        <v>5048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45940</v>
      </c>
      <c r="AK53" s="3">
        <v>45936</v>
      </c>
      <c r="AL53" s="3">
        <v>45929</v>
      </c>
      <c r="AM53" s="3">
        <v>45937</v>
      </c>
      <c r="AN53" s="3">
        <v>45938</v>
      </c>
      <c r="AO53" s="3">
        <v>45939</v>
      </c>
      <c r="AP53" s="3">
        <v>45935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129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45940</v>
      </c>
      <c r="U54" s="11">
        <v>5000</v>
      </c>
      <c r="V54" s="10">
        <v>5000</v>
      </c>
      <c r="W54" s="10">
        <v>0</v>
      </c>
      <c r="X54" s="10">
        <v>5050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45940</v>
      </c>
      <c r="AK54" s="3">
        <v>45936</v>
      </c>
      <c r="AL54" s="3">
        <v>45929</v>
      </c>
      <c r="AM54" s="3">
        <v>45937</v>
      </c>
      <c r="AN54" s="3">
        <v>45938</v>
      </c>
      <c r="AO54" s="3">
        <v>45939</v>
      </c>
      <c r="AP54" s="3">
        <v>45935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333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45940</v>
      </c>
      <c r="U55" s="11">
        <v>2500</v>
      </c>
      <c r="V55" s="10">
        <v>0</v>
      </c>
      <c r="W55" s="10">
        <v>2500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45940</v>
      </c>
      <c r="AK55" s="3">
        <v>45936</v>
      </c>
      <c r="AL55" s="3">
        <v>45929</v>
      </c>
      <c r="AM55" s="3">
        <v>45937</v>
      </c>
      <c r="AN55" s="3">
        <v>45938</v>
      </c>
      <c r="AO55" s="3">
        <v>45939</v>
      </c>
      <c r="AP55" s="3">
        <v>45935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45922</v>
      </c>
      <c r="B56" s="14" t="s">
        <v>387</v>
      </c>
      <c r="C56" s="9" t="s">
        <v>243</v>
      </c>
      <c r="D56" s="13" t="s">
        <v>388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45941</v>
      </c>
      <c r="U56" s="11">
        <v>5000</v>
      </c>
      <c r="V56" s="10">
        <v>0</v>
      </c>
      <c r="W56" s="10">
        <v>5000</v>
      </c>
      <c r="X56" s="10">
        <v>5280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45941</v>
      </c>
      <c r="AK56" s="3">
        <v>45937</v>
      </c>
      <c r="AL56" s="3">
        <v>45930</v>
      </c>
      <c r="AM56" s="3">
        <v>45938</v>
      </c>
      <c r="AN56" s="3">
        <v>45939</v>
      </c>
      <c r="AO56" s="3">
        <v>45940</v>
      </c>
      <c r="AP56" s="3">
        <v>45936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45922</v>
      </c>
      <c r="B57" s="14" t="s">
        <v>387</v>
      </c>
      <c r="C57" s="9" t="s">
        <v>243</v>
      </c>
      <c r="D57" s="13" t="s">
        <v>389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45941</v>
      </c>
      <c r="U57" s="11">
        <v>20000</v>
      </c>
      <c r="V57" s="10">
        <v>0</v>
      </c>
      <c r="W57" s="10">
        <v>20000</v>
      </c>
      <c r="X57" s="10">
        <v>20600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45941</v>
      </c>
      <c r="AK57" s="3">
        <v>45937</v>
      </c>
      <c r="AL57" s="3">
        <v>45930</v>
      </c>
      <c r="AM57" s="3">
        <v>45938</v>
      </c>
      <c r="AN57" s="3">
        <v>45939</v>
      </c>
      <c r="AO57" s="3">
        <v>45940</v>
      </c>
      <c r="AP57" s="3">
        <v>45936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45922</v>
      </c>
      <c r="B58" s="14" t="s">
        <v>387</v>
      </c>
      <c r="C58" s="9" t="s">
        <v>243</v>
      </c>
      <c r="D58" s="13" t="s">
        <v>388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45944</v>
      </c>
      <c r="U58" s="11">
        <v>5000</v>
      </c>
      <c r="V58" s="10">
        <v>0</v>
      </c>
      <c r="W58" s="10">
        <v>5000</v>
      </c>
      <c r="X58" s="10">
        <v>5280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45944</v>
      </c>
      <c r="AK58" s="3">
        <v>45940</v>
      </c>
      <c r="AL58" s="3">
        <v>45933</v>
      </c>
      <c r="AM58" s="3">
        <v>45941</v>
      </c>
      <c r="AN58" s="3">
        <v>45942</v>
      </c>
      <c r="AO58" s="3">
        <v>45943</v>
      </c>
      <c r="AP58" s="3">
        <v>45939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45922</v>
      </c>
      <c r="B59" s="14" t="s">
        <v>387</v>
      </c>
      <c r="C59" s="9" t="s">
        <v>243</v>
      </c>
      <c r="D59" s="13" t="s">
        <v>389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10000</v>
      </c>
      <c r="V59" s="10">
        <v>0</v>
      </c>
      <c r="W59" s="10">
        <v>10000</v>
      </c>
      <c r="X59" s="10">
        <v>10300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131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45922</v>
      </c>
      <c r="B60" s="14" t="s">
        <v>387</v>
      </c>
      <c r="C60" s="9" t="s">
        <v>243</v>
      </c>
      <c r="D60" s="13" t="s">
        <v>390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45944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45944</v>
      </c>
      <c r="AK60" s="3">
        <v>45940</v>
      </c>
      <c r="AL60" s="3">
        <v>45933</v>
      </c>
      <c r="AM60" s="3">
        <v>45941</v>
      </c>
      <c r="AN60" s="3">
        <v>45942</v>
      </c>
      <c r="AO60" s="3">
        <v>45943</v>
      </c>
      <c r="AP60" s="3">
        <v>45939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131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45931</v>
      </c>
      <c r="B61" s="14" t="s">
        <v>478</v>
      </c>
      <c r="C61" s="9" t="s">
        <v>448</v>
      </c>
      <c r="D61" s="13" t="s">
        <v>449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456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45944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4400.55</v>
      </c>
      <c r="AB61" s="8">
        <v>4400.55</v>
      </c>
      <c r="AC61" s="8">
        <v>0</v>
      </c>
      <c r="AD61" s="8">
        <v>4400.55</v>
      </c>
      <c r="AE61" s="8">
        <v>0</v>
      </c>
      <c r="AF61" s="8">
        <v>0</v>
      </c>
      <c r="AG61" s="1" t="s">
        <v>115</v>
      </c>
      <c r="AH61" s="1" t="s">
        <v>68</v>
      </c>
      <c r="AI61" s="1">
        <v>4</v>
      </c>
      <c r="AJ61" s="3">
        <v>45944</v>
      </c>
      <c r="AK61" s="3">
        <v>45940</v>
      </c>
      <c r="AL61" s="3">
        <v>45934</v>
      </c>
      <c r="AM61" s="3">
        <v>45941</v>
      </c>
      <c r="AN61" s="3">
        <v>45942</v>
      </c>
      <c r="AO61" s="3">
        <v>45942</v>
      </c>
      <c r="AP61" s="3">
        <v>45939</v>
      </c>
      <c r="AQ61" s="3">
        <v>45943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45931</v>
      </c>
      <c r="B62" s="14" t="s">
        <v>479</v>
      </c>
      <c r="C62" s="9" t="s">
        <v>448</v>
      </c>
      <c r="D62" s="13" t="s">
        <v>450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456</v>
      </c>
      <c r="M62" s="10">
        <v>21</v>
      </c>
      <c r="N62" s="9">
        <v>33</v>
      </c>
      <c r="O62" s="9">
        <v>40</v>
      </c>
      <c r="P62" s="10">
        <v>85.484732256000001</v>
      </c>
      <c r="Q62" s="10">
        <v>0</v>
      </c>
      <c r="R62" s="10">
        <v>85.484732256000001</v>
      </c>
      <c r="S62" s="9" t="s">
        <v>71</v>
      </c>
      <c r="T62" s="12">
        <v>45944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4400.55</v>
      </c>
      <c r="AB62" s="8">
        <v>4400.55</v>
      </c>
      <c r="AC62" s="8">
        <v>0</v>
      </c>
      <c r="AD62" s="8">
        <v>4400.55</v>
      </c>
      <c r="AE62" s="8">
        <v>0</v>
      </c>
      <c r="AF62" s="8">
        <v>0</v>
      </c>
      <c r="AG62" s="1" t="s">
        <v>113</v>
      </c>
      <c r="AH62" s="1" t="s">
        <v>68</v>
      </c>
      <c r="AI62" s="1">
        <v>4</v>
      </c>
      <c r="AJ62" s="3">
        <v>45944</v>
      </c>
      <c r="AK62" s="3">
        <v>45940</v>
      </c>
      <c r="AL62" s="3">
        <v>45934</v>
      </c>
      <c r="AM62" s="3">
        <v>45941</v>
      </c>
      <c r="AN62" s="3">
        <v>45942</v>
      </c>
      <c r="AO62" s="3">
        <v>45942</v>
      </c>
      <c r="AP62" s="3">
        <v>45939</v>
      </c>
      <c r="AQ62" s="3">
        <v>45943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45877</v>
      </c>
      <c r="B63" s="14" t="s">
        <v>269</v>
      </c>
      <c r="C63" s="9" t="s">
        <v>79</v>
      </c>
      <c r="D63" s="13" t="s">
        <v>270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3500</v>
      </c>
      <c r="V63" s="10">
        <v>3500</v>
      </c>
      <c r="W63" s="10">
        <v>0</v>
      </c>
      <c r="X63" s="10">
        <v>3605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45945</v>
      </c>
      <c r="U64" s="11">
        <v>5000</v>
      </c>
      <c r="V64" s="10">
        <v>4064</v>
      </c>
      <c r="W64" s="10">
        <v>936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45930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45945</v>
      </c>
      <c r="U65" s="11">
        <v>4000</v>
      </c>
      <c r="V65" s="10">
        <v>4000</v>
      </c>
      <c r="W65" s="10">
        <v>0</v>
      </c>
      <c r="X65" s="10">
        <v>4900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45930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45945</v>
      </c>
      <c r="U66" s="11">
        <v>5000</v>
      </c>
      <c r="V66" s="10">
        <v>2463</v>
      </c>
      <c r="W66" s="10">
        <v>2537</v>
      </c>
      <c r="X66" s="10">
        <v>5013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425</v>
      </c>
      <c r="AG66" s="1" t="s">
        <v>113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45945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45937</v>
      </c>
      <c r="B68" s="14" t="s">
        <v>126</v>
      </c>
      <c r="C68" s="9" t="s">
        <v>136</v>
      </c>
      <c r="D68" s="13" t="s">
        <v>225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227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45945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45825</v>
      </c>
      <c r="B69" s="14" t="s">
        <v>245</v>
      </c>
      <c r="C69" s="9" t="s">
        <v>136</v>
      </c>
      <c r="D69" s="13" t="s">
        <v>225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227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45945</v>
      </c>
      <c r="U69" s="11">
        <v>894</v>
      </c>
      <c r="V69" s="10">
        <v>525</v>
      </c>
      <c r="W69" s="10">
        <v>369</v>
      </c>
      <c r="X69" s="10">
        <v>0</v>
      </c>
      <c r="Y69" s="10">
        <v>387.45</v>
      </c>
      <c r="Z69" s="9" t="s">
        <v>80</v>
      </c>
      <c r="AA69" s="8">
        <v>386.61975000000007</v>
      </c>
      <c r="AB69" s="8">
        <v>386.61975000000007</v>
      </c>
      <c r="AC69" s="8">
        <v>0</v>
      </c>
      <c r="AD69" s="8">
        <v>386.61975000000007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45936</v>
      </c>
      <c r="B70" s="14" t="s">
        <v>503</v>
      </c>
      <c r="C70" s="9" t="s">
        <v>136</v>
      </c>
      <c r="D70" s="13" t="s">
        <v>173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45945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45523</v>
      </c>
      <c r="B71" s="14" t="s">
        <v>174</v>
      </c>
      <c r="C71" s="9" t="s">
        <v>136</v>
      </c>
      <c r="D71" s="13" t="s">
        <v>173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227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45945</v>
      </c>
      <c r="U71" s="11">
        <v>89</v>
      </c>
      <c r="V71" s="10">
        <v>0</v>
      </c>
      <c r="W71" s="10">
        <v>89</v>
      </c>
      <c r="X71" s="10">
        <v>0</v>
      </c>
      <c r="Y71" s="10">
        <v>93.45</v>
      </c>
      <c r="Z71" s="9" t="s">
        <v>80</v>
      </c>
      <c r="AA71" s="8">
        <v>93.24975000000002</v>
      </c>
      <c r="AB71" s="8">
        <v>93.24975000000002</v>
      </c>
      <c r="AC71" s="8">
        <v>0</v>
      </c>
      <c r="AD71" s="8">
        <v>0</v>
      </c>
      <c r="AE71" s="8">
        <v>93.24975000000002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45947</v>
      </c>
      <c r="U72" s="11">
        <v>2500</v>
      </c>
      <c r="V72" s="10">
        <v>2500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45930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333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2500</v>
      </c>
      <c r="V73" s="10">
        <v>0</v>
      </c>
      <c r="W73" s="10">
        <v>2500</v>
      </c>
      <c r="X73" s="10">
        <v>2550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45947</v>
      </c>
      <c r="AK74" s="3">
        <v>45943</v>
      </c>
      <c r="AL74" s="3">
        <v>45936</v>
      </c>
      <c r="AM74" s="3">
        <v>45944</v>
      </c>
      <c r="AN74" s="3">
        <v>45945</v>
      </c>
      <c r="AO74" s="3">
        <v>45946</v>
      </c>
      <c r="AP74" s="3">
        <v>45942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45911</v>
      </c>
      <c r="B75" s="14" t="s">
        <v>317</v>
      </c>
      <c r="C75" s="9" t="s">
        <v>105</v>
      </c>
      <c r="D75" s="13" t="s">
        <v>318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45947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8829.0399999999991</v>
      </c>
      <c r="AC75" s="8">
        <v>0</v>
      </c>
      <c r="AD75" s="8">
        <v>8829.0399999999991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45947</v>
      </c>
      <c r="AK75" s="3">
        <v>45943</v>
      </c>
      <c r="AL75" s="3">
        <v>45936</v>
      </c>
      <c r="AM75" s="3">
        <v>45944</v>
      </c>
      <c r="AN75" s="3">
        <v>45945</v>
      </c>
      <c r="AO75" s="3">
        <v>45946</v>
      </c>
      <c r="AP75" s="3">
        <v>45942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45909</v>
      </c>
      <c r="B76" s="14" t="s">
        <v>315</v>
      </c>
      <c r="C76" s="9" t="s">
        <v>105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45947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45947</v>
      </c>
      <c r="AK76" s="3">
        <v>45943</v>
      </c>
      <c r="AL76" s="3">
        <v>45936</v>
      </c>
      <c r="AM76" s="3">
        <v>45944</v>
      </c>
      <c r="AN76" s="3">
        <v>45945</v>
      </c>
      <c r="AO76" s="3">
        <v>45946</v>
      </c>
      <c r="AP76" s="3">
        <v>45942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7500</v>
      </c>
      <c r="V77" s="10">
        <v>0</v>
      </c>
      <c r="W77" s="10">
        <v>7500</v>
      </c>
      <c r="X77" s="10">
        <v>7625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45950</v>
      </c>
      <c r="U78" s="11">
        <v>5000</v>
      </c>
      <c r="V78" s="10">
        <v>0</v>
      </c>
      <c r="W78" s="10">
        <v>5000</v>
      </c>
      <c r="X78" s="10">
        <v>2265</v>
      </c>
      <c r="Y78" s="10">
        <v>2871.75</v>
      </c>
      <c r="Z78" s="9" t="s">
        <v>80</v>
      </c>
      <c r="AA78" s="8">
        <v>3169.3494524999996</v>
      </c>
      <c r="AB78" s="8">
        <v>0</v>
      </c>
      <c r="AC78" s="8">
        <v>3169.3494524999996</v>
      </c>
      <c r="AD78" s="8">
        <v>0</v>
      </c>
      <c r="AE78" s="8">
        <v>3169.3494524999996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45950</v>
      </c>
      <c r="AK78" s="3">
        <v>45946</v>
      </c>
      <c r="AL78" s="3">
        <v>45939</v>
      </c>
      <c r="AM78" s="3">
        <v>45947</v>
      </c>
      <c r="AN78" s="3">
        <v>45948</v>
      </c>
      <c r="AO78" s="3">
        <v>45949</v>
      </c>
      <c r="AP78" s="3">
        <v>45945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239.46195863333332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45951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416.92688888888887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45951</v>
      </c>
      <c r="U80" s="11">
        <v>2500</v>
      </c>
      <c r="V80" s="10">
        <v>1371</v>
      </c>
      <c r="W80" s="10">
        <v>1129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45951</v>
      </c>
      <c r="AK80" s="3">
        <v>45947</v>
      </c>
      <c r="AL80" s="3">
        <v>45940</v>
      </c>
      <c r="AM80" s="3">
        <v>45948</v>
      </c>
      <c r="AN80" s="3">
        <v>45949</v>
      </c>
      <c r="AO80" s="3">
        <v>45950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45892</v>
      </c>
      <c r="B81" s="14" t="s">
        <v>281</v>
      </c>
      <c r="C81" s="9" t="s">
        <v>79</v>
      </c>
      <c r="D81" s="13" t="s">
        <v>209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45951</v>
      </c>
      <c r="U81" s="11">
        <v>6000</v>
      </c>
      <c r="V81" s="10">
        <v>0</v>
      </c>
      <c r="W81" s="10">
        <v>6000</v>
      </c>
      <c r="X81" s="10">
        <v>0</v>
      </c>
      <c r="Y81" s="10">
        <v>6300</v>
      </c>
      <c r="Z81" s="9" t="s">
        <v>80</v>
      </c>
      <c r="AA81" s="8">
        <v>6621.78</v>
      </c>
      <c r="AB81" s="8">
        <v>0</v>
      </c>
      <c r="AC81" s="8">
        <v>6621.78</v>
      </c>
      <c r="AD81" s="8">
        <v>0</v>
      </c>
      <c r="AE81" s="8">
        <v>6621.78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45951</v>
      </c>
      <c r="AK81" s="3">
        <v>45947</v>
      </c>
      <c r="AL81" s="3">
        <v>45940</v>
      </c>
      <c r="AM81" s="3">
        <v>45948</v>
      </c>
      <c r="AN81" s="3">
        <v>45949</v>
      </c>
      <c r="AO81" s="3">
        <v>45950</v>
      </c>
      <c r="AP81" s="3">
        <v>45946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500.31226666666674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917</v>
      </c>
      <c r="E82" s="9">
        <v>20</v>
      </c>
      <c r="F82" s="9">
        <v>37</v>
      </c>
      <c r="G82" s="9" t="s">
        <v>60</v>
      </c>
      <c r="H82" s="9" t="s">
        <v>76</v>
      </c>
      <c r="I82" s="9">
        <v>98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45952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2689.2250000000004</v>
      </c>
      <c r="AB82" s="8">
        <v>0</v>
      </c>
      <c r="AC82" s="8">
        <v>2689.2250000000004</v>
      </c>
      <c r="AD82" s="8">
        <v>0</v>
      </c>
      <c r="AE82" s="8">
        <v>2689.2250000000004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45952</v>
      </c>
      <c r="AK82" s="3">
        <v>45948</v>
      </c>
      <c r="AL82" s="3">
        <v>45941</v>
      </c>
      <c r="AM82" s="3">
        <v>45949</v>
      </c>
      <c r="AN82" s="3">
        <v>45950</v>
      </c>
      <c r="AO82" s="3">
        <v>45951</v>
      </c>
      <c r="AP82" s="3">
        <v>45947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203.18588888888891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2500</v>
      </c>
      <c r="V83" s="10">
        <v>0</v>
      </c>
      <c r="W83" s="10">
        <v>2500</v>
      </c>
      <c r="X83" s="10">
        <v>2550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 t="s">
        <v>330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45957</v>
      </c>
      <c r="AK85" s="3">
        <v>45953</v>
      </c>
      <c r="AL85" s="3">
        <v>45946</v>
      </c>
      <c r="AM85" s="3">
        <v>45954</v>
      </c>
      <c r="AN85" s="3">
        <v>45955</v>
      </c>
      <c r="AO85" s="3">
        <v>45956</v>
      </c>
      <c r="AP85" s="3">
        <v>45952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480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2859</v>
      </c>
      <c r="AC86" s="8">
        <v>451.88999999999987</v>
      </c>
      <c r="AD86" s="8">
        <v>2859</v>
      </c>
      <c r="AE86" s="8">
        <v>451.88999999999987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34.142799999999994</v>
      </c>
    </row>
    <row r="87" spans="1:56" ht="28.5" customHeight="1" x14ac:dyDescent="0.45">
      <c r="A87" s="3">
        <v>45923</v>
      </c>
      <c r="B87" s="14" t="s">
        <v>391</v>
      </c>
      <c r="C87" s="9" t="s">
        <v>79</v>
      </c>
      <c r="D87" s="13" t="s">
        <v>392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45958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45909</v>
      </c>
      <c r="B88" s="14" t="s">
        <v>314</v>
      </c>
      <c r="C88" s="9" t="s">
        <v>79</v>
      </c>
      <c r="D88" s="13" t="s">
        <v>309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45958</v>
      </c>
      <c r="AK89" s="3">
        <v>45954</v>
      </c>
      <c r="AL89" s="3">
        <v>45947</v>
      </c>
      <c r="AM89" s="3">
        <v>45955</v>
      </c>
      <c r="AN89" s="3">
        <v>45956</v>
      </c>
      <c r="AO89" s="3">
        <v>45957</v>
      </c>
      <c r="AP89" s="3">
        <v>45953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45959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45959</v>
      </c>
      <c r="AK90" s="3">
        <v>45955</v>
      </c>
      <c r="AL90" s="3">
        <v>45948</v>
      </c>
      <c r="AM90" s="3">
        <v>45956</v>
      </c>
      <c r="AN90" s="3">
        <v>45957</v>
      </c>
      <c r="AO90" s="3">
        <v>45958</v>
      </c>
      <c r="AP90" s="3">
        <v>45954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0</v>
      </c>
      <c r="W94" s="10">
        <v>2500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203.18588888888891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45911</v>
      </c>
      <c r="B97" s="14" t="s">
        <v>319</v>
      </c>
      <c r="C97" s="9" t="s">
        <v>105</v>
      </c>
      <c r="D97" s="13" t="s">
        <v>320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316</v>
      </c>
      <c r="C98" s="9" t="s">
        <v>105</v>
      </c>
      <c r="D98" s="13" t="s">
        <v>311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262.82226666666668</v>
      </c>
    </row>
    <row r="99" spans="1:56" ht="28.5" customHeight="1" x14ac:dyDescent="0.45">
      <c r="A99" s="3" t="s">
        <v>132</v>
      </c>
      <c r="B99" s="14" t="s">
        <v>132</v>
      </c>
      <c r="C99" s="9" t="s">
        <v>136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45961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7916.333333333333</v>
      </c>
    </row>
    <row r="100" spans="1:56" ht="28.5" customHeight="1" x14ac:dyDescent="0.45">
      <c r="A100" s="3" t="s">
        <v>132</v>
      </c>
      <c r="B100" s="14" t="s">
        <v>132</v>
      </c>
      <c r="C100" s="9" t="s">
        <v>246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305000</v>
      </c>
      <c r="V100" s="10">
        <v>0</v>
      </c>
      <c r="W100" s="10">
        <v>305000</v>
      </c>
      <c r="X100" s="10">
        <v>0</v>
      </c>
      <c r="Y100" s="10">
        <v>320250</v>
      </c>
      <c r="Z100" s="9" t="s">
        <v>80</v>
      </c>
      <c r="AA100" s="8">
        <v>336607.14999999997</v>
      </c>
      <c r="AB100" s="8">
        <v>0</v>
      </c>
      <c r="AC100" s="8">
        <v>336607.14999999997</v>
      </c>
      <c r="AD100" s="8">
        <v>0</v>
      </c>
      <c r="AE100" s="8">
        <v>336607.14999999997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25432.540222222222</v>
      </c>
    </row>
    <row r="101" spans="1:56" ht="28.5" customHeight="1" x14ac:dyDescent="0.45">
      <c r="A101" s="3">
        <v>45933</v>
      </c>
      <c r="B101" s="14" t="s">
        <v>504</v>
      </c>
      <c r="C101" s="9" t="s">
        <v>105</v>
      </c>
      <c r="D101" s="13" t="s">
        <v>208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45933</v>
      </c>
      <c r="B102" s="14" t="s">
        <v>505</v>
      </c>
      <c r="C102" s="9" t="s">
        <v>105</v>
      </c>
      <c r="D102" s="13" t="s">
        <v>481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45933</v>
      </c>
      <c r="B103" s="14" t="s">
        <v>506</v>
      </c>
      <c r="C103" s="9" t="s">
        <v>79</v>
      </c>
      <c r="D103" s="13" t="s">
        <v>482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45933</v>
      </c>
      <c r="B104" s="14" t="s">
        <v>507</v>
      </c>
      <c r="C104" s="9" t="s">
        <v>79</v>
      </c>
      <c r="D104" s="13" t="s">
        <v>483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508</v>
      </c>
      <c r="C105" s="9" t="s">
        <v>79</v>
      </c>
      <c r="D105" s="13" t="s">
        <v>484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250.15613333333337</v>
      </c>
    </row>
    <row r="106" spans="1:56" ht="28.5" customHeight="1" x14ac:dyDescent="0.45">
      <c r="A106" s="3">
        <v>45933</v>
      </c>
      <c r="B106" s="14" t="s">
        <v>509</v>
      </c>
      <c r="C106" s="9" t="s">
        <v>105</v>
      </c>
      <c r="D106" s="13" t="s">
        <v>485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510</v>
      </c>
      <c r="C107" s="9" t="s">
        <v>105</v>
      </c>
      <c r="D107" s="13" t="s">
        <v>486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0</v>
      </c>
      <c r="AC107" s="8">
        <v>4414.5199999999995</v>
      </c>
      <c r="AD107" s="8">
        <v>0</v>
      </c>
      <c r="AE107" s="8">
        <v>4414.5199999999995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333.54151111111111</v>
      </c>
    </row>
    <row r="108" spans="1:56" ht="28.5" customHeight="1" x14ac:dyDescent="0.45">
      <c r="A108" s="3">
        <v>45919</v>
      </c>
      <c r="B108" s="14" t="s">
        <v>368</v>
      </c>
      <c r="C108" s="9" t="s">
        <v>136</v>
      </c>
      <c r="D108" s="13" t="s">
        <v>213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349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45919</v>
      </c>
      <c r="B109" s="14" t="s">
        <v>367</v>
      </c>
      <c r="C109" s="9" t="s">
        <v>136</v>
      </c>
      <c r="D109" s="13" t="s">
        <v>350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227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622</v>
      </c>
      <c r="V109" s="10">
        <v>0</v>
      </c>
      <c r="W109" s="10">
        <v>622</v>
      </c>
      <c r="X109" s="10">
        <v>6150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45923</v>
      </c>
      <c r="B110" s="14" t="s">
        <v>393</v>
      </c>
      <c r="C110" s="9" t="s">
        <v>79</v>
      </c>
      <c r="D110" s="13" t="s">
        <v>394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45923</v>
      </c>
      <c r="B111" s="14" t="s">
        <v>395</v>
      </c>
      <c r="C111" s="9" t="s">
        <v>79</v>
      </c>
      <c r="D111" s="13" t="s">
        <v>396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80</v>
      </c>
      <c r="AA111" s="8">
        <v>27590.75</v>
      </c>
      <c r="AB111" s="8">
        <v>0</v>
      </c>
      <c r="AC111" s="8">
        <v>27590.75</v>
      </c>
      <c r="AD111" s="8">
        <v>0</v>
      </c>
      <c r="AE111" s="8">
        <v>27590.75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2084.6344444444444</v>
      </c>
    </row>
    <row r="112" spans="1:56" ht="28.5" customHeight="1" x14ac:dyDescent="0.45">
      <c r="A112" s="3">
        <v>45923</v>
      </c>
      <c r="B112" s="14" t="s">
        <v>397</v>
      </c>
      <c r="C112" s="9" t="s">
        <v>79</v>
      </c>
      <c r="D112" s="13" t="s">
        <v>398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45923</v>
      </c>
      <c r="B113" s="14" t="s">
        <v>399</v>
      </c>
      <c r="C113" s="9" t="s">
        <v>79</v>
      </c>
      <c r="D113" s="13" t="s">
        <v>400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131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45877</v>
      </c>
      <c r="B114" s="14" t="s">
        <v>269</v>
      </c>
      <c r="C114" s="9" t="s">
        <v>79</v>
      </c>
      <c r="D114" s="13" t="s">
        <v>270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3500</v>
      </c>
      <c r="V114" s="10">
        <v>1217</v>
      </c>
      <c r="W114" s="10">
        <v>2283</v>
      </c>
      <c r="X114" s="10">
        <v>1545</v>
      </c>
      <c r="Y114" s="10">
        <v>2052.75</v>
      </c>
      <c r="Z114" s="9" t="s">
        <v>80</v>
      </c>
      <c r="AA114" s="8">
        <v>2265.4764825000002</v>
      </c>
      <c r="AB114" s="8">
        <v>0</v>
      </c>
      <c r="AC114" s="8">
        <v>2265.4764825000002</v>
      </c>
      <c r="AD114" s="8">
        <v>0</v>
      </c>
      <c r="AE114" s="8">
        <v>2265.4764825000002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171.16933423333336</v>
      </c>
    </row>
    <row r="115" spans="1:56" ht="28.5" customHeight="1" x14ac:dyDescent="0.45">
      <c r="A115" s="3">
        <v>45896</v>
      </c>
      <c r="B115" s="14" t="s">
        <v>291</v>
      </c>
      <c r="C115" s="9" t="s">
        <v>79</v>
      </c>
      <c r="D115" s="13" t="s">
        <v>263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5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45876</v>
      </c>
      <c r="B116" s="14" t="s">
        <v>273</v>
      </c>
      <c r="C116" s="9" t="s">
        <v>105</v>
      </c>
      <c r="D116" s="13" t="s">
        <v>266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45905</v>
      </c>
      <c r="B117" s="14" t="s">
        <v>308</v>
      </c>
      <c r="C117" s="9" t="s">
        <v>136</v>
      </c>
      <c r="D117" s="13" t="s">
        <v>229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243</v>
      </c>
      <c r="V117" s="10">
        <v>0</v>
      </c>
      <c r="W117" s="10">
        <v>243</v>
      </c>
      <c r="X117" s="10">
        <v>5950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300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45796</v>
      </c>
      <c r="B118" s="14" t="s">
        <v>233</v>
      </c>
      <c r="C118" s="9" t="s">
        <v>136</v>
      </c>
      <c r="D118" s="13" t="s">
        <v>231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45674</v>
      </c>
      <c r="B119" s="14" t="s">
        <v>215</v>
      </c>
      <c r="C119" s="9" t="s">
        <v>136</v>
      </c>
      <c r="D119" s="13" t="s">
        <v>214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45611</v>
      </c>
      <c r="B120" s="14" t="s">
        <v>187</v>
      </c>
      <c r="C120" s="9" t="s">
        <v>136</v>
      </c>
      <c r="D120" s="13" t="s">
        <v>186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45523</v>
      </c>
      <c r="B121" s="14" t="s">
        <v>174</v>
      </c>
      <c r="C121" s="9" t="s">
        <v>136</v>
      </c>
      <c r="D121" s="13" t="s">
        <v>172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45896</v>
      </c>
      <c r="B122" s="14" t="s">
        <v>292</v>
      </c>
      <c r="C122" s="9" t="s">
        <v>79</v>
      </c>
      <c r="D122" s="13" t="s">
        <v>293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129</v>
      </c>
      <c r="U122" s="11">
        <v>3000</v>
      </c>
      <c r="V122" s="10">
        <v>2232</v>
      </c>
      <c r="W122" s="10">
        <v>768</v>
      </c>
      <c r="X122" s="10">
        <v>8100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5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45891</v>
      </c>
      <c r="B123" s="14" t="s">
        <v>287</v>
      </c>
      <c r="C123" s="9" t="s">
        <v>79</v>
      </c>
      <c r="D123" s="13" t="s">
        <v>288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9000</v>
      </c>
      <c r="V123" s="10">
        <v>8447</v>
      </c>
      <c r="W123" s="10">
        <v>553</v>
      </c>
      <c r="X123" s="10">
        <v>9150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5</v>
      </c>
      <c r="AJ123" s="3">
        <v>45951</v>
      </c>
      <c r="AK123" s="3">
        <v>45946</v>
      </c>
      <c r="AL123" s="3">
        <v>45939</v>
      </c>
      <c r="AM123" s="3">
        <v>45947</v>
      </c>
      <c r="AN123" s="3">
        <v>45948</v>
      </c>
      <c r="AO123" s="3">
        <v>45949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8447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45891</v>
      </c>
      <c r="B124" s="14" t="s">
        <v>289</v>
      </c>
      <c r="C124" s="9" t="s">
        <v>79</v>
      </c>
      <c r="D124" s="13" t="s">
        <v>290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6000</v>
      </c>
      <c r="V124" s="10">
        <v>5500</v>
      </c>
      <c r="W124" s="10">
        <v>500</v>
      </c>
      <c r="X124" s="10">
        <v>9455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5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8500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45908</v>
      </c>
      <c r="B125" s="14" t="s">
        <v>313</v>
      </c>
      <c r="C125" s="9" t="s">
        <v>235</v>
      </c>
      <c r="D125" s="13" t="s">
        <v>236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 t="s">
        <v>129</v>
      </c>
      <c r="U125" s="11">
        <v>4000</v>
      </c>
      <c r="V125" s="10">
        <v>4000</v>
      </c>
      <c r="W125" s="10">
        <v>0</v>
      </c>
      <c r="X125" s="10">
        <v>4060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45908</v>
      </c>
      <c r="B126" s="14" t="s">
        <v>313</v>
      </c>
      <c r="C126" s="9" t="s">
        <v>235</v>
      </c>
      <c r="D126" s="13" t="s">
        <v>278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129</v>
      </c>
      <c r="U126" s="11">
        <v>4000</v>
      </c>
      <c r="V126" s="10">
        <v>4000</v>
      </c>
      <c r="W126" s="10">
        <v>0</v>
      </c>
      <c r="X126" s="10">
        <v>4060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45799</v>
      </c>
      <c r="B127" s="14" t="s">
        <v>240</v>
      </c>
      <c r="C127" s="9" t="s">
        <v>235</v>
      </c>
      <c r="D127" s="13" t="s">
        <v>236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129</v>
      </c>
      <c r="U127" s="11">
        <v>4000</v>
      </c>
      <c r="V127" s="10">
        <v>3975</v>
      </c>
      <c r="W127" s="10">
        <v>25</v>
      </c>
      <c r="X127" s="10">
        <v>4140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202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45799</v>
      </c>
      <c r="B128" s="14" t="s">
        <v>240</v>
      </c>
      <c r="C128" s="9" t="s">
        <v>235</v>
      </c>
      <c r="D128" s="13" t="s">
        <v>278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129</v>
      </c>
      <c r="U128" s="11">
        <v>4000</v>
      </c>
      <c r="V128" s="10">
        <v>4056</v>
      </c>
      <c r="W128" s="10">
        <v>0</v>
      </c>
      <c r="X128" s="10">
        <v>4404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202</v>
      </c>
      <c r="AG128" s="1" t="s">
        <v>113</v>
      </c>
      <c r="AH128" s="1" t="s">
        <v>75</v>
      </c>
      <c r="AI128" s="1">
        <v>4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45720</v>
      </c>
      <c r="B129" s="14" t="s">
        <v>126</v>
      </c>
      <c r="C129" s="9" t="s">
        <v>105</v>
      </c>
      <c r="D129" s="13" t="s">
        <v>201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129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45720</v>
      </c>
      <c r="B130" s="14" t="s">
        <v>126</v>
      </c>
      <c r="C130" s="9" t="s">
        <v>105</v>
      </c>
      <c r="D130" s="13" t="s">
        <v>208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45541</v>
      </c>
      <c r="B131" s="14" t="s">
        <v>176</v>
      </c>
      <c r="C131" s="9" t="s">
        <v>105</v>
      </c>
      <c r="D131" s="13" t="s">
        <v>177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129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178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211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45581</v>
      </c>
      <c r="B132" s="14" t="s">
        <v>180</v>
      </c>
      <c r="C132" s="9" t="s">
        <v>105</v>
      </c>
      <c r="D132" s="13" t="s">
        <v>181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129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651538.24543500005</v>
      </c>
      <c r="AB133" s="8">
        <v>40359.369500000001</v>
      </c>
      <c r="AC133" s="8">
        <v>611178.87593500013</v>
      </c>
      <c r="AD133" s="8">
        <v>24186.649749999997</v>
      </c>
      <c r="AE133" s="8">
        <v>627351.59568500018</v>
      </c>
      <c r="AF133" s="8" t="s">
        <v>58</v>
      </c>
      <c r="AG133" s="1" t="s">
        <v>113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>
        <v>21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45940</v>
      </c>
      <c r="U134" s="11">
        <v>2500</v>
      </c>
      <c r="V134" s="10">
        <v>2500</v>
      </c>
      <c r="W134" s="10">
        <v>0</v>
      </c>
      <c r="X134" s="10">
        <v>2687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45940</v>
      </c>
      <c r="AK134" s="3">
        <v>0</v>
      </c>
      <c r="AL134" s="3">
        <v>45931</v>
      </c>
      <c r="AM134" s="3">
        <v>45938</v>
      </c>
      <c r="AN134" s="3">
        <v>45939</v>
      </c>
      <c r="AO134" s="3">
        <v>45939</v>
      </c>
      <c r="AP134" s="3">
        <v>45935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45940</v>
      </c>
      <c r="U135" s="11">
        <v>10000</v>
      </c>
      <c r="V135" s="10">
        <v>10000</v>
      </c>
      <c r="W135" s="10">
        <v>0</v>
      </c>
      <c r="X135" s="10">
        <v>10300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74</v>
      </c>
      <c r="AI135" s="1">
        <v>2</v>
      </c>
      <c r="AJ135" s="3">
        <v>45940</v>
      </c>
      <c r="AK135" s="3">
        <v>0</v>
      </c>
      <c r="AL135" s="3">
        <v>45931</v>
      </c>
      <c r="AM135" s="3">
        <v>45938</v>
      </c>
      <c r="AN135" s="3">
        <v>45939</v>
      </c>
      <c r="AO135" s="3">
        <v>45939</v>
      </c>
      <c r="AP135" s="3">
        <v>45935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45940</v>
      </c>
      <c r="U136" s="11">
        <v>7500</v>
      </c>
      <c r="V136" s="10">
        <v>7500</v>
      </c>
      <c r="W136" s="10">
        <v>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74</v>
      </c>
      <c r="AI136" s="1">
        <v>2</v>
      </c>
      <c r="AJ136" s="3">
        <v>45940</v>
      </c>
      <c r="AK136" s="3">
        <v>0</v>
      </c>
      <c r="AL136" s="3">
        <v>45931</v>
      </c>
      <c r="AM136" s="3">
        <v>45938</v>
      </c>
      <c r="AN136" s="3">
        <v>45939</v>
      </c>
      <c r="AO136" s="3">
        <v>45939</v>
      </c>
      <c r="AP136" s="3">
        <v>45935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45945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247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45945</v>
      </c>
      <c r="AK137" s="3">
        <v>0</v>
      </c>
      <c r="AL137" s="3">
        <v>45936</v>
      </c>
      <c r="AM137" s="3">
        <v>45943</v>
      </c>
      <c r="AN137" s="3">
        <v>45944</v>
      </c>
      <c r="AO137" s="3">
        <v>45944</v>
      </c>
      <c r="AP137" s="3">
        <v>45940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45945</v>
      </c>
      <c r="U138" s="11">
        <v>5000</v>
      </c>
      <c r="V138" s="10">
        <v>0</v>
      </c>
      <c r="W138" s="10">
        <v>5000</v>
      </c>
      <c r="X138" s="10">
        <v>5200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45945</v>
      </c>
      <c r="AK138" s="3">
        <v>0</v>
      </c>
      <c r="AL138" s="3">
        <v>45936</v>
      </c>
      <c r="AM138" s="3">
        <v>45943</v>
      </c>
      <c r="AN138" s="3">
        <v>45944</v>
      </c>
      <c r="AO138" s="3">
        <v>45944</v>
      </c>
      <c r="AP138" s="3">
        <v>45940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45932</v>
      </c>
      <c r="B139" s="14" t="s">
        <v>487</v>
      </c>
      <c r="C139" s="9" t="s">
        <v>96</v>
      </c>
      <c r="D139" s="13" t="s">
        <v>59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45938</v>
      </c>
      <c r="U139" s="11">
        <v>30000</v>
      </c>
      <c r="V139" s="10">
        <v>5000</v>
      </c>
      <c r="W139" s="10">
        <v>25000</v>
      </c>
      <c r="X139" s="10">
        <v>0</v>
      </c>
      <c r="Y139" s="10">
        <v>0</v>
      </c>
      <c r="Z139" s="9" t="s">
        <v>247</v>
      </c>
      <c r="AA139" s="8">
        <v>26892.250000000004</v>
      </c>
      <c r="AB139" s="8">
        <v>26892.250000000004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77</v>
      </c>
      <c r="AI139" s="1">
        <v>1</v>
      </c>
      <c r="AJ139" s="3">
        <v>45938</v>
      </c>
      <c r="AK139" s="3">
        <v>0</v>
      </c>
      <c r="AL139" s="3">
        <v>0</v>
      </c>
      <c r="AM139" s="3">
        <v>0</v>
      </c>
      <c r="AN139" s="3">
        <v>0</v>
      </c>
      <c r="AO139" s="3">
        <v>45937</v>
      </c>
      <c r="AP139" s="3">
        <v>45933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 t="s">
        <v>354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45945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2759.0749999999998</v>
      </c>
      <c r="AB140" s="8">
        <v>2759.0749999999998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2500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429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338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0</v>
      </c>
      <c r="W145" s="10">
        <v>5000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2759.0749999999998</v>
      </c>
      <c r="AB152" s="8">
        <v>2759.0749999999998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45950</v>
      </c>
      <c r="AK152" s="3">
        <v>0</v>
      </c>
      <c r="AL152" s="3">
        <v>45941</v>
      </c>
      <c r="AM152" s="3">
        <v>45948</v>
      </c>
      <c r="AN152" s="3">
        <v>45949</v>
      </c>
      <c r="AO152" s="3">
        <v>45949</v>
      </c>
      <c r="AP152" s="3">
        <v>45945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74</v>
      </c>
      <c r="AI155" s="1">
        <v>2</v>
      </c>
      <c r="AJ155" s="3">
        <v>45951</v>
      </c>
      <c r="AK155" s="3">
        <v>0</v>
      </c>
      <c r="AL155" s="3">
        <v>45942</v>
      </c>
      <c r="AM155" s="3">
        <v>45949</v>
      </c>
      <c r="AN155" s="3">
        <v>45950</v>
      </c>
      <c r="AO155" s="3">
        <v>45950</v>
      </c>
      <c r="AP155" s="3">
        <v>45946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45951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45951</v>
      </c>
      <c r="AK156" s="3">
        <v>0</v>
      </c>
      <c r="AL156" s="3">
        <v>45942</v>
      </c>
      <c r="AM156" s="3">
        <v>45949</v>
      </c>
      <c r="AN156" s="3">
        <v>45950</v>
      </c>
      <c r="AO156" s="3">
        <v>45950</v>
      </c>
      <c r="AP156" s="3">
        <v>45946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5000</v>
      </c>
      <c r="V157" s="10">
        <v>5000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45951</v>
      </c>
      <c r="U158" s="11">
        <v>10000</v>
      </c>
      <c r="V158" s="10">
        <v>0</v>
      </c>
      <c r="W158" s="10">
        <v>10000</v>
      </c>
      <c r="X158" s="10">
        <v>2155</v>
      </c>
      <c r="Y158" s="10">
        <v>8237.25</v>
      </c>
      <c r="Z158" s="9" t="s">
        <v>247</v>
      </c>
      <c r="AA158" s="8">
        <v>8860.7274525000012</v>
      </c>
      <c r="AB158" s="8">
        <v>0</v>
      </c>
      <c r="AC158" s="8">
        <v>8860.7274525000012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698.02841820250001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45952</v>
      </c>
      <c r="AK159" s="3">
        <v>0</v>
      </c>
      <c r="AL159" s="3">
        <v>45943</v>
      </c>
      <c r="AM159" s="3">
        <v>45950</v>
      </c>
      <c r="AN159" s="3">
        <v>45951</v>
      </c>
      <c r="AO159" s="3">
        <v>45951</v>
      </c>
      <c r="AP159" s="3">
        <v>45947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2500</v>
      </c>
      <c r="W160" s="10">
        <v>0</v>
      </c>
      <c r="X160" s="10">
        <v>2687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45952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45952</v>
      </c>
      <c r="AK161" s="3">
        <v>0</v>
      </c>
      <c r="AL161" s="3">
        <v>45943</v>
      </c>
      <c r="AM161" s="3">
        <v>45950</v>
      </c>
      <c r="AN161" s="3">
        <v>45951</v>
      </c>
      <c r="AO161" s="3">
        <v>45951</v>
      </c>
      <c r="AP161" s="3">
        <v>45947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429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45952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45952</v>
      </c>
      <c r="AK162" s="3">
        <v>0</v>
      </c>
      <c r="AL162" s="3">
        <v>45943</v>
      </c>
      <c r="AM162" s="3">
        <v>45950</v>
      </c>
      <c r="AN162" s="3">
        <v>45951</v>
      </c>
      <c r="AO162" s="3">
        <v>45951</v>
      </c>
      <c r="AP162" s="3">
        <v>45947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222.85642500000006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342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247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668.56927500000018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423.7023388888889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247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847.40467777777781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45957</v>
      </c>
      <c r="AK171" s="3">
        <v>0</v>
      </c>
      <c r="AL171" s="3">
        <v>45948</v>
      </c>
      <c r="AM171" s="3">
        <v>45955</v>
      </c>
      <c r="AN171" s="3">
        <v>45956</v>
      </c>
      <c r="AO171" s="3">
        <v>45956</v>
      </c>
      <c r="AP171" s="3">
        <v>45952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45957</v>
      </c>
      <c r="AK172" s="3">
        <v>0</v>
      </c>
      <c r="AL172" s="3">
        <v>45948</v>
      </c>
      <c r="AM172" s="3">
        <v>45955</v>
      </c>
      <c r="AN172" s="3">
        <v>45956</v>
      </c>
      <c r="AO172" s="3">
        <v>45956</v>
      </c>
      <c r="AP172" s="3">
        <v>45952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423.7023388888889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247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45958</v>
      </c>
      <c r="AK173" s="3">
        <v>0</v>
      </c>
      <c r="AL173" s="3">
        <v>45949</v>
      </c>
      <c r="AM173" s="3">
        <v>45956</v>
      </c>
      <c r="AN173" s="3">
        <v>45957</v>
      </c>
      <c r="AO173" s="3">
        <v>45957</v>
      </c>
      <c r="AP173" s="3">
        <v>45953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668.56927500000018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45958</v>
      </c>
      <c r="U174" s="11">
        <v>2500</v>
      </c>
      <c r="V174" s="10">
        <v>2500</v>
      </c>
      <c r="W174" s="10">
        <v>0</v>
      </c>
      <c r="X174" s="10">
        <v>2686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45958</v>
      </c>
      <c r="AK174" s="3">
        <v>0</v>
      </c>
      <c r="AL174" s="3">
        <v>45949</v>
      </c>
      <c r="AM174" s="3">
        <v>45956</v>
      </c>
      <c r="AN174" s="3">
        <v>45957</v>
      </c>
      <c r="AO174" s="3">
        <v>45957</v>
      </c>
      <c r="AP174" s="3">
        <v>45953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45958</v>
      </c>
      <c r="AK175" s="3">
        <v>0</v>
      </c>
      <c r="AL175" s="3">
        <v>45949</v>
      </c>
      <c r="AM175" s="3">
        <v>45956</v>
      </c>
      <c r="AN175" s="3">
        <v>45957</v>
      </c>
      <c r="AO175" s="3">
        <v>45957</v>
      </c>
      <c r="AP175" s="3">
        <v>45953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434.7075944444444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>
        <v>959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0</v>
      </c>
      <c r="AC176" s="8">
        <v>5518.15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45958</v>
      </c>
      <c r="AK176" s="3">
        <v>0</v>
      </c>
      <c r="AL176" s="3">
        <v>45949</v>
      </c>
      <c r="AM176" s="3">
        <v>45956</v>
      </c>
      <c r="AN176" s="3">
        <v>45957</v>
      </c>
      <c r="AO176" s="3">
        <v>45957</v>
      </c>
      <c r="AP176" s="3">
        <v>45953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434.7075944444444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341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247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222.85642500000006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429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247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222.85642500000006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45959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247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847.40467777777781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247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45960</v>
      </c>
      <c r="AK185" s="3">
        <v>0</v>
      </c>
      <c r="AL185" s="3">
        <v>45951</v>
      </c>
      <c r="AM185" s="3">
        <v>45958</v>
      </c>
      <c r="AN185" s="3">
        <v>45959</v>
      </c>
      <c r="AO185" s="3">
        <v>45959</v>
      </c>
      <c r="AP185" s="3">
        <v>45955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847.40467777777781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45960</v>
      </c>
      <c r="AK186" s="3">
        <v>0</v>
      </c>
      <c r="AL186" s="3">
        <v>45951</v>
      </c>
      <c r="AM186" s="3">
        <v>45958</v>
      </c>
      <c r="AN186" s="3">
        <v>45959</v>
      </c>
      <c r="AO186" s="3">
        <v>45959</v>
      </c>
      <c r="AP186" s="3">
        <v>45955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338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434.7075944444444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340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337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45961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336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45961</v>
      </c>
      <c r="U192" s="11">
        <v>2500</v>
      </c>
      <c r="V192" s="10">
        <v>2026</v>
      </c>
      <c r="W192" s="10">
        <v>474</v>
      </c>
      <c r="X192" s="10">
        <v>2550</v>
      </c>
      <c r="Y192" s="10">
        <v>0</v>
      </c>
      <c r="Z192" s="9" t="s">
        <v>247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246</v>
      </c>
      <c r="D193" s="13" t="s">
        <v>61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1267500</v>
      </c>
      <c r="V193" s="10">
        <v>0</v>
      </c>
      <c r="W193" s="10">
        <v>1267500</v>
      </c>
      <c r="X193" s="10">
        <v>0</v>
      </c>
      <c r="Y193" s="10">
        <v>1330875</v>
      </c>
      <c r="Z193" s="9" t="s">
        <v>247</v>
      </c>
      <c r="AA193" s="8">
        <v>1434264.9750000001</v>
      </c>
      <c r="AB193" s="8">
        <v>0</v>
      </c>
      <c r="AC193" s="8">
        <v>1434264.9750000001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112988.20747500002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38</v>
      </c>
      <c r="G194" s="9">
        <v>0</v>
      </c>
      <c r="H194" s="9">
        <v>0</v>
      </c>
      <c r="I194" s="9">
        <v>82</v>
      </c>
      <c r="J194" s="9" t="s">
        <v>78</v>
      </c>
      <c r="K194" s="9">
        <v>2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247</v>
      </c>
      <c r="AA194" s="8">
        <v>1722420.9274525</v>
      </c>
      <c r="AB194" s="8">
        <v>104984.55000000002</v>
      </c>
      <c r="AC194" s="8">
        <v>1617436.3774525002</v>
      </c>
      <c r="AD194" s="8">
        <v>0</v>
      </c>
      <c r="AE194" s="8">
        <v>0</v>
      </c>
      <c r="AF194" s="8" t="s">
        <v>58</v>
      </c>
      <c r="AG194" s="1" t="s">
        <v>115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249</v>
      </c>
      <c r="BD194" s="56">
        <v>0</v>
      </c>
    </row>
    <row r="195" spans="1:56" ht="28.5" customHeight="1" x14ac:dyDescent="0.45">
      <c r="A195" s="3">
        <v>45919</v>
      </c>
      <c r="B195" s="14" t="s">
        <v>372</v>
      </c>
      <c r="C195" s="9" t="s">
        <v>136</v>
      </c>
      <c r="D195" s="13" t="s">
        <v>282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 t="s">
        <v>63</v>
      </c>
      <c r="U195" s="11">
        <v>208</v>
      </c>
      <c r="V195" s="10">
        <v>0</v>
      </c>
      <c r="W195" s="10">
        <v>208</v>
      </c>
      <c r="X195" s="10">
        <v>21632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115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348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374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45940</v>
      </c>
      <c r="U196" s="11">
        <v>4880</v>
      </c>
      <c r="V196" s="10">
        <v>0</v>
      </c>
      <c r="W196" s="10">
        <v>4880</v>
      </c>
      <c r="X196" s="10">
        <v>31633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117</v>
      </c>
      <c r="AH196" s="1" t="s">
        <v>74</v>
      </c>
      <c r="AI196" s="1">
        <v>2</v>
      </c>
      <c r="AJ196" s="3">
        <v>45940</v>
      </c>
      <c r="AK196" s="3">
        <v>0</v>
      </c>
      <c r="AL196" s="3">
        <v>45931</v>
      </c>
      <c r="AM196" s="3">
        <v>45938</v>
      </c>
      <c r="AN196" s="3">
        <v>45939</v>
      </c>
      <c r="AO196" s="3">
        <v>45939</v>
      </c>
      <c r="AP196" s="3">
        <v>45935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353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45919</v>
      </c>
      <c r="B197" s="14" t="s">
        <v>373</v>
      </c>
      <c r="C197" s="9" t="s">
        <v>136</v>
      </c>
      <c r="D197" s="13" t="s">
        <v>351</v>
      </c>
      <c r="E197" s="9">
        <v>20</v>
      </c>
      <c r="F197" s="9">
        <v>36</v>
      </c>
      <c r="G197" s="9" t="s">
        <v>60</v>
      </c>
      <c r="H197" s="9">
        <v>0</v>
      </c>
      <c r="I197" s="9">
        <v>78</v>
      </c>
      <c r="J197" s="9" t="s">
        <v>57</v>
      </c>
      <c r="K197" s="9">
        <v>5</v>
      </c>
      <c r="L197" s="9" t="s">
        <v>188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45945</v>
      </c>
      <c r="U197" s="11">
        <v>11357</v>
      </c>
      <c r="V197" s="10">
        <v>0</v>
      </c>
      <c r="W197" s="10">
        <v>11357</v>
      </c>
      <c r="X197" s="10">
        <v>12110</v>
      </c>
      <c r="Y197" s="10">
        <v>0</v>
      </c>
      <c r="Z197" s="9" t="s">
        <v>81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202</v>
      </c>
      <c r="AG197" s="1" t="s">
        <v>115</v>
      </c>
      <c r="AH197" s="1" t="s">
        <v>74</v>
      </c>
      <c r="AI197" s="1">
        <v>2</v>
      </c>
      <c r="AJ197" s="3">
        <v>45945</v>
      </c>
      <c r="AK197" s="3">
        <v>0</v>
      </c>
      <c r="AL197" s="3">
        <v>45936</v>
      </c>
      <c r="AM197" s="3">
        <v>45943</v>
      </c>
      <c r="AN197" s="3">
        <v>45944</v>
      </c>
      <c r="AO197" s="3">
        <v>45944</v>
      </c>
      <c r="AP197" s="3">
        <v>45940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352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45919</v>
      </c>
      <c r="B198" s="14" t="s">
        <v>374</v>
      </c>
      <c r="C198" s="9" t="s">
        <v>136</v>
      </c>
      <c r="D198" s="13" t="s">
        <v>244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188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45947</v>
      </c>
      <c r="U198" s="11">
        <v>30000</v>
      </c>
      <c r="V198" s="10">
        <v>0</v>
      </c>
      <c r="W198" s="10">
        <v>30000</v>
      </c>
      <c r="X198" s="10">
        <v>31651</v>
      </c>
      <c r="Y198" s="10">
        <v>0</v>
      </c>
      <c r="Z198" s="9" t="s">
        <v>81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202</v>
      </c>
      <c r="AG198" s="1" t="s">
        <v>61</v>
      </c>
      <c r="AH198" s="1" t="s">
        <v>74</v>
      </c>
      <c r="AI198" s="1">
        <v>2</v>
      </c>
      <c r="AJ198" s="3">
        <v>45947</v>
      </c>
      <c r="AK198" s="3">
        <v>0</v>
      </c>
      <c r="AL198" s="3">
        <v>45938</v>
      </c>
      <c r="AM198" s="3">
        <v>45945</v>
      </c>
      <c r="AN198" s="3">
        <v>45946</v>
      </c>
      <c r="AO198" s="3">
        <v>45946</v>
      </c>
      <c r="AP198" s="3">
        <v>45942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353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>
        <v>45919</v>
      </c>
      <c r="B199" s="14" t="s">
        <v>373</v>
      </c>
      <c r="C199" s="9" t="s">
        <v>136</v>
      </c>
      <c r="D199" s="13" t="s">
        <v>351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45952</v>
      </c>
      <c r="U199" s="11">
        <v>25709</v>
      </c>
      <c r="V199" s="10">
        <v>0</v>
      </c>
      <c r="W199" s="10">
        <v>25709</v>
      </c>
      <c r="X199" s="10">
        <v>5103</v>
      </c>
      <c r="Y199" s="10">
        <v>21636.3</v>
      </c>
      <c r="Z199" s="9" t="s">
        <v>81</v>
      </c>
      <c r="AA199" s="8">
        <v>22669.433325000002</v>
      </c>
      <c r="AB199" s="8">
        <v>14000</v>
      </c>
      <c r="AC199" s="8">
        <v>8669.4333250000018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45952</v>
      </c>
      <c r="AK199" s="3">
        <v>0</v>
      </c>
      <c r="AL199" s="3">
        <v>45943</v>
      </c>
      <c r="AM199" s="3">
        <v>45950</v>
      </c>
      <c r="AN199" s="3">
        <v>45951</v>
      </c>
      <c r="AO199" s="3">
        <v>45951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352</v>
      </c>
      <c r="AZ199" s="2">
        <v>0</v>
      </c>
      <c r="BA199" s="2">
        <v>0</v>
      </c>
      <c r="BB199" s="2">
        <v>0</v>
      </c>
      <c r="BC199" s="1" t="s">
        <v>101</v>
      </c>
      <c r="BD199" s="56">
        <v>662.73001417777789</v>
      </c>
    </row>
    <row r="200" spans="1:56" ht="28.5" customHeight="1" x14ac:dyDescent="0.45">
      <c r="A200" s="3">
        <v>45919</v>
      </c>
      <c r="B200" s="14" t="s">
        <v>374</v>
      </c>
      <c r="C200" s="9" t="s">
        <v>136</v>
      </c>
      <c r="D200" s="13" t="s">
        <v>244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188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45954</v>
      </c>
      <c r="U200" s="11">
        <v>24654</v>
      </c>
      <c r="V200" s="10">
        <v>0</v>
      </c>
      <c r="W200" s="10">
        <v>24654</v>
      </c>
      <c r="X200" s="10">
        <v>27689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202</v>
      </c>
      <c r="AG200" s="1" t="s">
        <v>113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353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 t="s">
        <v>132</v>
      </c>
      <c r="B201" s="14" t="s">
        <v>132</v>
      </c>
      <c r="C201" s="9" t="s">
        <v>136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188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45961</v>
      </c>
      <c r="U201" s="11">
        <v>290000</v>
      </c>
      <c r="V201" s="10">
        <v>0</v>
      </c>
      <c r="W201" s="10">
        <v>290000</v>
      </c>
      <c r="X201" s="10">
        <v>0</v>
      </c>
      <c r="Y201" s="10">
        <v>304500</v>
      </c>
      <c r="Z201" s="9" t="s">
        <v>81</v>
      </c>
      <c r="AA201" s="8">
        <v>303847.5</v>
      </c>
      <c r="AB201" s="8">
        <v>0</v>
      </c>
      <c r="AC201" s="8">
        <v>303847.5</v>
      </c>
      <c r="AD201" s="8">
        <v>0</v>
      </c>
      <c r="AE201" s="8">
        <v>0</v>
      </c>
      <c r="AF201" s="8" t="s">
        <v>202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23227.453333333331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326516.93332499999</v>
      </c>
      <c r="AB202" s="8">
        <v>14000</v>
      </c>
      <c r="AC202" s="8">
        <v>312516.93332499999</v>
      </c>
      <c r="AD202" s="8">
        <v>0</v>
      </c>
      <c r="AE202" s="8">
        <v>0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0</v>
      </c>
    </row>
    <row r="203" spans="1:56" ht="28.5" customHeight="1" x14ac:dyDescent="0.45">
      <c r="A203" s="3">
        <v>45876</v>
      </c>
      <c r="B203" s="14" t="s">
        <v>276</v>
      </c>
      <c r="C203" s="9" t="s">
        <v>105</v>
      </c>
      <c r="D203" s="13" t="s">
        <v>268</v>
      </c>
      <c r="E203" s="9">
        <v>21</v>
      </c>
      <c r="F203" s="9">
        <v>40</v>
      </c>
      <c r="G203" s="9" t="s">
        <v>60</v>
      </c>
      <c r="H203" s="9" t="s">
        <v>66</v>
      </c>
      <c r="I203" s="9">
        <v>108</v>
      </c>
      <c r="J203" s="9" t="s">
        <v>57</v>
      </c>
      <c r="K203" s="9">
        <v>5</v>
      </c>
      <c r="L203" s="9" t="s">
        <v>89</v>
      </c>
      <c r="M203" s="10">
        <v>22</v>
      </c>
      <c r="N203" s="9">
        <v>42</v>
      </c>
      <c r="O203" s="9">
        <v>40</v>
      </c>
      <c r="P203" s="10">
        <v>0</v>
      </c>
      <c r="Q203" s="10">
        <v>0</v>
      </c>
      <c r="R203" s="10">
        <v>0</v>
      </c>
      <c r="S203" s="9" t="s">
        <v>67</v>
      </c>
      <c r="T203" s="12">
        <v>45938</v>
      </c>
      <c r="U203" s="11">
        <v>5000</v>
      </c>
      <c r="V203" s="10">
        <v>5000</v>
      </c>
      <c r="W203" s="10">
        <v>0</v>
      </c>
      <c r="X203" s="10">
        <v>5200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45938</v>
      </c>
      <c r="AK203" s="3">
        <v>45934</v>
      </c>
      <c r="AL203" s="3">
        <v>45928</v>
      </c>
      <c r="AM203" s="3">
        <v>45935</v>
      </c>
      <c r="AN203" s="3">
        <v>45936</v>
      </c>
      <c r="AO203" s="3">
        <v>45936</v>
      </c>
      <c r="AP203" s="3">
        <v>45933</v>
      </c>
      <c r="AQ203" s="3">
        <v>45937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465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45933</v>
      </c>
      <c r="B204" s="14" t="s">
        <v>490</v>
      </c>
      <c r="C204" s="9" t="s">
        <v>458</v>
      </c>
      <c r="D204" s="13" t="s">
        <v>459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45939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118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45939</v>
      </c>
      <c r="AK204" s="3">
        <v>45935</v>
      </c>
      <c r="AL204" s="3">
        <v>45929</v>
      </c>
      <c r="AM204" s="3">
        <v>45936</v>
      </c>
      <c r="AN204" s="3">
        <v>45937</v>
      </c>
      <c r="AO204" s="3">
        <v>45937</v>
      </c>
      <c r="AP204" s="3">
        <v>45934</v>
      </c>
      <c r="AQ204" s="3">
        <v>45938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45930</v>
      </c>
      <c r="B205" s="14" t="s">
        <v>511</v>
      </c>
      <c r="C205" s="9" t="s">
        <v>79</v>
      </c>
      <c r="D205" s="13" t="s">
        <v>446</v>
      </c>
      <c r="E205" s="9">
        <v>21</v>
      </c>
      <c r="F205" s="9">
        <v>40</v>
      </c>
      <c r="G205" s="9" t="s">
        <v>60</v>
      </c>
      <c r="H205" s="9" t="s">
        <v>66</v>
      </c>
      <c r="I205" s="9">
        <v>108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42</v>
      </c>
      <c r="O205" s="9">
        <v>40</v>
      </c>
      <c r="P205" s="10">
        <v>68.387785804799989</v>
      </c>
      <c r="Q205" s="10">
        <v>0</v>
      </c>
      <c r="R205" s="10">
        <v>68.387785804799989</v>
      </c>
      <c r="S205" s="9" t="s">
        <v>67</v>
      </c>
      <c r="T205" s="12">
        <v>45951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3478.5300000000007</v>
      </c>
      <c r="AB205" s="8">
        <v>3478.5300000000007</v>
      </c>
      <c r="AC205" s="8">
        <v>0</v>
      </c>
      <c r="AD205" s="8">
        <v>3478.5300000000007</v>
      </c>
      <c r="AE205" s="8">
        <v>0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45951</v>
      </c>
      <c r="AK205" s="3">
        <v>45947</v>
      </c>
      <c r="AL205" s="3">
        <v>45941</v>
      </c>
      <c r="AM205" s="3">
        <v>45948</v>
      </c>
      <c r="AN205" s="3">
        <v>45949</v>
      </c>
      <c r="AO205" s="3">
        <v>45949</v>
      </c>
      <c r="AP205" s="3">
        <v>45946</v>
      </c>
      <c r="AQ205" s="3">
        <v>45950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45933</v>
      </c>
      <c r="B206" s="14" t="s">
        <v>512</v>
      </c>
      <c r="C206" s="9" t="s">
        <v>105</v>
      </c>
      <c r="D206" s="13" t="s">
        <v>491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42</v>
      </c>
      <c r="O206" s="9">
        <v>40</v>
      </c>
      <c r="P206" s="10">
        <v>68.387785804799989</v>
      </c>
      <c r="Q206" s="10">
        <v>0</v>
      </c>
      <c r="R206" s="10">
        <v>68.387785804799989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118</v>
      </c>
      <c r="AA206" s="8">
        <v>3478.5300000000007</v>
      </c>
      <c r="AB206" s="8">
        <v>3478.5300000000007</v>
      </c>
      <c r="AC206" s="8">
        <v>0</v>
      </c>
      <c r="AD206" s="8">
        <v>3478.5300000000007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45933</v>
      </c>
      <c r="B207" s="14" t="s">
        <v>513</v>
      </c>
      <c r="C207" s="9" t="s">
        <v>79</v>
      </c>
      <c r="D207" s="13" t="s">
        <v>492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109</v>
      </c>
      <c r="D208" s="13" t="s">
        <v>61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118</v>
      </c>
      <c r="AA208" s="8">
        <v>215138.00000000003</v>
      </c>
      <c r="AB208" s="8">
        <v>215138.00000000003</v>
      </c>
      <c r="AC208" s="8">
        <v>0</v>
      </c>
      <c r="AD208" s="8">
        <v>215138.00000000003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45631</v>
      </c>
      <c r="B209" s="14" t="s">
        <v>195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118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207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45631</v>
      </c>
      <c r="B210" s="14" t="s">
        <v>194</v>
      </c>
      <c r="C210" s="9" t="s">
        <v>107</v>
      </c>
      <c r="D210" s="13" t="s">
        <v>141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 t="s">
        <v>63</v>
      </c>
      <c r="U210" s="11">
        <v>9000</v>
      </c>
      <c r="V210" s="10">
        <v>0</v>
      </c>
      <c r="W210" s="10">
        <v>9000</v>
      </c>
      <c r="X210" s="10">
        <v>0</v>
      </c>
      <c r="Y210" s="10">
        <v>9450</v>
      </c>
      <c r="Z210" s="9" t="s">
        <v>118</v>
      </c>
      <c r="AA210" s="8">
        <v>9681.2100000000009</v>
      </c>
      <c r="AB210" s="8">
        <v>9681.2100000000009</v>
      </c>
      <c r="AC210" s="8">
        <v>0</v>
      </c>
      <c r="AD210" s="8">
        <v>9681.2100000000009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 t="s">
        <v>206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45896</v>
      </c>
      <c r="B211" s="14" t="s">
        <v>294</v>
      </c>
      <c r="C211" s="9" t="s">
        <v>105</v>
      </c>
      <c r="D211" s="13" t="s">
        <v>295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118</v>
      </c>
      <c r="AA211" s="8">
        <v>3310.89</v>
      </c>
      <c r="AB211" s="8">
        <v>3310.89</v>
      </c>
      <c r="AC211" s="8">
        <v>0</v>
      </c>
      <c r="AD211" s="8">
        <v>3310.89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45896</v>
      </c>
      <c r="B212" s="14" t="s">
        <v>296</v>
      </c>
      <c r="C212" s="9" t="s">
        <v>105</v>
      </c>
      <c r="D212" s="13" t="s">
        <v>265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5518.15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45896</v>
      </c>
      <c r="B213" s="14" t="s">
        <v>297</v>
      </c>
      <c r="C213" s="9" t="s">
        <v>105</v>
      </c>
      <c r="D213" s="13" t="s">
        <v>298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118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45911</v>
      </c>
      <c r="B214" s="14" t="s">
        <v>321</v>
      </c>
      <c r="C214" s="9" t="s">
        <v>105</v>
      </c>
      <c r="D214" s="13" t="s">
        <v>322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141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118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45854</v>
      </c>
      <c r="B216" s="14" t="s">
        <v>257</v>
      </c>
      <c r="C216" s="9" t="s">
        <v>79</v>
      </c>
      <c r="D216" s="13" t="s">
        <v>258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45826</v>
      </c>
      <c r="B217" s="14" t="s">
        <v>250</v>
      </c>
      <c r="C217" s="9" t="s">
        <v>105</v>
      </c>
      <c r="D217" s="13" t="s">
        <v>238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163.47937368575995</v>
      </c>
      <c r="Q217" s="10">
        <v>0</v>
      </c>
      <c r="R217" s="10">
        <v>163.47937368575995</v>
      </c>
      <c r="S217" s="9" t="s">
        <v>67</v>
      </c>
      <c r="T217" s="12" t="s">
        <v>63</v>
      </c>
      <c r="U217" s="11">
        <v>8000</v>
      </c>
      <c r="V217" s="10">
        <v>470</v>
      </c>
      <c r="W217" s="10">
        <v>7530</v>
      </c>
      <c r="X217" s="10">
        <v>0</v>
      </c>
      <c r="Y217" s="10">
        <v>7906.5</v>
      </c>
      <c r="Z217" s="9" t="s">
        <v>118</v>
      </c>
      <c r="AA217" s="8">
        <v>8310.3338999999996</v>
      </c>
      <c r="AB217" s="8">
        <v>8310.3338999999996</v>
      </c>
      <c r="AC217" s="8">
        <v>0</v>
      </c>
      <c r="AD217" s="8">
        <v>8310.3338999999996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45066</v>
      </c>
      <c r="B218" s="14" t="s">
        <v>124</v>
      </c>
      <c r="C218" s="9" t="s">
        <v>79</v>
      </c>
      <c r="D218" s="13" t="s">
        <v>123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67</v>
      </c>
      <c r="T218" s="12" t="s">
        <v>63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5518.15</v>
      </c>
      <c r="AB218" s="8">
        <v>5518.15</v>
      </c>
      <c r="AC218" s="8">
        <v>0</v>
      </c>
      <c r="AD218" s="8">
        <v>0</v>
      </c>
      <c r="AE218" s="8">
        <v>5518.15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</v>
      </c>
      <c r="F219" s="9">
        <v>37</v>
      </c>
      <c r="G219" s="9">
        <v>0</v>
      </c>
      <c r="H219" s="9">
        <v>0</v>
      </c>
      <c r="I219" s="9">
        <v>74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 t="s">
        <v>82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118</v>
      </c>
      <c r="AA219" s="8">
        <v>301023.74390000018</v>
      </c>
      <c r="AB219" s="8">
        <v>301023.74390000018</v>
      </c>
      <c r="AC219" s="8">
        <v>0</v>
      </c>
      <c r="AD219" s="8">
        <v>292194.70390000014</v>
      </c>
      <c r="AE219" s="8">
        <v>8829.0399999999991</v>
      </c>
      <c r="AF219" s="8" t="s">
        <v>58</v>
      </c>
      <c r="AG219" s="1" t="s">
        <v>61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0</v>
      </c>
    </row>
    <row r="220" spans="1:56" ht="28.5" customHeight="1" x14ac:dyDescent="0.45">
      <c r="A220" s="3" t="s">
        <v>132</v>
      </c>
      <c r="B220" s="14" t="s">
        <v>132</v>
      </c>
      <c r="C220" s="9" t="s">
        <v>205</v>
      </c>
      <c r="D220" s="13" t="s">
        <v>205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45961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83</v>
      </c>
      <c r="AA220" s="8">
        <v>29756.100000000002</v>
      </c>
      <c r="AB220" s="8">
        <v>29756.100000000002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 t="s">
        <v>132</v>
      </c>
      <c r="B221" s="14" t="s">
        <v>132</v>
      </c>
      <c r="C221" s="9" t="s">
        <v>210</v>
      </c>
      <c r="D221" s="13" t="s">
        <v>61</v>
      </c>
      <c r="E221" s="9">
        <v>23</v>
      </c>
      <c r="F221" s="9">
        <v>34</v>
      </c>
      <c r="G221" s="9" t="s">
        <v>60</v>
      </c>
      <c r="H221" s="9">
        <v>0</v>
      </c>
      <c r="I221" s="9">
        <v>68</v>
      </c>
      <c r="J221" s="9" t="s">
        <v>57</v>
      </c>
      <c r="K221" s="9">
        <v>5</v>
      </c>
      <c r="L221" s="9" t="s">
        <v>91</v>
      </c>
      <c r="M221" s="10">
        <v>24</v>
      </c>
      <c r="N221" s="9">
        <v>37</v>
      </c>
      <c r="O221" s="9">
        <v>50</v>
      </c>
      <c r="P221" s="10">
        <v>821.54158271999995</v>
      </c>
      <c r="Q221" s="10">
        <v>0</v>
      </c>
      <c r="R221" s="10">
        <v>821.54158271999995</v>
      </c>
      <c r="S221" s="9" t="s">
        <v>121</v>
      </c>
      <c r="T221" s="12" t="s">
        <v>63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83</v>
      </c>
      <c r="AA221" s="8">
        <v>29756.100000000002</v>
      </c>
      <c r="AB221" s="8">
        <v>10429</v>
      </c>
      <c r="AC221" s="8">
        <v>19327.100000000002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1444.7007249999999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83</v>
      </c>
      <c r="AA222" s="8">
        <v>59512.200000000004</v>
      </c>
      <c r="AB222" s="8">
        <v>40185.100000000006</v>
      </c>
      <c r="AC222" s="8">
        <v>19327.100000000002</v>
      </c>
      <c r="AD222" s="8">
        <v>0</v>
      </c>
      <c r="AE222" s="8">
        <v>0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8.5" customHeight="1" x14ac:dyDescent="0.45">
      <c r="A223" s="3">
        <v>45933</v>
      </c>
      <c r="B223" s="14" t="s">
        <v>514</v>
      </c>
      <c r="C223" s="9" t="s">
        <v>79</v>
      </c>
      <c r="D223" s="13" t="s">
        <v>460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118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45944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461</v>
      </c>
      <c r="AA223" s="8">
        <v>3310.89</v>
      </c>
      <c r="AB223" s="8">
        <v>3310.89</v>
      </c>
      <c r="AC223" s="8">
        <v>0</v>
      </c>
      <c r="AD223" s="8">
        <v>0</v>
      </c>
      <c r="AE223" s="8">
        <v>3310.89</v>
      </c>
      <c r="AF223" s="8">
        <v>0</v>
      </c>
      <c r="AG223" s="1" t="s">
        <v>113</v>
      </c>
      <c r="AH223" s="1" t="s">
        <v>462</v>
      </c>
      <c r="AI223" s="1">
        <v>3</v>
      </c>
      <c r="AJ223" s="3">
        <v>45944</v>
      </c>
      <c r="AK223" s="3">
        <v>45941</v>
      </c>
      <c r="AL223" s="3">
        <v>45940</v>
      </c>
      <c r="AM223" s="3">
        <v>45939</v>
      </c>
      <c r="AN223" s="3">
        <v>0</v>
      </c>
      <c r="AO223" s="3">
        <v>45940</v>
      </c>
      <c r="AP223" s="3">
        <v>45939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463</v>
      </c>
      <c r="BD223" s="56">
        <v>0</v>
      </c>
    </row>
    <row r="224" spans="1:56" ht="28.5" customHeight="1" x14ac:dyDescent="0.45">
      <c r="A224" s="3">
        <v>45933</v>
      </c>
      <c r="B224" s="14" t="s">
        <v>515</v>
      </c>
      <c r="C224" s="9" t="s">
        <v>79</v>
      </c>
      <c r="D224" s="13" t="s">
        <v>493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118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45944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461</v>
      </c>
      <c r="AA224" s="8">
        <v>3310.89</v>
      </c>
      <c r="AB224" s="8">
        <v>3310.89</v>
      </c>
      <c r="AC224" s="8">
        <v>0</v>
      </c>
      <c r="AD224" s="8">
        <v>0</v>
      </c>
      <c r="AE224" s="8">
        <v>3310.89</v>
      </c>
      <c r="AF224" s="8">
        <v>0</v>
      </c>
      <c r="AG224" s="1" t="s">
        <v>113</v>
      </c>
      <c r="AH224" s="1" t="s">
        <v>462</v>
      </c>
      <c r="AI224" s="1">
        <v>3</v>
      </c>
      <c r="AJ224" s="3">
        <v>45944</v>
      </c>
      <c r="AK224" s="3">
        <v>45941</v>
      </c>
      <c r="AL224" s="3">
        <v>45940</v>
      </c>
      <c r="AM224" s="3">
        <v>45939</v>
      </c>
      <c r="AN224" s="3">
        <v>0</v>
      </c>
      <c r="AO224" s="3">
        <v>45940</v>
      </c>
      <c r="AP224" s="3">
        <v>45939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463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85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461</v>
      </c>
      <c r="AA225" s="8">
        <v>6621.78</v>
      </c>
      <c r="AB225" s="8">
        <v>6621.78</v>
      </c>
      <c r="AC225" s="8">
        <v>0</v>
      </c>
      <c r="AD225" s="8">
        <v>0</v>
      </c>
      <c r="AE225" s="8">
        <v>6621.78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464</v>
      </c>
      <c r="BD225" s="56">
        <v>0</v>
      </c>
    </row>
    <row r="226" spans="1:56" ht="28.5" customHeight="1" x14ac:dyDescent="0.45">
      <c r="A226" s="3">
        <v>45601</v>
      </c>
      <c r="B226" s="14" t="s">
        <v>185</v>
      </c>
      <c r="C226" s="9" t="s">
        <v>92</v>
      </c>
      <c r="D226" s="13" t="s">
        <v>139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40</v>
      </c>
      <c r="O226" s="9">
        <v>55</v>
      </c>
      <c r="P226" s="10">
        <v>3207.7128103679997</v>
      </c>
      <c r="Q226" s="10">
        <v>0</v>
      </c>
      <c r="R226" s="10">
        <v>3207.7128103679997</v>
      </c>
      <c r="S226" s="9" t="s">
        <v>259</v>
      </c>
      <c r="T226" s="12" t="s">
        <v>63</v>
      </c>
      <c r="U226" s="11">
        <v>100000</v>
      </c>
      <c r="V226" s="10">
        <v>1500</v>
      </c>
      <c r="W226" s="10">
        <v>98500</v>
      </c>
      <c r="X226" s="10">
        <v>0</v>
      </c>
      <c r="Y226" s="10">
        <v>103425</v>
      </c>
      <c r="Z226" s="9" t="s">
        <v>98</v>
      </c>
      <c r="AA226" s="8">
        <v>105955.465</v>
      </c>
      <c r="AB226" s="8">
        <v>19362</v>
      </c>
      <c r="AC226" s="8">
        <v>86593.464999999997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111</v>
      </c>
      <c r="BD226" s="56">
        <v>11092.935565123611</v>
      </c>
    </row>
    <row r="227" spans="1:56" ht="28.5" customHeight="1" x14ac:dyDescent="0.45">
      <c r="A227" s="3">
        <v>45601</v>
      </c>
      <c r="B227" s="14" t="s">
        <v>185</v>
      </c>
      <c r="C227" s="9" t="s">
        <v>92</v>
      </c>
      <c r="D227" s="13" t="s">
        <v>139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90</v>
      </c>
      <c r="M227" s="10">
        <v>24</v>
      </c>
      <c r="N227" s="9">
        <v>40</v>
      </c>
      <c r="O227" s="9">
        <v>55</v>
      </c>
      <c r="P227" s="10">
        <v>11003.203948644863</v>
      </c>
      <c r="Q227" s="10">
        <v>0</v>
      </c>
      <c r="R227" s="10">
        <v>11003.203948644863</v>
      </c>
      <c r="S227" s="9" t="s">
        <v>259</v>
      </c>
      <c r="T227" s="12" t="s">
        <v>63</v>
      </c>
      <c r="U227" s="11">
        <v>337878</v>
      </c>
      <c r="V227" s="10">
        <v>0</v>
      </c>
      <c r="W227" s="10">
        <v>337878</v>
      </c>
      <c r="X227" s="10">
        <v>0</v>
      </c>
      <c r="Y227" s="10">
        <v>354771.9</v>
      </c>
      <c r="Z227" s="9" t="s">
        <v>98</v>
      </c>
      <c r="AA227" s="8">
        <v>363451.98582000006</v>
      </c>
      <c r="AB227" s="8">
        <v>0</v>
      </c>
      <c r="AC227" s="8">
        <v>363451.98582000006</v>
      </c>
      <c r="AD227" s="8">
        <v>0</v>
      </c>
      <c r="AE227" s="8">
        <v>0</v>
      </c>
      <c r="AF227" s="8">
        <v>0</v>
      </c>
      <c r="AG227" s="1" t="s">
        <v>116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111</v>
      </c>
      <c r="BD227" s="56">
        <v>46559.511849046357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23</v>
      </c>
      <c r="F228" s="9">
        <v>37</v>
      </c>
      <c r="G228" s="9">
        <v>0</v>
      </c>
      <c r="H228" s="9">
        <v>0</v>
      </c>
      <c r="I228" s="9">
        <v>128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98</v>
      </c>
      <c r="AA228" s="8">
        <v>469407.45082000003</v>
      </c>
      <c r="AB228" s="8">
        <v>19362</v>
      </c>
      <c r="AC228" s="8">
        <v>450045.45082000003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112</v>
      </c>
      <c r="BD228" s="56">
        <v>0</v>
      </c>
    </row>
    <row r="229" spans="1:56" ht="28.5" customHeight="1" x14ac:dyDescent="0.45">
      <c r="A229" s="3">
        <v>45923</v>
      </c>
      <c r="B229" s="14" t="s">
        <v>410</v>
      </c>
      <c r="C229" s="9" t="s">
        <v>376</v>
      </c>
      <c r="D229" s="13" t="s">
        <v>411</v>
      </c>
      <c r="E229" s="9">
        <v>24</v>
      </c>
      <c r="F229" s="9">
        <v>37</v>
      </c>
      <c r="G229" s="9" t="s">
        <v>60</v>
      </c>
      <c r="H229" s="9">
        <v>0</v>
      </c>
      <c r="I229" s="9">
        <v>120</v>
      </c>
      <c r="J229" s="9" t="s">
        <v>57</v>
      </c>
      <c r="K229" s="9">
        <v>5</v>
      </c>
      <c r="L229" s="9" t="s">
        <v>91</v>
      </c>
      <c r="M229" s="10">
        <v>25</v>
      </c>
      <c r="N229" s="9">
        <v>40</v>
      </c>
      <c r="O229" s="9">
        <v>55</v>
      </c>
      <c r="P229" s="10">
        <v>169.61256399999996</v>
      </c>
      <c r="Q229" s="10">
        <v>0</v>
      </c>
      <c r="R229" s="10">
        <v>169.61256399999996</v>
      </c>
      <c r="S229" s="9" t="s">
        <v>67</v>
      </c>
      <c r="T229" s="12">
        <v>45948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412</v>
      </c>
      <c r="AA229" s="8">
        <v>5378.4500000000007</v>
      </c>
      <c r="AB229" s="8">
        <v>3147</v>
      </c>
      <c r="AC229" s="8">
        <v>2231.4500000000007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72</v>
      </c>
      <c r="AI229" s="1">
        <v>3</v>
      </c>
      <c r="AJ229" s="3">
        <v>45948</v>
      </c>
      <c r="AK229" s="3">
        <v>0</v>
      </c>
      <c r="AL229" s="3">
        <v>45938</v>
      </c>
      <c r="AM229" s="3">
        <v>45945</v>
      </c>
      <c r="AN229" s="3">
        <v>45946</v>
      </c>
      <c r="AO229" s="3">
        <v>45946</v>
      </c>
      <c r="AP229" s="3">
        <v>45943</v>
      </c>
      <c r="AQ229" s="3">
        <v>45947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413</v>
      </c>
      <c r="BD229" s="56">
        <v>273.65015166666672</v>
      </c>
    </row>
    <row r="230" spans="1:56" ht="28.5" customHeight="1" x14ac:dyDescent="0.45">
      <c r="A230" s="3">
        <v>45923</v>
      </c>
      <c r="B230" s="14" t="s">
        <v>410</v>
      </c>
      <c r="C230" s="9" t="s">
        <v>376</v>
      </c>
      <c r="D230" s="13" t="s">
        <v>59</v>
      </c>
      <c r="E230" s="9">
        <v>24</v>
      </c>
      <c r="F230" s="9">
        <v>37</v>
      </c>
      <c r="G230" s="9" t="s">
        <v>60</v>
      </c>
      <c r="H230" s="9">
        <v>0</v>
      </c>
      <c r="I230" s="9">
        <v>120</v>
      </c>
      <c r="J230" s="9" t="s">
        <v>57</v>
      </c>
      <c r="K230" s="9">
        <v>5</v>
      </c>
      <c r="L230" s="9" t="s">
        <v>91</v>
      </c>
      <c r="M230" s="10">
        <v>25</v>
      </c>
      <c r="N230" s="9">
        <v>40</v>
      </c>
      <c r="O230" s="9">
        <v>55</v>
      </c>
      <c r="P230" s="10">
        <v>78.15746949119999</v>
      </c>
      <c r="Q230" s="10">
        <v>0</v>
      </c>
      <c r="R230" s="10">
        <v>78.15746949119999</v>
      </c>
      <c r="S230" s="9" t="s">
        <v>67</v>
      </c>
      <c r="T230" s="12">
        <v>45948</v>
      </c>
      <c r="U230" s="11">
        <v>5000</v>
      </c>
      <c r="V230" s="10">
        <v>2696</v>
      </c>
      <c r="W230" s="10">
        <v>2304</v>
      </c>
      <c r="X230" s="10">
        <v>0</v>
      </c>
      <c r="Y230" s="10">
        <v>0</v>
      </c>
      <c r="Z230" s="9" t="s">
        <v>412</v>
      </c>
      <c r="AA230" s="8">
        <v>2478.38976</v>
      </c>
      <c r="AB230" s="8">
        <v>2478.38976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264</v>
      </c>
      <c r="AI230" s="1">
        <v>2</v>
      </c>
      <c r="AJ230" s="3">
        <v>45948</v>
      </c>
      <c r="AK230" s="3">
        <v>0</v>
      </c>
      <c r="AL230" s="3">
        <v>0</v>
      </c>
      <c r="AM230" s="3">
        <v>0</v>
      </c>
      <c r="AN230" s="3">
        <v>0</v>
      </c>
      <c r="AO230" s="3">
        <v>45946</v>
      </c>
      <c r="AP230" s="3">
        <v>45943</v>
      </c>
      <c r="AQ230" s="3">
        <v>45947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413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24</v>
      </c>
      <c r="F231" s="9">
        <v>37</v>
      </c>
      <c r="G231" s="9">
        <v>0</v>
      </c>
      <c r="H231" s="9">
        <v>0</v>
      </c>
      <c r="I231" s="9">
        <v>120</v>
      </c>
      <c r="J231" s="9" t="s">
        <v>78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412</v>
      </c>
      <c r="AA231" s="8">
        <v>7856.8397600000008</v>
      </c>
      <c r="AB231" s="8">
        <v>5625.38976</v>
      </c>
      <c r="AC231" s="8">
        <v>2231.4500000000007</v>
      </c>
      <c r="AD231" s="8">
        <v>0</v>
      </c>
      <c r="AE231" s="8">
        <v>0</v>
      </c>
      <c r="AF231" s="8" t="s">
        <v>58</v>
      </c>
      <c r="AG231" s="1" t="s">
        <v>113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414</v>
      </c>
      <c r="BD231" s="56">
        <v>0</v>
      </c>
    </row>
    <row r="232" spans="1:56" ht="28.5" customHeight="1" x14ac:dyDescent="0.45">
      <c r="A232" s="3">
        <v>45934</v>
      </c>
      <c r="B232" s="14" t="s">
        <v>126</v>
      </c>
      <c r="C232" s="9" t="s">
        <v>494</v>
      </c>
      <c r="D232" s="13" t="s">
        <v>59</v>
      </c>
      <c r="E232" s="9">
        <v>26</v>
      </c>
      <c r="F232" s="9">
        <v>39</v>
      </c>
      <c r="G232" s="9" t="s">
        <v>60</v>
      </c>
      <c r="H232" s="9">
        <v>0</v>
      </c>
      <c r="I232" s="9">
        <v>93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121</v>
      </c>
      <c r="T232" s="12">
        <v>45944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495</v>
      </c>
      <c r="AA232" s="8">
        <v>11315.7</v>
      </c>
      <c r="AB232" s="8">
        <v>11315.7</v>
      </c>
      <c r="AC232" s="8">
        <v>0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77</v>
      </c>
      <c r="AI232" s="1">
        <v>1</v>
      </c>
      <c r="AJ232" s="3">
        <v>45944</v>
      </c>
      <c r="AK232" s="3">
        <v>0</v>
      </c>
      <c r="AL232" s="3">
        <v>0</v>
      </c>
      <c r="AM232" s="3">
        <v>0</v>
      </c>
      <c r="AN232" s="3">
        <v>0</v>
      </c>
      <c r="AO232" s="3">
        <v>45943</v>
      </c>
      <c r="AP232" s="3">
        <v>45939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303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495</v>
      </c>
      <c r="AA233" s="8">
        <v>11315.7</v>
      </c>
      <c r="AB233" s="8">
        <v>11315.7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303</v>
      </c>
      <c r="BD233" s="56">
        <v>0</v>
      </c>
    </row>
    <row r="234" spans="1:56" ht="28.5" customHeight="1" x14ac:dyDescent="0.45">
      <c r="A234" s="3">
        <v>45931</v>
      </c>
      <c r="B234" s="14" t="s">
        <v>496</v>
      </c>
      <c r="C234" s="9" t="s">
        <v>107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10122</v>
      </c>
      <c r="V234" s="10">
        <v>0</v>
      </c>
      <c r="W234" s="10">
        <v>10122</v>
      </c>
      <c r="X234" s="10">
        <v>0</v>
      </c>
      <c r="Y234" s="10">
        <v>0</v>
      </c>
      <c r="Z234" s="9" t="s">
        <v>189</v>
      </c>
      <c r="AA234" s="8">
        <v>12584.98626</v>
      </c>
      <c r="AB234" s="8">
        <v>12584.98626</v>
      </c>
      <c r="AC234" s="8">
        <v>0</v>
      </c>
      <c r="AD234" s="8">
        <v>0</v>
      </c>
      <c r="AE234" s="8">
        <v>0</v>
      </c>
      <c r="AF234" s="8">
        <v>0</v>
      </c>
      <c r="AG234" s="1" t="s">
        <v>116</v>
      </c>
      <c r="AH234" s="1" t="s">
        <v>77</v>
      </c>
      <c r="AI234" s="1">
        <v>1</v>
      </c>
      <c r="AJ234" s="3">
        <v>45945</v>
      </c>
      <c r="AK234" s="3">
        <v>0</v>
      </c>
      <c r="AL234" s="3">
        <v>0</v>
      </c>
      <c r="AM234" s="3">
        <v>0</v>
      </c>
      <c r="AN234" s="3">
        <v>0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116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189</v>
      </c>
      <c r="AA235" s="8">
        <v>12584.98626</v>
      </c>
      <c r="AB235" s="8">
        <v>12584.98626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116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0</v>
      </c>
    </row>
    <row r="236" spans="1:56" ht="28.5" customHeight="1" x14ac:dyDescent="0.45">
      <c r="A236" s="3">
        <v>45901</v>
      </c>
      <c r="B236" s="14" t="s">
        <v>299</v>
      </c>
      <c r="C236" s="9" t="s">
        <v>107</v>
      </c>
      <c r="D236" s="13" t="s">
        <v>141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45945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87</v>
      </c>
      <c r="AA236" s="8">
        <v>12433.3</v>
      </c>
      <c r="AB236" s="8">
        <v>12433.3</v>
      </c>
      <c r="AC236" s="8">
        <v>0</v>
      </c>
      <c r="AD236" s="8">
        <v>3573</v>
      </c>
      <c r="AE236" s="8">
        <v>8860.2999999999993</v>
      </c>
      <c r="AF236" s="8">
        <v>0</v>
      </c>
      <c r="AG236" s="1" t="s">
        <v>113</v>
      </c>
      <c r="AH236" s="1" t="s">
        <v>75</v>
      </c>
      <c r="AI236" s="1">
        <v>4</v>
      </c>
      <c r="AJ236" s="3">
        <v>45945</v>
      </c>
      <c r="AK236" s="3">
        <v>45941</v>
      </c>
      <c r="AL236" s="3">
        <v>45934</v>
      </c>
      <c r="AM236" s="3">
        <v>45942</v>
      </c>
      <c r="AN236" s="3">
        <v>45943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45933</v>
      </c>
      <c r="B237" s="14" t="s">
        <v>497</v>
      </c>
      <c r="C237" s="9" t="s">
        <v>107</v>
      </c>
      <c r="D237" s="13" t="s">
        <v>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45951</v>
      </c>
      <c r="U237" s="11">
        <v>15000</v>
      </c>
      <c r="V237" s="10">
        <v>0</v>
      </c>
      <c r="W237" s="10">
        <v>15000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5896</v>
      </c>
      <c r="AC237" s="8">
        <v>12753.949999999997</v>
      </c>
      <c r="AD237" s="8">
        <v>1976</v>
      </c>
      <c r="AE237" s="8">
        <v>16673.949999999997</v>
      </c>
      <c r="AF237" s="8">
        <v>0</v>
      </c>
      <c r="AG237" s="1" t="s">
        <v>113</v>
      </c>
      <c r="AH237" s="1" t="s">
        <v>143</v>
      </c>
      <c r="AI237" s="1">
        <v>2</v>
      </c>
      <c r="AJ237" s="3">
        <v>45951</v>
      </c>
      <c r="AK237" s="3">
        <v>45949</v>
      </c>
      <c r="AL237" s="3">
        <v>0</v>
      </c>
      <c r="AM237" s="3">
        <v>0</v>
      </c>
      <c r="AN237" s="3">
        <v>0</v>
      </c>
      <c r="AO237" s="3">
        <v>45950</v>
      </c>
      <c r="AP237" s="3">
        <v>45946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140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1315.3573766666664</v>
      </c>
    </row>
    <row r="238" spans="1:56" ht="28.5" customHeight="1" x14ac:dyDescent="0.45">
      <c r="A238" s="3">
        <v>45933</v>
      </c>
      <c r="B238" s="14" t="s">
        <v>498</v>
      </c>
      <c r="C238" s="9" t="s">
        <v>107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45960</v>
      </c>
      <c r="U238" s="11">
        <v>15000</v>
      </c>
      <c r="V238" s="10">
        <v>0</v>
      </c>
      <c r="W238" s="10">
        <v>15000</v>
      </c>
      <c r="X238" s="10">
        <v>0</v>
      </c>
      <c r="Y238" s="10">
        <v>0</v>
      </c>
      <c r="Z238" s="9" t="s">
        <v>87</v>
      </c>
      <c r="AA238" s="8">
        <v>18649.949999999997</v>
      </c>
      <c r="AB238" s="8">
        <v>0</v>
      </c>
      <c r="AC238" s="8">
        <v>18649.949999999997</v>
      </c>
      <c r="AD238" s="8">
        <v>0</v>
      </c>
      <c r="AE238" s="8">
        <v>18649.949999999997</v>
      </c>
      <c r="AF238" s="8">
        <v>0</v>
      </c>
      <c r="AG238" s="1" t="s">
        <v>115</v>
      </c>
      <c r="AH238" s="1" t="s">
        <v>143</v>
      </c>
      <c r="AI238" s="1">
        <v>2</v>
      </c>
      <c r="AJ238" s="3">
        <v>45960</v>
      </c>
      <c r="AK238" s="3">
        <v>45958</v>
      </c>
      <c r="AL238" s="3">
        <v>0</v>
      </c>
      <c r="AM238" s="3">
        <v>0</v>
      </c>
      <c r="AN238" s="3">
        <v>0</v>
      </c>
      <c r="AO238" s="3">
        <v>45959</v>
      </c>
      <c r="AP238" s="3">
        <v>45955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140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1923.4315100000001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87</v>
      </c>
      <c r="AA239" s="8">
        <v>49733.2</v>
      </c>
      <c r="AB239" s="8">
        <v>18329.3</v>
      </c>
      <c r="AC239" s="8">
        <v>31403.899999999994</v>
      </c>
      <c r="AD239" s="8">
        <v>5549</v>
      </c>
      <c r="AE239" s="8">
        <v>44184.2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>
        <v>45925</v>
      </c>
      <c r="B240" s="14" t="s">
        <v>416</v>
      </c>
      <c r="C240" s="9" t="s">
        <v>144</v>
      </c>
      <c r="D240" s="13" t="s">
        <v>145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45940</v>
      </c>
      <c r="U240" s="11">
        <v>50000</v>
      </c>
      <c r="V240" s="10">
        <v>700</v>
      </c>
      <c r="W240" s="10">
        <v>49300</v>
      </c>
      <c r="X240" s="10">
        <v>52510</v>
      </c>
      <c r="Y240" s="10">
        <v>0</v>
      </c>
      <c r="Z240" s="9" t="s">
        <v>125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45940</v>
      </c>
      <c r="AK240" s="3">
        <v>0</v>
      </c>
      <c r="AL240" s="3">
        <v>45931</v>
      </c>
      <c r="AM240" s="3">
        <v>45938</v>
      </c>
      <c r="AN240" s="3">
        <v>45939</v>
      </c>
      <c r="AO240" s="3">
        <v>45939</v>
      </c>
      <c r="AP240" s="3">
        <v>45935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 t="s">
        <v>516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144</v>
      </c>
      <c r="D241" s="13" t="s">
        <v>145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 t="s">
        <v>63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125</v>
      </c>
      <c r="AA241" s="8">
        <v>59372.5</v>
      </c>
      <c r="AB241" s="8">
        <v>12085</v>
      </c>
      <c r="AC241" s="8">
        <v>47287.5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5314.5895833333343</v>
      </c>
    </row>
    <row r="242" spans="1:56" ht="28.5" customHeight="1" x14ac:dyDescent="0.45">
      <c r="A242" s="3" t="s">
        <v>132</v>
      </c>
      <c r="B242" s="14" t="s">
        <v>132</v>
      </c>
      <c r="C242" s="9" t="s">
        <v>107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45961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125</v>
      </c>
      <c r="AA242" s="8">
        <v>6775.4500000000007</v>
      </c>
      <c r="AB242" s="8">
        <v>6775.4500000000007</v>
      </c>
      <c r="AC242" s="8">
        <v>0</v>
      </c>
      <c r="AD242" s="8">
        <v>0</v>
      </c>
      <c r="AE242" s="8">
        <v>6775.4500000000007</v>
      </c>
      <c r="AF242" s="8">
        <v>0</v>
      </c>
      <c r="AG242" s="1">
        <v>0</v>
      </c>
      <c r="AH242" s="1" t="s">
        <v>143</v>
      </c>
      <c r="AI242" s="1">
        <v>2</v>
      </c>
      <c r="AJ242" s="3">
        <v>45961</v>
      </c>
      <c r="AK242" s="3">
        <v>45959</v>
      </c>
      <c r="AL242" s="3">
        <v>0</v>
      </c>
      <c r="AM242" s="3">
        <v>0</v>
      </c>
      <c r="AN242" s="3">
        <v>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125</v>
      </c>
      <c r="AA243" s="8">
        <v>66147.95</v>
      </c>
      <c r="AB243" s="8">
        <v>18860.45</v>
      </c>
      <c r="AC243" s="8">
        <v>47287.5</v>
      </c>
      <c r="AD243" s="8">
        <v>0</v>
      </c>
      <c r="AE243" s="8">
        <v>6775.4500000000007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146</v>
      </c>
      <c r="BD243" s="56">
        <v>0</v>
      </c>
    </row>
  </sheetData>
  <autoFilter ref="A5:BD2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28E-8D75-48A8-8D3F-3510C615D1FD}">
  <sheetPr>
    <tabColor rgb="FFFFFF00"/>
  </sheetPr>
  <dimension ref="A1:BD256"/>
  <sheetViews>
    <sheetView zoomScale="80" zoomScaleNormal="80" workbookViewId="0">
      <selection activeCell="S17" sqref="S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45936</v>
      </c>
      <c r="E3" s="85" t="s">
        <v>52</v>
      </c>
      <c r="F3" s="85"/>
      <c r="G3" s="86">
        <v>9.5299999999999994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2840</v>
      </c>
      <c r="AC6" s="8">
        <v>4564.0999999999995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271.65523199999996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2840</v>
      </c>
      <c r="AC7" s="8">
        <v>4564.0999999999995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4481</v>
      </c>
      <c r="AC12" s="8">
        <v>16124.75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1109.3828000000001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45049.880000000005</v>
      </c>
      <c r="AC15" s="8">
        <v>36730.5</v>
      </c>
      <c r="AD15" s="8">
        <v>0</v>
      </c>
      <c r="AE15" s="8">
        <v>0</v>
      </c>
      <c r="AF15" s="8" t="s">
        <v>58</v>
      </c>
      <c r="AG15" s="1" t="s">
        <v>115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45937</v>
      </c>
      <c r="U23" s="11">
        <v>20000</v>
      </c>
      <c r="V23" s="10">
        <v>20000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360</v>
      </c>
      <c r="AG23" s="1" t="s">
        <v>114</v>
      </c>
      <c r="AH23" s="1" t="s">
        <v>77</v>
      </c>
      <c r="AI23" s="1">
        <v>1</v>
      </c>
      <c r="AJ23" s="3">
        <v>45937</v>
      </c>
      <c r="AK23" s="3">
        <v>0</v>
      </c>
      <c r="AL23" s="3">
        <v>0</v>
      </c>
      <c r="AM23" s="3">
        <v>0</v>
      </c>
      <c r="AN23" s="3">
        <v>0</v>
      </c>
      <c r="AO23" s="3">
        <v>45936</v>
      </c>
      <c r="AP23" s="3">
        <v>45932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361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45937</v>
      </c>
      <c r="U24" s="11">
        <v>20000</v>
      </c>
      <c r="V24" s="10">
        <v>5000</v>
      </c>
      <c r="W24" s="10">
        <v>15000</v>
      </c>
      <c r="X24" s="10">
        <v>0</v>
      </c>
      <c r="Y24" s="10">
        <v>0</v>
      </c>
      <c r="Z24" s="9" t="s">
        <v>168</v>
      </c>
      <c r="AA24" s="8">
        <v>14039.85</v>
      </c>
      <c r="AB24" s="8">
        <v>14039.85</v>
      </c>
      <c r="AC24" s="8">
        <v>0</v>
      </c>
      <c r="AD24" s="8">
        <v>0</v>
      </c>
      <c r="AE24" s="8">
        <v>0</v>
      </c>
      <c r="AF24" s="8" t="s">
        <v>362</v>
      </c>
      <c r="AG24" s="1" t="s">
        <v>114</v>
      </c>
      <c r="AH24" s="1" t="s">
        <v>77</v>
      </c>
      <c r="AI24" s="1">
        <v>1</v>
      </c>
      <c r="AJ24" s="3">
        <v>45937</v>
      </c>
      <c r="AK24" s="3">
        <v>0</v>
      </c>
      <c r="AL24" s="3">
        <v>0</v>
      </c>
      <c r="AM24" s="3">
        <v>0</v>
      </c>
      <c r="AN24" s="3">
        <v>0</v>
      </c>
      <c r="AO24" s="3">
        <v>45936</v>
      </c>
      <c r="AP24" s="3">
        <v>45932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436</v>
      </c>
      <c r="AG25" s="1" t="s">
        <v>114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437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436</v>
      </c>
      <c r="AG26" s="1" t="s">
        <v>116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430</v>
      </c>
      <c r="C27" s="9" t="s">
        <v>73</v>
      </c>
      <c r="D27" s="13" t="s">
        <v>256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2367</v>
      </c>
      <c r="AC27" s="8">
        <v>2312.9500000000007</v>
      </c>
      <c r="AD27" s="8">
        <v>0</v>
      </c>
      <c r="AE27" s="8">
        <v>0</v>
      </c>
      <c r="AF27" s="8" t="s">
        <v>436</v>
      </c>
      <c r="AG27" s="1" t="s">
        <v>114</v>
      </c>
      <c r="AH27" s="1" t="s">
        <v>74</v>
      </c>
      <c r="AI27" s="1">
        <v>2</v>
      </c>
      <c r="AJ27" s="3">
        <v>45938</v>
      </c>
      <c r="AK27" s="3">
        <v>0</v>
      </c>
      <c r="AL27" s="3">
        <v>45929</v>
      </c>
      <c r="AM27" s="3">
        <v>45936</v>
      </c>
      <c r="AN27" s="3">
        <v>45937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174.22167377777782</v>
      </c>
    </row>
    <row r="28" spans="1:56" ht="28.5" customHeight="1" x14ac:dyDescent="0.45">
      <c r="A28" s="3">
        <v>45929</v>
      </c>
      <c r="B28" s="14" t="s">
        <v>430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436</v>
      </c>
      <c r="AG28" s="1" t="s">
        <v>114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352.51463377777782</v>
      </c>
    </row>
    <row r="29" spans="1:56" ht="28.5" customHeight="1" x14ac:dyDescent="0.45">
      <c r="A29" s="3">
        <v>45919</v>
      </c>
      <c r="B29" s="14" t="s">
        <v>438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45938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168</v>
      </c>
      <c r="AA29" s="8">
        <v>5238.75</v>
      </c>
      <c r="AB29" s="8">
        <v>0</v>
      </c>
      <c r="AC29" s="8">
        <v>5238.75</v>
      </c>
      <c r="AD29" s="8">
        <v>0</v>
      </c>
      <c r="AE29" s="8">
        <v>0</v>
      </c>
      <c r="AF29" s="8" t="s">
        <v>436</v>
      </c>
      <c r="AG29" s="1" t="s">
        <v>114</v>
      </c>
      <c r="AH29" s="1" t="s">
        <v>77</v>
      </c>
      <c r="AI29" s="1">
        <v>1</v>
      </c>
      <c r="AJ29" s="3">
        <v>45938</v>
      </c>
      <c r="AK29" s="3">
        <v>0</v>
      </c>
      <c r="AL29" s="3">
        <v>0</v>
      </c>
      <c r="AM29" s="3">
        <v>0</v>
      </c>
      <c r="AN29" s="3">
        <v>0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394.60593333333333</v>
      </c>
    </row>
    <row r="30" spans="1:56" ht="28.5" customHeight="1" x14ac:dyDescent="0.45">
      <c r="A30" s="3">
        <v>45929</v>
      </c>
      <c r="B30" s="14" t="s">
        <v>434</v>
      </c>
      <c r="C30" s="9" t="s">
        <v>73</v>
      </c>
      <c r="D30" s="13" t="s">
        <v>241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439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45929</v>
      </c>
      <c r="B31" s="14" t="s">
        <v>434</v>
      </c>
      <c r="C31" s="9" t="s">
        <v>73</v>
      </c>
      <c r="D31" s="13" t="s">
        <v>305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439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352.51463377777782</v>
      </c>
    </row>
    <row r="32" spans="1:56" ht="28.5" customHeight="1" x14ac:dyDescent="0.45">
      <c r="A32" s="3">
        <v>45929</v>
      </c>
      <c r="B32" s="14" t="s">
        <v>434</v>
      </c>
      <c r="C32" s="9" t="s">
        <v>73</v>
      </c>
      <c r="D32" s="13" t="s">
        <v>286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439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434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439</v>
      </c>
      <c r="AG33" s="1" t="s">
        <v>114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705.02926755555563</v>
      </c>
    </row>
    <row r="34" spans="1:56" ht="28.5" customHeight="1" x14ac:dyDescent="0.45">
      <c r="A34" s="3">
        <v>45933</v>
      </c>
      <c r="B34" s="14" t="s">
        <v>452</v>
      </c>
      <c r="C34" s="9" t="s">
        <v>73</v>
      </c>
      <c r="D34" s="13" t="s">
        <v>182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453</v>
      </c>
      <c r="AG34" s="1" t="s">
        <v>116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45933</v>
      </c>
      <c r="B35" s="14" t="s">
        <v>452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453</v>
      </c>
      <c r="AG35" s="1" t="s">
        <v>114</v>
      </c>
      <c r="AH35" s="1" t="s">
        <v>74</v>
      </c>
      <c r="AI35" s="1">
        <v>2</v>
      </c>
      <c r="AJ35" s="3">
        <v>45946</v>
      </c>
      <c r="AK35" s="3">
        <v>0</v>
      </c>
      <c r="AL35" s="3">
        <v>45937</v>
      </c>
      <c r="AM35" s="3">
        <v>45944</v>
      </c>
      <c r="AN35" s="3">
        <v>45945</v>
      </c>
      <c r="AO35" s="3">
        <v>45945</v>
      </c>
      <c r="AP35" s="3">
        <v>45941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45933</v>
      </c>
      <c r="B36" s="14" t="s">
        <v>452</v>
      </c>
      <c r="C36" s="9" t="s">
        <v>73</v>
      </c>
      <c r="D36" s="13" t="s">
        <v>251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453</v>
      </c>
      <c r="AG36" s="1" t="s">
        <v>114</v>
      </c>
      <c r="AH36" s="1" t="s">
        <v>74</v>
      </c>
      <c r="AI36" s="1">
        <v>2</v>
      </c>
      <c r="AJ36" s="3">
        <v>45946</v>
      </c>
      <c r="AK36" s="3">
        <v>0</v>
      </c>
      <c r="AL36" s="3">
        <v>45937</v>
      </c>
      <c r="AM36" s="3">
        <v>45944</v>
      </c>
      <c r="AN36" s="3">
        <v>45945</v>
      </c>
      <c r="AO36" s="3">
        <v>45945</v>
      </c>
      <c r="AP36" s="3">
        <v>45941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45930</v>
      </c>
      <c r="B37" s="14" t="s">
        <v>454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168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>
        <v>0</v>
      </c>
      <c r="AG37" s="1" t="s">
        <v>114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394.60593333333333</v>
      </c>
    </row>
    <row r="38" spans="1:56" ht="28.5" customHeight="1" x14ac:dyDescent="0.45">
      <c r="A38" s="3">
        <v>45933</v>
      </c>
      <c r="B38" s="14" t="s">
        <v>452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453</v>
      </c>
      <c r="AG38" s="1" t="s">
        <v>116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45933</v>
      </c>
      <c r="B39" s="14" t="s">
        <v>452</v>
      </c>
      <c r="C39" s="9" t="s">
        <v>73</v>
      </c>
      <c r="D39" s="13" t="s">
        <v>286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453</v>
      </c>
      <c r="AG39" s="1" t="s">
        <v>116</v>
      </c>
      <c r="AH39" s="1" t="s">
        <v>74</v>
      </c>
      <c r="AI39" s="1">
        <v>2</v>
      </c>
      <c r="AJ39" s="3">
        <v>45948</v>
      </c>
      <c r="AK39" s="3">
        <v>0</v>
      </c>
      <c r="AL39" s="3">
        <v>45939</v>
      </c>
      <c r="AM39" s="3">
        <v>45946</v>
      </c>
      <c r="AN39" s="3">
        <v>45947</v>
      </c>
      <c r="AO39" s="3">
        <v>45947</v>
      </c>
      <c r="AP39" s="3">
        <v>45943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45933</v>
      </c>
      <c r="B40" s="14" t="s">
        <v>452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453</v>
      </c>
      <c r="AG40" s="1" t="s">
        <v>113</v>
      </c>
      <c r="AH40" s="1" t="s">
        <v>74</v>
      </c>
      <c r="AI40" s="1">
        <v>2</v>
      </c>
      <c r="AJ40" s="3">
        <v>45948</v>
      </c>
      <c r="AK40" s="3">
        <v>0</v>
      </c>
      <c r="AL40" s="3">
        <v>45939</v>
      </c>
      <c r="AM40" s="3">
        <v>45946</v>
      </c>
      <c r="AN40" s="3">
        <v>45947</v>
      </c>
      <c r="AO40" s="3">
        <v>45947</v>
      </c>
      <c r="AP40" s="3">
        <v>45943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168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360</v>
      </c>
      <c r="AG41" s="1" t="s">
        <v>61</v>
      </c>
      <c r="AH41" s="1">
        <v>0</v>
      </c>
      <c r="AI41" s="1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1410.0585351111113</v>
      </c>
    </row>
    <row r="42" spans="1:56" ht="28.5" customHeight="1" x14ac:dyDescent="0.45">
      <c r="A42" s="3">
        <v>45919</v>
      </c>
      <c r="B42" s="14" t="s">
        <v>361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45947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362</v>
      </c>
      <c r="AG42" s="1" t="s">
        <v>113</v>
      </c>
      <c r="AH42" s="1" t="s">
        <v>77</v>
      </c>
      <c r="AI42" s="1">
        <v>1</v>
      </c>
      <c r="AJ42" s="3">
        <v>45947</v>
      </c>
      <c r="AK42" s="3">
        <v>0</v>
      </c>
      <c r="AL42" s="3">
        <v>0</v>
      </c>
      <c r="AM42" s="3">
        <v>0</v>
      </c>
      <c r="AN42" s="3">
        <v>0</v>
      </c>
      <c r="AO42" s="3">
        <v>45946</v>
      </c>
      <c r="AP42" s="3">
        <v>45942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 t="s">
        <v>132</v>
      </c>
      <c r="B43" s="14" t="s">
        <v>132</v>
      </c>
      <c r="C43" s="9" t="s">
        <v>73</v>
      </c>
      <c r="D43" s="13" t="s">
        <v>306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 t="s">
        <v>63</v>
      </c>
      <c r="U43" s="11">
        <v>5000</v>
      </c>
      <c r="V43" s="10">
        <v>5232</v>
      </c>
      <c r="W43" s="10">
        <v>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45961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168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>
        <v>45961</v>
      </c>
      <c r="AK44" s="3">
        <v>0</v>
      </c>
      <c r="AL44" s="3">
        <v>45952</v>
      </c>
      <c r="AM44" s="3">
        <v>45959</v>
      </c>
      <c r="AN44" s="3">
        <v>45960</v>
      </c>
      <c r="AO44" s="3">
        <v>45960</v>
      </c>
      <c r="AP44" s="3">
        <v>45956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15863.158520000001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356793.80000000005</v>
      </c>
      <c r="AB45" s="8">
        <v>25766.750000000004</v>
      </c>
      <c r="AC45" s="8">
        <v>331027.05000000005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8.5" customHeight="1" x14ac:dyDescent="0.45">
      <c r="A46" s="3">
        <v>45905</v>
      </c>
      <c r="B46" s="14" t="s">
        <v>307</v>
      </c>
      <c r="C46" s="9" t="s">
        <v>136</v>
      </c>
      <c r="D46" s="13" t="s">
        <v>302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110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183</v>
      </c>
      <c r="BD46" s="56">
        <v>0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184</v>
      </c>
      <c r="BD47" s="56">
        <v>0</v>
      </c>
    </row>
    <row r="48" spans="1:56" ht="28.5" customHeight="1" x14ac:dyDescent="0.45">
      <c r="A48" s="3">
        <v>45923</v>
      </c>
      <c r="B48" s="14" t="s">
        <v>380</v>
      </c>
      <c r="C48" s="9" t="s">
        <v>381</v>
      </c>
      <c r="D48" s="13" t="s">
        <v>382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91</v>
      </c>
      <c r="M48" s="10">
        <v>21</v>
      </c>
      <c r="N48" s="9">
        <v>40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45937</v>
      </c>
      <c r="U48" s="11">
        <v>5000</v>
      </c>
      <c r="V48" s="10">
        <v>5000</v>
      </c>
      <c r="W48" s="10">
        <v>0</v>
      </c>
      <c r="X48" s="10">
        <v>5430</v>
      </c>
      <c r="Y48" s="10">
        <v>0</v>
      </c>
      <c r="Z48" s="9" t="s">
        <v>383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72</v>
      </c>
      <c r="AI48" s="1">
        <v>3</v>
      </c>
      <c r="AJ48" s="3">
        <v>45937</v>
      </c>
      <c r="AK48" s="3">
        <v>0</v>
      </c>
      <c r="AL48" s="3">
        <v>45927</v>
      </c>
      <c r="AM48" s="3">
        <v>45934</v>
      </c>
      <c r="AN48" s="3">
        <v>45935</v>
      </c>
      <c r="AO48" s="3">
        <v>45935</v>
      </c>
      <c r="AP48" s="3">
        <v>45932</v>
      </c>
      <c r="AQ48" s="3">
        <v>45936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303</v>
      </c>
      <c r="BD48" s="56">
        <v>0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383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303</v>
      </c>
      <c r="BD49" s="56">
        <v>0</v>
      </c>
    </row>
    <row r="50" spans="1:56" ht="28.5" customHeight="1" x14ac:dyDescent="0.45">
      <c r="A50" s="3">
        <v>45919</v>
      </c>
      <c r="B50" s="14" t="s">
        <v>366</v>
      </c>
      <c r="C50" s="9" t="s">
        <v>136</v>
      </c>
      <c r="D50" s="13" t="s">
        <v>261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4960</v>
      </c>
      <c r="V50" s="10">
        <v>4912</v>
      </c>
      <c r="W50" s="10">
        <v>48</v>
      </c>
      <c r="X50" s="10">
        <v>11390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455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368</v>
      </c>
      <c r="C51" s="9" t="s">
        <v>136</v>
      </c>
      <c r="D51" s="13" t="s">
        <v>128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14240</v>
      </c>
      <c r="V51" s="10">
        <v>14240</v>
      </c>
      <c r="W51" s="10">
        <v>0</v>
      </c>
      <c r="X51" s="10">
        <v>31440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348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45919</v>
      </c>
      <c r="B52" s="14" t="s">
        <v>369</v>
      </c>
      <c r="C52" s="9" t="s">
        <v>136</v>
      </c>
      <c r="D52" s="13" t="s">
        <v>304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15040</v>
      </c>
      <c r="V52" s="10">
        <v>15040</v>
      </c>
      <c r="W52" s="10">
        <v>0</v>
      </c>
      <c r="X52" s="10">
        <v>16380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370</v>
      </c>
      <c r="C53" s="9" t="s">
        <v>136</v>
      </c>
      <c r="D53" s="13" t="s">
        <v>274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45937</v>
      </c>
      <c r="U53" s="11">
        <v>10000</v>
      </c>
      <c r="V53" s="10">
        <v>0</v>
      </c>
      <c r="W53" s="10">
        <v>10000</v>
      </c>
      <c r="X53" s="10">
        <v>11535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45937</v>
      </c>
      <c r="AK53" s="3">
        <v>45933</v>
      </c>
      <c r="AL53" s="3">
        <v>45926</v>
      </c>
      <c r="AM53" s="3">
        <v>45934</v>
      </c>
      <c r="AN53" s="3">
        <v>45935</v>
      </c>
      <c r="AO53" s="3">
        <v>45936</v>
      </c>
      <c r="AP53" s="3">
        <v>45932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45892</v>
      </c>
      <c r="B54" s="14" t="s">
        <v>279</v>
      </c>
      <c r="C54" s="9" t="s">
        <v>136</v>
      </c>
      <c r="D54" s="13" t="s">
        <v>274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45937</v>
      </c>
      <c r="U54" s="11">
        <v>640</v>
      </c>
      <c r="V54" s="10">
        <v>0</v>
      </c>
      <c r="W54" s="10">
        <v>640</v>
      </c>
      <c r="X54" s="10">
        <v>700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45937</v>
      </c>
      <c r="AK54" s="3">
        <v>45933</v>
      </c>
      <c r="AL54" s="3">
        <v>45926</v>
      </c>
      <c r="AM54" s="3">
        <v>45934</v>
      </c>
      <c r="AN54" s="3">
        <v>45935</v>
      </c>
      <c r="AO54" s="3">
        <v>45936</v>
      </c>
      <c r="AP54" s="3">
        <v>45932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283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370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45937</v>
      </c>
      <c r="U55" s="11">
        <v>20000</v>
      </c>
      <c r="V55" s="10">
        <v>0</v>
      </c>
      <c r="W55" s="10">
        <v>20000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45937</v>
      </c>
      <c r="AK55" s="3">
        <v>45933</v>
      </c>
      <c r="AL55" s="3">
        <v>45926</v>
      </c>
      <c r="AM55" s="3">
        <v>45934</v>
      </c>
      <c r="AN55" s="3">
        <v>45935</v>
      </c>
      <c r="AO55" s="3">
        <v>45936</v>
      </c>
      <c r="AP55" s="3">
        <v>45932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45796</v>
      </c>
      <c r="B56" s="14" t="s">
        <v>234</v>
      </c>
      <c r="C56" s="9" t="s">
        <v>136</v>
      </c>
      <c r="D56" s="13" t="s">
        <v>142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45937</v>
      </c>
      <c r="U56" s="11">
        <v>240</v>
      </c>
      <c r="V56" s="10">
        <v>0</v>
      </c>
      <c r="W56" s="10">
        <v>240</v>
      </c>
      <c r="X56" s="10">
        <v>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45937</v>
      </c>
      <c r="AK56" s="3">
        <v>45933</v>
      </c>
      <c r="AL56" s="3">
        <v>45926</v>
      </c>
      <c r="AM56" s="3">
        <v>45934</v>
      </c>
      <c r="AN56" s="3">
        <v>45935</v>
      </c>
      <c r="AO56" s="3">
        <v>45936</v>
      </c>
      <c r="AP56" s="3">
        <v>45932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232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45919</v>
      </c>
      <c r="B57" s="14" t="s">
        <v>369</v>
      </c>
      <c r="C57" s="9" t="s">
        <v>136</v>
      </c>
      <c r="D57" s="13" t="s">
        <v>230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45937</v>
      </c>
      <c r="U57" s="11">
        <v>5040</v>
      </c>
      <c r="V57" s="10">
        <v>0</v>
      </c>
      <c r="W57" s="10">
        <v>5040</v>
      </c>
      <c r="X57" s="10">
        <v>6110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45937</v>
      </c>
      <c r="AK57" s="3">
        <v>45933</v>
      </c>
      <c r="AL57" s="3">
        <v>45926</v>
      </c>
      <c r="AM57" s="3">
        <v>45934</v>
      </c>
      <c r="AN57" s="3">
        <v>45935</v>
      </c>
      <c r="AO57" s="3">
        <v>45936</v>
      </c>
      <c r="AP57" s="3">
        <v>45932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126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45951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45951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45937</v>
      </c>
      <c r="U60" s="11">
        <v>5000</v>
      </c>
      <c r="V60" s="10">
        <v>5000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45937</v>
      </c>
      <c r="AK60" s="3">
        <v>45933</v>
      </c>
      <c r="AL60" s="3">
        <v>45926</v>
      </c>
      <c r="AM60" s="3">
        <v>45934</v>
      </c>
      <c r="AN60" s="3">
        <v>45935</v>
      </c>
      <c r="AO60" s="3">
        <v>45936</v>
      </c>
      <c r="AP60" s="3">
        <v>45932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45937</v>
      </c>
      <c r="U61" s="11">
        <v>7500</v>
      </c>
      <c r="V61" s="10">
        <v>0</v>
      </c>
      <c r="W61" s="10">
        <v>7500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45937</v>
      </c>
      <c r="AK61" s="3">
        <v>45933</v>
      </c>
      <c r="AL61" s="3">
        <v>45926</v>
      </c>
      <c r="AM61" s="3">
        <v>45934</v>
      </c>
      <c r="AN61" s="3">
        <v>45935</v>
      </c>
      <c r="AO61" s="3">
        <v>45936</v>
      </c>
      <c r="AP61" s="3">
        <v>45932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45922</v>
      </c>
      <c r="B62" s="14" t="s">
        <v>387</v>
      </c>
      <c r="C62" s="9" t="s">
        <v>243</v>
      </c>
      <c r="D62" s="13" t="s">
        <v>388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45944</v>
      </c>
      <c r="U62" s="11">
        <v>10000</v>
      </c>
      <c r="V62" s="10">
        <v>0</v>
      </c>
      <c r="W62" s="10">
        <v>10000</v>
      </c>
      <c r="X62" s="10">
        <v>10560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387</v>
      </c>
      <c r="C63" s="9" t="s">
        <v>243</v>
      </c>
      <c r="D63" s="13" t="s">
        <v>389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30000</v>
      </c>
      <c r="V63" s="10">
        <v>0</v>
      </c>
      <c r="W63" s="10">
        <v>30000</v>
      </c>
      <c r="X63" s="10">
        <v>30900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387</v>
      </c>
      <c r="C64" s="9" t="s">
        <v>243</v>
      </c>
      <c r="D64" s="13" t="s">
        <v>390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5850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384</v>
      </c>
      <c r="C67" s="9" t="s">
        <v>385</v>
      </c>
      <c r="D67" s="13" t="s">
        <v>386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329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45940</v>
      </c>
      <c r="U68" s="11">
        <v>5000</v>
      </c>
      <c r="V68" s="10">
        <v>5000</v>
      </c>
      <c r="W68" s="10">
        <v>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45940</v>
      </c>
      <c r="AK68" s="3">
        <v>45936</v>
      </c>
      <c r="AL68" s="3">
        <v>45929</v>
      </c>
      <c r="AM68" s="3">
        <v>45937</v>
      </c>
      <c r="AN68" s="3">
        <v>45938</v>
      </c>
      <c r="AO68" s="3">
        <v>45939</v>
      </c>
      <c r="AP68" s="3">
        <v>45935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45940</v>
      </c>
      <c r="U69" s="11">
        <v>2500</v>
      </c>
      <c r="V69" s="10">
        <v>0</v>
      </c>
      <c r="W69" s="10">
        <v>2500</v>
      </c>
      <c r="X69" s="10">
        <v>0</v>
      </c>
      <c r="Y69" s="10">
        <v>2625</v>
      </c>
      <c r="Z69" s="9" t="s">
        <v>80</v>
      </c>
      <c r="AA69" s="8">
        <v>2759.0749999999998</v>
      </c>
      <c r="AB69" s="8">
        <v>2759.0749999999998</v>
      </c>
      <c r="AC69" s="8">
        <v>0</v>
      </c>
      <c r="AD69" s="8">
        <v>0</v>
      </c>
      <c r="AE69" s="8">
        <v>2759.0749999999998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45940</v>
      </c>
      <c r="AK69" s="3">
        <v>45936</v>
      </c>
      <c r="AL69" s="3">
        <v>45929</v>
      </c>
      <c r="AM69" s="3">
        <v>45937</v>
      </c>
      <c r="AN69" s="3">
        <v>45938</v>
      </c>
      <c r="AO69" s="3">
        <v>45939</v>
      </c>
      <c r="AP69" s="3">
        <v>45935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45931</v>
      </c>
      <c r="B70" s="14" t="s">
        <v>478</v>
      </c>
      <c r="C70" s="9" t="s">
        <v>448</v>
      </c>
      <c r="D70" s="13" t="s">
        <v>449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456</v>
      </c>
      <c r="M70" s="10">
        <v>21</v>
      </c>
      <c r="N70" s="9">
        <v>33</v>
      </c>
      <c r="O70" s="9">
        <v>40</v>
      </c>
      <c r="P70" s="10">
        <v>85.484732256000001</v>
      </c>
      <c r="Q70" s="10">
        <v>0</v>
      </c>
      <c r="R70" s="10">
        <v>85.484732256000001</v>
      </c>
      <c r="S70" s="9" t="s">
        <v>71</v>
      </c>
      <c r="T70" s="12">
        <v>45944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4400.55</v>
      </c>
      <c r="AB70" s="8">
        <v>4400.55</v>
      </c>
      <c r="AC70" s="8">
        <v>0</v>
      </c>
      <c r="AD70" s="8">
        <v>4400.55</v>
      </c>
      <c r="AE70" s="8">
        <v>0</v>
      </c>
      <c r="AF70" s="8">
        <v>0</v>
      </c>
      <c r="AG70" s="1" t="s">
        <v>115</v>
      </c>
      <c r="AH70" s="1" t="s">
        <v>68</v>
      </c>
      <c r="AI70" s="1">
        <v>4</v>
      </c>
      <c r="AJ70" s="3">
        <v>45944</v>
      </c>
      <c r="AK70" s="3">
        <v>45940</v>
      </c>
      <c r="AL70" s="3">
        <v>45934</v>
      </c>
      <c r="AM70" s="3">
        <v>45941</v>
      </c>
      <c r="AN70" s="3">
        <v>45942</v>
      </c>
      <c r="AO70" s="3">
        <v>45942</v>
      </c>
      <c r="AP70" s="3">
        <v>45939</v>
      </c>
      <c r="AQ70" s="3">
        <v>45943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45931</v>
      </c>
      <c r="B71" s="14" t="s">
        <v>479</v>
      </c>
      <c r="C71" s="9" t="s">
        <v>448</v>
      </c>
      <c r="D71" s="13" t="s">
        <v>450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456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45944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113</v>
      </c>
      <c r="AH71" s="1" t="s">
        <v>68</v>
      </c>
      <c r="AI71" s="1">
        <v>4</v>
      </c>
      <c r="AJ71" s="3">
        <v>45944</v>
      </c>
      <c r="AK71" s="3">
        <v>45940</v>
      </c>
      <c r="AL71" s="3">
        <v>45934</v>
      </c>
      <c r="AM71" s="3">
        <v>45941</v>
      </c>
      <c r="AN71" s="3">
        <v>45942</v>
      </c>
      <c r="AO71" s="3">
        <v>45942</v>
      </c>
      <c r="AP71" s="3">
        <v>45939</v>
      </c>
      <c r="AQ71" s="3">
        <v>45943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45877</v>
      </c>
      <c r="B72" s="14" t="s">
        <v>269</v>
      </c>
      <c r="C72" s="9" t="s">
        <v>79</v>
      </c>
      <c r="D72" s="13" t="s">
        <v>270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45944</v>
      </c>
      <c r="U72" s="11">
        <v>3500</v>
      </c>
      <c r="V72" s="10">
        <v>3500</v>
      </c>
      <c r="W72" s="10">
        <v>0</v>
      </c>
      <c r="X72" s="10">
        <v>3605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45944</v>
      </c>
      <c r="AK72" s="3">
        <v>45940</v>
      </c>
      <c r="AL72" s="3">
        <v>45933</v>
      </c>
      <c r="AM72" s="3">
        <v>45941</v>
      </c>
      <c r="AN72" s="3">
        <v>45942</v>
      </c>
      <c r="AO72" s="3">
        <v>45943</v>
      </c>
      <c r="AP72" s="3">
        <v>45939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45945</v>
      </c>
      <c r="U73" s="11">
        <v>5000</v>
      </c>
      <c r="V73" s="10">
        <v>4064</v>
      </c>
      <c r="W73" s="10">
        <v>936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45930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45945</v>
      </c>
      <c r="U74" s="11">
        <v>5000</v>
      </c>
      <c r="V74" s="10">
        <v>5000</v>
      </c>
      <c r="W74" s="10">
        <v>0</v>
      </c>
      <c r="X74" s="10">
        <v>5900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45930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 t="s">
        <v>329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45945</v>
      </c>
      <c r="U75" s="11">
        <v>5000</v>
      </c>
      <c r="V75" s="10">
        <v>2463</v>
      </c>
      <c r="W75" s="10">
        <v>2537</v>
      </c>
      <c r="X75" s="10">
        <v>0</v>
      </c>
      <c r="Y75" s="10">
        <v>2663.85</v>
      </c>
      <c r="Z75" s="9" t="s">
        <v>80</v>
      </c>
      <c r="AA75" s="8">
        <v>2799.9093099999996</v>
      </c>
      <c r="AB75" s="8">
        <v>2799.9093099999996</v>
      </c>
      <c r="AC75" s="8">
        <v>0</v>
      </c>
      <c r="AD75" s="8">
        <v>0</v>
      </c>
      <c r="AE75" s="8">
        <v>2799.9093099999996</v>
      </c>
      <c r="AF75" s="8" t="s">
        <v>425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 t="s">
        <v>329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45945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2500</v>
      </c>
      <c r="V77" s="10">
        <v>2500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333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317</v>
      </c>
      <c r="C80" s="9" t="s">
        <v>105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0</v>
      </c>
      <c r="W80" s="10">
        <v>8000</v>
      </c>
      <c r="X80" s="10">
        <v>0</v>
      </c>
      <c r="Y80" s="10">
        <v>8400</v>
      </c>
      <c r="Z80" s="9" t="s">
        <v>80</v>
      </c>
      <c r="AA80" s="8">
        <v>8829.0399999999991</v>
      </c>
      <c r="AB80" s="8">
        <v>8829.0399999999991</v>
      </c>
      <c r="AC80" s="8">
        <v>0</v>
      </c>
      <c r="AD80" s="8">
        <v>8829.0399999999991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315</v>
      </c>
      <c r="C81" s="9" t="s">
        <v>105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0</v>
      </c>
      <c r="W82" s="10">
        <v>7500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45950</v>
      </c>
      <c r="AK83" s="3">
        <v>45946</v>
      </c>
      <c r="AL83" s="3">
        <v>45939</v>
      </c>
      <c r="AM83" s="3">
        <v>45947</v>
      </c>
      <c r="AN83" s="3">
        <v>45948</v>
      </c>
      <c r="AO83" s="3">
        <v>45949</v>
      </c>
      <c r="AP83" s="3">
        <v>45945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416.92688888888887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45951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45892</v>
      </c>
      <c r="B86" s="14" t="s">
        <v>281</v>
      </c>
      <c r="C86" s="9" t="s">
        <v>79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45951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500.31226666666674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>
        <v>917</v>
      </c>
      <c r="E87" s="9">
        <v>20</v>
      </c>
      <c r="F87" s="9">
        <v>37</v>
      </c>
      <c r="G87" s="9" t="s">
        <v>60</v>
      </c>
      <c r="H87" s="9" t="s">
        <v>76</v>
      </c>
      <c r="I87" s="9">
        <v>98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45952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2689.2250000000004</v>
      </c>
      <c r="AB87" s="8">
        <v>0</v>
      </c>
      <c r="AC87" s="8">
        <v>2689.2250000000004</v>
      </c>
      <c r="AD87" s="8">
        <v>0</v>
      </c>
      <c r="AE87" s="8">
        <v>2689.2250000000004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45952</v>
      </c>
      <c r="AK87" s="3">
        <v>45948</v>
      </c>
      <c r="AL87" s="3">
        <v>45941</v>
      </c>
      <c r="AM87" s="3">
        <v>45949</v>
      </c>
      <c r="AN87" s="3">
        <v>45950</v>
      </c>
      <c r="AO87" s="3">
        <v>45951</v>
      </c>
      <c r="AP87" s="3">
        <v>45947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203.18588888888891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45954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45954</v>
      </c>
      <c r="AK88" s="3">
        <v>45950</v>
      </c>
      <c r="AL88" s="3">
        <v>45943</v>
      </c>
      <c r="AM88" s="3">
        <v>45951</v>
      </c>
      <c r="AN88" s="3">
        <v>45952</v>
      </c>
      <c r="AO88" s="3">
        <v>45953</v>
      </c>
      <c r="AP88" s="3">
        <v>45949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208.46344444444443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45954</v>
      </c>
      <c r="AK89" s="3">
        <v>45950</v>
      </c>
      <c r="AL89" s="3">
        <v>45943</v>
      </c>
      <c r="AM89" s="3">
        <v>45951</v>
      </c>
      <c r="AN89" s="3">
        <v>45952</v>
      </c>
      <c r="AO89" s="3">
        <v>45953</v>
      </c>
      <c r="AP89" s="3">
        <v>45949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330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45957</v>
      </c>
      <c r="AK90" s="3">
        <v>45953</v>
      </c>
      <c r="AL90" s="3">
        <v>45946</v>
      </c>
      <c r="AM90" s="3">
        <v>45954</v>
      </c>
      <c r="AN90" s="3">
        <v>45955</v>
      </c>
      <c r="AO90" s="3">
        <v>45956</v>
      </c>
      <c r="AP90" s="3">
        <v>45952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416.92688888888887</v>
      </c>
    </row>
    <row r="91" spans="1:56" ht="28.5" customHeight="1" x14ac:dyDescent="0.45">
      <c r="A91" s="3">
        <v>45798</v>
      </c>
      <c r="B91" s="14" t="s">
        <v>239</v>
      </c>
      <c r="C91" s="9" t="s">
        <v>105</v>
      </c>
      <c r="D91" s="13" t="s">
        <v>480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45957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2859</v>
      </c>
      <c r="AC91" s="8">
        <v>451.88999999999987</v>
      </c>
      <c r="AD91" s="8">
        <v>2859</v>
      </c>
      <c r="AE91" s="8">
        <v>451.88999999999987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45957</v>
      </c>
      <c r="AK91" s="3">
        <v>45953</v>
      </c>
      <c r="AL91" s="3">
        <v>45946</v>
      </c>
      <c r="AM91" s="3">
        <v>45954</v>
      </c>
      <c r="AN91" s="3">
        <v>45955</v>
      </c>
      <c r="AO91" s="3">
        <v>45956</v>
      </c>
      <c r="AP91" s="3">
        <v>45952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34.142799999999994</v>
      </c>
    </row>
    <row r="92" spans="1:56" ht="28.5" customHeight="1" x14ac:dyDescent="0.45">
      <c r="A92" s="3">
        <v>45923</v>
      </c>
      <c r="B92" s="14" t="s">
        <v>391</v>
      </c>
      <c r="C92" s="9" t="s">
        <v>79</v>
      </c>
      <c r="D92" s="13" t="s">
        <v>392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45958</v>
      </c>
      <c r="AK92" s="3">
        <v>45954</v>
      </c>
      <c r="AL92" s="3">
        <v>45947</v>
      </c>
      <c r="AM92" s="3">
        <v>45955</v>
      </c>
      <c r="AN92" s="3">
        <v>45956</v>
      </c>
      <c r="AO92" s="3">
        <v>45957</v>
      </c>
      <c r="AP92" s="3">
        <v>45953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45909</v>
      </c>
      <c r="B93" s="14" t="s">
        <v>314</v>
      </c>
      <c r="C93" s="9" t="s">
        <v>79</v>
      </c>
      <c r="D93" s="13" t="s">
        <v>309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45958</v>
      </c>
      <c r="U93" s="11">
        <v>6000</v>
      </c>
      <c r="V93" s="10">
        <v>5531</v>
      </c>
      <c r="W93" s="10">
        <v>469</v>
      </c>
      <c r="X93" s="10">
        <v>6100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45958</v>
      </c>
      <c r="AK93" s="3">
        <v>45954</v>
      </c>
      <c r="AL93" s="3">
        <v>45947</v>
      </c>
      <c r="AM93" s="3">
        <v>45955</v>
      </c>
      <c r="AN93" s="3">
        <v>45956</v>
      </c>
      <c r="AO93" s="3">
        <v>45957</v>
      </c>
      <c r="AP93" s="3">
        <v>45953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45958</v>
      </c>
      <c r="AK94" s="3">
        <v>45954</v>
      </c>
      <c r="AL94" s="3">
        <v>45947</v>
      </c>
      <c r="AM94" s="3">
        <v>45955</v>
      </c>
      <c r="AN94" s="3">
        <v>45956</v>
      </c>
      <c r="AO94" s="3">
        <v>45957</v>
      </c>
      <c r="AP94" s="3">
        <v>45953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45959</v>
      </c>
      <c r="U95" s="11">
        <v>5000</v>
      </c>
      <c r="V95" s="10">
        <v>5000</v>
      </c>
      <c r="W95" s="10">
        <v>0</v>
      </c>
      <c r="X95" s="10">
        <v>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45959</v>
      </c>
      <c r="AK95" s="3">
        <v>45955</v>
      </c>
      <c r="AL95" s="3">
        <v>45948</v>
      </c>
      <c r="AM95" s="3">
        <v>45956</v>
      </c>
      <c r="AN95" s="3">
        <v>45957</v>
      </c>
      <c r="AO95" s="3">
        <v>45958</v>
      </c>
      <c r="AP95" s="3">
        <v>45954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 t="s">
        <v>132</v>
      </c>
      <c r="B96" s="14" t="s">
        <v>132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45960</v>
      </c>
      <c r="AK96" s="3">
        <v>45956</v>
      </c>
      <c r="AL96" s="3">
        <v>45949</v>
      </c>
      <c r="AM96" s="3">
        <v>45957</v>
      </c>
      <c r="AN96" s="3">
        <v>45958</v>
      </c>
      <c r="AO96" s="3">
        <v>45959</v>
      </c>
      <c r="AP96" s="3">
        <v>45955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1667.7075555555555</v>
      </c>
    </row>
    <row r="97" spans="1:56" ht="28.5" customHeight="1" x14ac:dyDescent="0.45">
      <c r="A97" s="3" t="s">
        <v>132</v>
      </c>
      <c r="B97" s="14" t="s">
        <v>132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45960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45960</v>
      </c>
      <c r="AK97" s="3">
        <v>45956</v>
      </c>
      <c r="AL97" s="3">
        <v>45949</v>
      </c>
      <c r="AM97" s="3">
        <v>45957</v>
      </c>
      <c r="AN97" s="3">
        <v>45958</v>
      </c>
      <c r="AO97" s="3">
        <v>45959</v>
      </c>
      <c r="AP97" s="3">
        <v>45955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1625.4871111111113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208.46344444444443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98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2689.2250000000004</v>
      </c>
      <c r="AB100" s="8">
        <v>0</v>
      </c>
      <c r="AC100" s="8">
        <v>2689.2250000000004</v>
      </c>
      <c r="AD100" s="8">
        <v>0</v>
      </c>
      <c r="AE100" s="8">
        <v>2689.2250000000004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203.18588888888891</v>
      </c>
    </row>
    <row r="101" spans="1:56" ht="28.5" customHeight="1" x14ac:dyDescent="0.45">
      <c r="A101" s="3">
        <v>45916</v>
      </c>
      <c r="B101" s="14" t="s">
        <v>345</v>
      </c>
      <c r="C101" s="9" t="s">
        <v>246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45911</v>
      </c>
      <c r="B102" s="14" t="s">
        <v>319</v>
      </c>
      <c r="C102" s="9" t="s">
        <v>105</v>
      </c>
      <c r="D102" s="13" t="s">
        <v>320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45961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45961</v>
      </c>
      <c r="AK102" s="3">
        <v>45957</v>
      </c>
      <c r="AL102" s="3">
        <v>45950</v>
      </c>
      <c r="AM102" s="3">
        <v>45958</v>
      </c>
      <c r="AN102" s="3">
        <v>45959</v>
      </c>
      <c r="AO102" s="3">
        <v>45960</v>
      </c>
      <c r="AP102" s="3">
        <v>45956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45909</v>
      </c>
      <c r="B103" s="14" t="s">
        <v>316</v>
      </c>
      <c r="C103" s="9" t="s">
        <v>105</v>
      </c>
      <c r="D103" s="13" t="s">
        <v>311</v>
      </c>
      <c r="E103" s="9">
        <v>20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45961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3478.5300000000007</v>
      </c>
      <c r="AB103" s="8">
        <v>0</v>
      </c>
      <c r="AC103" s="8">
        <v>3478.5300000000007</v>
      </c>
      <c r="AD103" s="8">
        <v>0</v>
      </c>
      <c r="AE103" s="8">
        <v>3478.5300000000007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262.82226666666668</v>
      </c>
    </row>
    <row r="104" spans="1:56" ht="28.5" customHeight="1" x14ac:dyDescent="0.45">
      <c r="A104" s="3" t="s">
        <v>132</v>
      </c>
      <c r="B104" s="14" t="s">
        <v>132</v>
      </c>
      <c r="C104" s="9" t="s">
        <v>136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45961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104775.00000000001</v>
      </c>
      <c r="AB104" s="8">
        <v>0</v>
      </c>
      <c r="AC104" s="8">
        <v>104775.00000000001</v>
      </c>
      <c r="AD104" s="8">
        <v>0</v>
      </c>
      <c r="AE104" s="8">
        <v>104775.00000000001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7916.333333333333</v>
      </c>
    </row>
    <row r="105" spans="1:56" ht="28.5" customHeight="1" x14ac:dyDescent="0.45">
      <c r="A105" s="3" t="s">
        <v>132</v>
      </c>
      <c r="B105" s="14" t="s">
        <v>132</v>
      </c>
      <c r="C105" s="9" t="s">
        <v>246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305000</v>
      </c>
      <c r="V105" s="10">
        <v>0</v>
      </c>
      <c r="W105" s="10">
        <v>305000</v>
      </c>
      <c r="X105" s="10">
        <v>0</v>
      </c>
      <c r="Y105" s="10">
        <v>320250</v>
      </c>
      <c r="Z105" s="9" t="s">
        <v>80</v>
      </c>
      <c r="AA105" s="8">
        <v>336607.14999999997</v>
      </c>
      <c r="AB105" s="8">
        <v>0</v>
      </c>
      <c r="AC105" s="8">
        <v>336607.14999999997</v>
      </c>
      <c r="AD105" s="8">
        <v>0</v>
      </c>
      <c r="AE105" s="8">
        <v>336607.14999999997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25432.540222222222</v>
      </c>
    </row>
    <row r="106" spans="1:56" ht="28.5" customHeight="1" x14ac:dyDescent="0.45">
      <c r="A106" s="3">
        <v>45933</v>
      </c>
      <c r="B106" s="14" t="s">
        <v>126</v>
      </c>
      <c r="C106" s="9" t="s">
        <v>105</v>
      </c>
      <c r="D106" s="13" t="s">
        <v>208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126</v>
      </c>
      <c r="C107" s="9" t="s">
        <v>105</v>
      </c>
      <c r="D107" s="13" t="s">
        <v>481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45933</v>
      </c>
      <c r="B108" s="14" t="s">
        <v>126</v>
      </c>
      <c r="C108" s="9" t="s">
        <v>79</v>
      </c>
      <c r="D108" s="13" t="s">
        <v>482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>
        <v>45933</v>
      </c>
      <c r="B109" s="14" t="s">
        <v>126</v>
      </c>
      <c r="C109" s="9" t="s">
        <v>79</v>
      </c>
      <c r="D109" s="13" t="s">
        <v>483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45933</v>
      </c>
      <c r="B110" s="14" t="s">
        <v>126</v>
      </c>
      <c r="C110" s="9" t="s">
        <v>79</v>
      </c>
      <c r="D110" s="13" t="s">
        <v>484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485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333.54151111111111</v>
      </c>
    </row>
    <row r="113" spans="1:56" ht="28.5" customHeight="1" x14ac:dyDescent="0.45">
      <c r="A113" s="3">
        <v>45919</v>
      </c>
      <c r="B113" s="14" t="s">
        <v>368</v>
      </c>
      <c r="C113" s="9" t="s">
        <v>136</v>
      </c>
      <c r="D113" s="13" t="s">
        <v>213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1172</v>
      </c>
      <c r="V113" s="10">
        <v>0</v>
      </c>
      <c r="W113" s="10">
        <v>1172</v>
      </c>
      <c r="X113" s="10">
        <v>21290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349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45919</v>
      </c>
      <c r="B114" s="14" t="s">
        <v>367</v>
      </c>
      <c r="C114" s="9" t="s">
        <v>136</v>
      </c>
      <c r="D114" s="13" t="s">
        <v>350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227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622</v>
      </c>
      <c r="V114" s="10">
        <v>0</v>
      </c>
      <c r="W114" s="10">
        <v>622</v>
      </c>
      <c r="X114" s="10">
        <v>6150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45923</v>
      </c>
      <c r="B115" s="14" t="s">
        <v>393</v>
      </c>
      <c r="C115" s="9" t="s">
        <v>79</v>
      </c>
      <c r="D115" s="13" t="s">
        <v>394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45923</v>
      </c>
      <c r="B116" s="14" t="s">
        <v>395</v>
      </c>
      <c r="C116" s="9" t="s">
        <v>79</v>
      </c>
      <c r="D116" s="13" t="s">
        <v>396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80</v>
      </c>
      <c r="AA116" s="8">
        <v>27590.75</v>
      </c>
      <c r="AB116" s="8">
        <v>0</v>
      </c>
      <c r="AC116" s="8">
        <v>27590.75</v>
      </c>
      <c r="AD116" s="8">
        <v>0</v>
      </c>
      <c r="AE116" s="8">
        <v>27590.75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131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2084.6344444444444</v>
      </c>
    </row>
    <row r="117" spans="1:56" ht="28.5" customHeight="1" x14ac:dyDescent="0.45">
      <c r="A117" s="3">
        <v>45923</v>
      </c>
      <c r="B117" s="14" t="s">
        <v>397</v>
      </c>
      <c r="C117" s="9" t="s">
        <v>79</v>
      </c>
      <c r="D117" s="13" t="s">
        <v>398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131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45923</v>
      </c>
      <c r="B118" s="14" t="s">
        <v>399</v>
      </c>
      <c r="C118" s="9" t="s">
        <v>79</v>
      </c>
      <c r="D118" s="13" t="s">
        <v>400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45877</v>
      </c>
      <c r="B119" s="14" t="s">
        <v>269</v>
      </c>
      <c r="C119" s="9" t="s">
        <v>79</v>
      </c>
      <c r="D119" s="13" t="s">
        <v>270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1545</v>
      </c>
      <c r="Y119" s="10">
        <v>2052.75</v>
      </c>
      <c r="Z119" s="9" t="s">
        <v>80</v>
      </c>
      <c r="AA119" s="8">
        <v>2265.4764825000002</v>
      </c>
      <c r="AB119" s="8">
        <v>0</v>
      </c>
      <c r="AC119" s="8">
        <v>2265.4764825000002</v>
      </c>
      <c r="AD119" s="8">
        <v>0</v>
      </c>
      <c r="AE119" s="8">
        <v>2265.4764825000002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171.16933423333336</v>
      </c>
    </row>
    <row r="120" spans="1:56" ht="28.5" customHeight="1" x14ac:dyDescent="0.45">
      <c r="A120" s="3">
        <v>45896</v>
      </c>
      <c r="B120" s="14" t="s">
        <v>291</v>
      </c>
      <c r="C120" s="9" t="s">
        <v>79</v>
      </c>
      <c r="D120" s="13" t="s">
        <v>263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45876</v>
      </c>
      <c r="B121" s="14" t="s">
        <v>273</v>
      </c>
      <c r="C121" s="9" t="s">
        <v>105</v>
      </c>
      <c r="D121" s="13" t="s">
        <v>266</v>
      </c>
      <c r="E121" s="9">
        <v>20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3075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308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300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45825</v>
      </c>
      <c r="B123" s="14" t="s">
        <v>245</v>
      </c>
      <c r="C123" s="9" t="s">
        <v>136</v>
      </c>
      <c r="D123" s="13" t="s">
        <v>225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227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894</v>
      </c>
      <c r="V123" s="10">
        <v>525</v>
      </c>
      <c r="W123" s="10">
        <v>369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45796</v>
      </c>
      <c r="B124" s="14" t="s">
        <v>233</v>
      </c>
      <c r="C124" s="9" t="s">
        <v>136</v>
      </c>
      <c r="D124" s="13" t="s">
        <v>231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302</v>
      </c>
      <c r="V124" s="10">
        <v>363</v>
      </c>
      <c r="W124" s="10">
        <v>0</v>
      </c>
      <c r="X124" s="10">
        <v>5300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45674</v>
      </c>
      <c r="B125" s="14" t="s">
        <v>215</v>
      </c>
      <c r="C125" s="9" t="s">
        <v>136</v>
      </c>
      <c r="D125" s="13" t="s">
        <v>214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222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45611</v>
      </c>
      <c r="B126" s="14" t="s">
        <v>187</v>
      </c>
      <c r="C126" s="9" t="s">
        <v>136</v>
      </c>
      <c r="D126" s="13" t="s">
        <v>186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117</v>
      </c>
      <c r="V126" s="10">
        <v>0</v>
      </c>
      <c r="W126" s="10">
        <v>117</v>
      </c>
      <c r="X126" s="10">
        <v>10065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45523</v>
      </c>
      <c r="B127" s="14" t="s">
        <v>174</v>
      </c>
      <c r="C127" s="9" t="s">
        <v>136</v>
      </c>
      <c r="D127" s="13" t="s">
        <v>172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45896</v>
      </c>
      <c r="B128" s="14" t="s">
        <v>292</v>
      </c>
      <c r="C128" s="9" t="s">
        <v>79</v>
      </c>
      <c r="D128" s="13" t="s">
        <v>293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3000</v>
      </c>
      <c r="V128" s="10">
        <v>2232</v>
      </c>
      <c r="W128" s="10">
        <v>768</v>
      </c>
      <c r="X128" s="10">
        <v>8100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45891</v>
      </c>
      <c r="B129" s="14" t="s">
        <v>287</v>
      </c>
      <c r="C129" s="9" t="s">
        <v>79</v>
      </c>
      <c r="D129" s="13" t="s">
        <v>288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45951</v>
      </c>
      <c r="U129" s="11">
        <v>9000</v>
      </c>
      <c r="V129" s="10">
        <v>8447</v>
      </c>
      <c r="W129" s="10">
        <v>553</v>
      </c>
      <c r="X129" s="10">
        <v>9150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5</v>
      </c>
      <c r="AJ129" s="3">
        <v>45951</v>
      </c>
      <c r="AK129" s="3">
        <v>45946</v>
      </c>
      <c r="AL129" s="3">
        <v>45939</v>
      </c>
      <c r="AM129" s="3">
        <v>45947</v>
      </c>
      <c r="AN129" s="3">
        <v>45948</v>
      </c>
      <c r="AO129" s="3">
        <v>45949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45891</v>
      </c>
      <c r="B130" s="14" t="s">
        <v>289</v>
      </c>
      <c r="C130" s="9" t="s">
        <v>79</v>
      </c>
      <c r="D130" s="13" t="s">
        <v>290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6000</v>
      </c>
      <c r="V130" s="10">
        <v>5500</v>
      </c>
      <c r="W130" s="10">
        <v>500</v>
      </c>
      <c r="X130" s="10">
        <v>9455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8500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45908</v>
      </c>
      <c r="B131" s="14" t="s">
        <v>313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45908</v>
      </c>
      <c r="B132" s="14" t="s">
        <v>313</v>
      </c>
      <c r="C132" s="9" t="s">
        <v>235</v>
      </c>
      <c r="D132" s="13" t="s">
        <v>278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45799</v>
      </c>
      <c r="B133" s="14" t="s">
        <v>240</v>
      </c>
      <c r="C133" s="9" t="s">
        <v>235</v>
      </c>
      <c r="D133" s="13" t="s">
        <v>236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129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45799</v>
      </c>
      <c r="B134" s="14" t="s">
        <v>240</v>
      </c>
      <c r="C134" s="9" t="s">
        <v>235</v>
      </c>
      <c r="D134" s="13" t="s">
        <v>278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202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45720</v>
      </c>
      <c r="B135" s="14" t="s">
        <v>126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45720</v>
      </c>
      <c r="B136" s="14" t="s">
        <v>126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45541</v>
      </c>
      <c r="B137" s="14" t="s">
        <v>176</v>
      </c>
      <c r="C137" s="9" t="s">
        <v>105</v>
      </c>
      <c r="D137" s="13" t="s">
        <v>177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129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178</v>
      </c>
      <c r="AG137" s="1" t="s">
        <v>115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211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45581</v>
      </c>
      <c r="B138" s="14" t="s">
        <v>180</v>
      </c>
      <c r="C138" s="9" t="s">
        <v>105</v>
      </c>
      <c r="D138" s="13" t="s">
        <v>181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667574.12554250017</v>
      </c>
      <c r="AB139" s="8">
        <v>48528.299059999998</v>
      </c>
      <c r="AC139" s="8">
        <v>619045.82648250007</v>
      </c>
      <c r="AD139" s="8">
        <v>23800.03</v>
      </c>
      <c r="AE139" s="8">
        <v>643774.09554250014</v>
      </c>
      <c r="AF139" s="8" t="s">
        <v>58</v>
      </c>
      <c r="AG139" s="1" t="s">
        <v>113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45937</v>
      </c>
      <c r="U140" s="11">
        <v>10000</v>
      </c>
      <c r="V140" s="10">
        <v>0</v>
      </c>
      <c r="W140" s="10">
        <v>10000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45937</v>
      </c>
      <c r="U141" s="11">
        <v>10000</v>
      </c>
      <c r="V141" s="10">
        <v>0</v>
      </c>
      <c r="W141" s="10">
        <v>10000</v>
      </c>
      <c r="X141" s="10">
        <v>3070</v>
      </c>
      <c r="Y141" s="10">
        <v>7276.5</v>
      </c>
      <c r="Z141" s="9" t="s">
        <v>247</v>
      </c>
      <c r="AA141" s="8">
        <v>8233.8691049999998</v>
      </c>
      <c r="AB141" s="8">
        <v>8233.8691049999998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45937</v>
      </c>
      <c r="U142" s="11">
        <v>2500</v>
      </c>
      <c r="V142" s="10">
        <v>2700</v>
      </c>
      <c r="W142" s="10">
        <v>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45940</v>
      </c>
      <c r="U143" s="11">
        <v>2500</v>
      </c>
      <c r="V143" s="10">
        <v>2500</v>
      </c>
      <c r="W143" s="10">
        <v>0</v>
      </c>
      <c r="X143" s="10">
        <v>2687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45940</v>
      </c>
      <c r="U144" s="11">
        <v>10000</v>
      </c>
      <c r="V144" s="10">
        <v>0</v>
      </c>
      <c r="W144" s="10">
        <v>10000</v>
      </c>
      <c r="X144" s="10">
        <v>10300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45940</v>
      </c>
      <c r="AK144" s="3">
        <v>0</v>
      </c>
      <c r="AL144" s="3">
        <v>45931</v>
      </c>
      <c r="AM144" s="3">
        <v>45938</v>
      </c>
      <c r="AN144" s="3">
        <v>45939</v>
      </c>
      <c r="AO144" s="3">
        <v>45939</v>
      </c>
      <c r="AP144" s="3">
        <v>45935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45940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247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45940</v>
      </c>
      <c r="AK145" s="3">
        <v>0</v>
      </c>
      <c r="AL145" s="3">
        <v>45931</v>
      </c>
      <c r="AM145" s="3">
        <v>45938</v>
      </c>
      <c r="AN145" s="3">
        <v>45939</v>
      </c>
      <c r="AO145" s="3">
        <v>45939</v>
      </c>
      <c r="AP145" s="3">
        <v>45935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45945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45932</v>
      </c>
      <c r="B148" s="14" t="s">
        <v>487</v>
      </c>
      <c r="C148" s="9" t="s">
        <v>96</v>
      </c>
      <c r="D148" s="13" t="s">
        <v>59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45938</v>
      </c>
      <c r="U148" s="11">
        <v>30000</v>
      </c>
      <c r="V148" s="10">
        <v>5000</v>
      </c>
      <c r="W148" s="10">
        <v>25000</v>
      </c>
      <c r="X148" s="10">
        <v>0</v>
      </c>
      <c r="Y148" s="10">
        <v>0</v>
      </c>
      <c r="Z148" s="9" t="s">
        <v>247</v>
      </c>
      <c r="AA148" s="8">
        <v>26892.250000000004</v>
      </c>
      <c r="AB148" s="8">
        <v>26892.250000000004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77</v>
      </c>
      <c r="AI148" s="1">
        <v>1</v>
      </c>
      <c r="AJ148" s="3">
        <v>45938</v>
      </c>
      <c r="AK148" s="3">
        <v>0</v>
      </c>
      <c r="AL148" s="3">
        <v>0</v>
      </c>
      <c r="AM148" s="3">
        <v>0</v>
      </c>
      <c r="AN148" s="3">
        <v>0</v>
      </c>
      <c r="AO148" s="3">
        <v>45937</v>
      </c>
      <c r="AP148" s="3">
        <v>45933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354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2759.0749999999998</v>
      </c>
      <c r="AB149" s="8">
        <v>2759.0749999999998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45946</v>
      </c>
      <c r="U150" s="11">
        <v>2500</v>
      </c>
      <c r="V150" s="10">
        <v>2500</v>
      </c>
      <c r="W150" s="10">
        <v>0</v>
      </c>
      <c r="X150" s="10">
        <v>2686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45946</v>
      </c>
      <c r="AK150" s="3">
        <v>0</v>
      </c>
      <c r="AL150" s="3">
        <v>45937</v>
      </c>
      <c r="AM150" s="3">
        <v>45944</v>
      </c>
      <c r="AN150" s="3">
        <v>45945</v>
      </c>
      <c r="AO150" s="3">
        <v>45945</v>
      </c>
      <c r="AP150" s="3">
        <v>45941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429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45946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338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5518.15</v>
      </c>
      <c r="AB152" s="8">
        <v>5518.15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847.40467777777781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340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217.3537972222222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222.85642500000006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423.7023388888889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45945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45945</v>
      </c>
      <c r="AK166" s="3">
        <v>0</v>
      </c>
      <c r="AL166" s="3">
        <v>45936</v>
      </c>
      <c r="AM166" s="3">
        <v>45943</v>
      </c>
      <c r="AN166" s="3">
        <v>45944</v>
      </c>
      <c r="AO166" s="3">
        <v>45944</v>
      </c>
      <c r="AP166" s="3">
        <v>45940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847.40467777777781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45952</v>
      </c>
      <c r="U169" s="11">
        <v>2500</v>
      </c>
      <c r="V169" s="10">
        <v>2500</v>
      </c>
      <c r="W169" s="10">
        <v>0</v>
      </c>
      <c r="X169" s="10">
        <v>2687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45952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429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45952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222.85642500000006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342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434.7075944444444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247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668.56927500000018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343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45954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423.7023388888889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247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847.40467777777781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423.7023388888889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45957</v>
      </c>
      <c r="AK180" s="3">
        <v>0</v>
      </c>
      <c r="AL180" s="3">
        <v>45948</v>
      </c>
      <c r="AM180" s="3">
        <v>45955</v>
      </c>
      <c r="AN180" s="3">
        <v>45956</v>
      </c>
      <c r="AO180" s="3">
        <v>45956</v>
      </c>
      <c r="AP180" s="3">
        <v>45952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337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45937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45937</v>
      </c>
      <c r="AK182" s="3">
        <v>0</v>
      </c>
      <c r="AL182" s="3">
        <v>45928</v>
      </c>
      <c r="AM182" s="3">
        <v>45935</v>
      </c>
      <c r="AN182" s="3">
        <v>45936</v>
      </c>
      <c r="AO182" s="3">
        <v>45936</v>
      </c>
      <c r="AP182" s="3">
        <v>45932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45958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45958</v>
      </c>
      <c r="U184" s="11">
        <v>2500</v>
      </c>
      <c r="V184" s="10">
        <v>2500</v>
      </c>
      <c r="W184" s="10">
        <v>0</v>
      </c>
      <c r="X184" s="10">
        <v>2686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932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434.7075944444444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>
        <v>959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434.7075944444444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344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445.71285000000012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343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247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222.85642500000006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341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247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222.85642500000006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429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 t="s">
        <v>337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247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847.40467777777781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45960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247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45960</v>
      </c>
      <c r="AK195" s="3">
        <v>0</v>
      </c>
      <c r="AL195" s="3">
        <v>45951</v>
      </c>
      <c r="AM195" s="3">
        <v>45958</v>
      </c>
      <c r="AN195" s="3">
        <v>45959</v>
      </c>
      <c r="AO195" s="3">
        <v>45959</v>
      </c>
      <c r="AP195" s="3">
        <v>45955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847.40467777777781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339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45960</v>
      </c>
      <c r="AK196" s="3">
        <v>0</v>
      </c>
      <c r="AL196" s="3">
        <v>45951</v>
      </c>
      <c r="AM196" s="3">
        <v>45958</v>
      </c>
      <c r="AN196" s="3">
        <v>45959</v>
      </c>
      <c r="AO196" s="3">
        <v>45959</v>
      </c>
      <c r="AP196" s="3">
        <v>45955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423.7023388888889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338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434.7075944444444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335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45961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247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668.56927500000018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340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61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337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336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2500</v>
      </c>
      <c r="V202" s="10">
        <v>2026</v>
      </c>
      <c r="W202" s="10">
        <v>474</v>
      </c>
      <c r="X202" s="10">
        <v>2550</v>
      </c>
      <c r="Y202" s="10">
        <v>0</v>
      </c>
      <c r="Z202" s="9" t="s">
        <v>247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0</v>
      </c>
    </row>
    <row r="203" spans="1:56" ht="28.5" customHeight="1" x14ac:dyDescent="0.45">
      <c r="A203" s="3" t="s">
        <v>132</v>
      </c>
      <c r="B203" s="14" t="s">
        <v>132</v>
      </c>
      <c r="C203" s="9" t="s">
        <v>246</v>
      </c>
      <c r="D203" s="13" t="s">
        <v>61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1267500</v>
      </c>
      <c r="V203" s="10">
        <v>0</v>
      </c>
      <c r="W203" s="10">
        <v>1267500</v>
      </c>
      <c r="X203" s="10">
        <v>0</v>
      </c>
      <c r="Y203" s="10">
        <v>1330875</v>
      </c>
      <c r="Z203" s="9" t="s">
        <v>247</v>
      </c>
      <c r="AA203" s="8">
        <v>1434264.9750000001</v>
      </c>
      <c r="AB203" s="8">
        <v>0</v>
      </c>
      <c r="AC203" s="8">
        <v>1434264.9750000001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112988.20747500002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247</v>
      </c>
      <c r="AA204" s="8">
        <v>1757731.8941050002</v>
      </c>
      <c r="AB204" s="8">
        <v>85837.219105000011</v>
      </c>
      <c r="AC204" s="8">
        <v>1671894.675</v>
      </c>
      <c r="AD204" s="8">
        <v>0</v>
      </c>
      <c r="AE204" s="8">
        <v>0</v>
      </c>
      <c r="AF204" s="8" t="s">
        <v>58</v>
      </c>
      <c r="AG204" s="1" t="s">
        <v>115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249</v>
      </c>
      <c r="BD204" s="56">
        <v>0</v>
      </c>
    </row>
    <row r="205" spans="1:56" ht="28.5" customHeight="1" x14ac:dyDescent="0.45">
      <c r="A205" s="3">
        <v>45919</v>
      </c>
      <c r="B205" s="14" t="s">
        <v>372</v>
      </c>
      <c r="C205" s="9" t="s">
        <v>136</v>
      </c>
      <c r="D205" s="13" t="s">
        <v>282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 t="s">
        <v>63</v>
      </c>
      <c r="U205" s="11">
        <v>208</v>
      </c>
      <c r="V205" s="10">
        <v>0</v>
      </c>
      <c r="W205" s="10">
        <v>208</v>
      </c>
      <c r="X205" s="10">
        <v>21632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202</v>
      </c>
      <c r="AG205" s="1" t="s">
        <v>115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348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8.5" customHeight="1" x14ac:dyDescent="0.45">
      <c r="A206" s="3">
        <v>45919</v>
      </c>
      <c r="B206" s="14" t="s">
        <v>374</v>
      </c>
      <c r="C206" s="9" t="s">
        <v>136</v>
      </c>
      <c r="D206" s="13" t="s">
        <v>244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45940</v>
      </c>
      <c r="U206" s="11">
        <v>4880</v>
      </c>
      <c r="V206" s="10">
        <v>0</v>
      </c>
      <c r="W206" s="10">
        <v>4880</v>
      </c>
      <c r="X206" s="10">
        <v>31633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202</v>
      </c>
      <c r="AG206" s="1" t="s">
        <v>114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353</v>
      </c>
      <c r="AZ206" s="2">
        <v>0</v>
      </c>
      <c r="BA206" s="2">
        <v>0</v>
      </c>
      <c r="BB206" s="2">
        <v>0</v>
      </c>
      <c r="BC206" s="1" t="s">
        <v>101</v>
      </c>
      <c r="BD206" s="56">
        <v>0</v>
      </c>
    </row>
    <row r="207" spans="1:56" ht="28.5" customHeight="1" x14ac:dyDescent="0.45">
      <c r="A207" s="3">
        <v>45919</v>
      </c>
      <c r="B207" s="14" t="s">
        <v>373</v>
      </c>
      <c r="C207" s="9" t="s">
        <v>136</v>
      </c>
      <c r="D207" s="13" t="s">
        <v>351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12110</v>
      </c>
      <c r="Y207" s="10">
        <v>0</v>
      </c>
      <c r="Z207" s="9" t="s">
        <v>81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202</v>
      </c>
      <c r="AG207" s="1" t="s">
        <v>115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352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45919</v>
      </c>
      <c r="B208" s="14" t="s">
        <v>374</v>
      </c>
      <c r="C208" s="9" t="s">
        <v>136</v>
      </c>
      <c r="D208" s="13" t="s">
        <v>244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188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31651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202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353</v>
      </c>
      <c r="AZ208" s="2">
        <v>0</v>
      </c>
      <c r="BA208" s="2">
        <v>0</v>
      </c>
      <c r="BB208" s="2">
        <v>0</v>
      </c>
      <c r="BC208" s="1" t="s">
        <v>101</v>
      </c>
      <c r="BD208" s="56">
        <v>0</v>
      </c>
    </row>
    <row r="209" spans="1:56" ht="28.5" customHeight="1" x14ac:dyDescent="0.45">
      <c r="A209" s="3">
        <v>45919</v>
      </c>
      <c r="B209" s="14" t="s">
        <v>373</v>
      </c>
      <c r="C209" s="9" t="s">
        <v>136</v>
      </c>
      <c r="D209" s="13" t="s">
        <v>351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188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12470</v>
      </c>
      <c r="AC209" s="8">
        <v>14466.604750000006</v>
      </c>
      <c r="AD209" s="8">
        <v>0</v>
      </c>
      <c r="AE209" s="8">
        <v>0</v>
      </c>
      <c r="AF209" s="8" t="s">
        <v>202</v>
      </c>
      <c r="AG209" s="1" t="s">
        <v>113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352</v>
      </c>
      <c r="AZ209" s="2">
        <v>0</v>
      </c>
      <c r="BA209" s="2">
        <v>0</v>
      </c>
      <c r="BB209" s="2">
        <v>0</v>
      </c>
      <c r="BC209" s="1" t="s">
        <v>101</v>
      </c>
      <c r="BD209" s="56">
        <v>1105.8915631111115</v>
      </c>
    </row>
    <row r="210" spans="1:56" ht="28.5" customHeight="1" x14ac:dyDescent="0.45">
      <c r="A210" s="3">
        <v>45919</v>
      </c>
      <c r="B210" s="14" t="s">
        <v>374</v>
      </c>
      <c r="C210" s="9" t="s">
        <v>136</v>
      </c>
      <c r="D210" s="13" t="s">
        <v>244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27689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113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353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136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202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23227.453333333331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330784.10475</v>
      </c>
      <c r="AB212" s="8">
        <v>12470</v>
      </c>
      <c r="AC212" s="8">
        <v>318314.10475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45931</v>
      </c>
      <c r="B213" s="14" t="s">
        <v>488</v>
      </c>
      <c r="C213" s="9" t="s">
        <v>79</v>
      </c>
      <c r="D213" s="13" t="s">
        <v>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67</v>
      </c>
      <c r="T213" s="12">
        <v>45937</v>
      </c>
      <c r="U213" s="11">
        <v>4500</v>
      </c>
      <c r="V213" s="10">
        <v>4500</v>
      </c>
      <c r="W213" s="10">
        <v>0</v>
      </c>
      <c r="X213" s="10">
        <v>0</v>
      </c>
      <c r="Y213" s="10">
        <v>0</v>
      </c>
      <c r="Z213" s="9" t="s">
        <v>118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45937</v>
      </c>
      <c r="AK213" s="3">
        <v>45933</v>
      </c>
      <c r="AL213" s="3">
        <v>0</v>
      </c>
      <c r="AM213" s="3">
        <v>0</v>
      </c>
      <c r="AN213" s="3">
        <v>0</v>
      </c>
      <c r="AO213" s="3">
        <v>45934</v>
      </c>
      <c r="AP213" s="3">
        <v>45932</v>
      </c>
      <c r="AQ213" s="3">
        <v>45935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45926</v>
      </c>
      <c r="B214" s="14" t="s">
        <v>422</v>
      </c>
      <c r="C214" s="9" t="s">
        <v>252</v>
      </c>
      <c r="D214" s="13" t="s">
        <v>423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97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45937</v>
      </c>
      <c r="U214" s="11">
        <v>5000</v>
      </c>
      <c r="V214" s="10">
        <v>5000</v>
      </c>
      <c r="W214" s="10">
        <v>0</v>
      </c>
      <c r="X214" s="10">
        <v>5405</v>
      </c>
      <c r="Y214" s="10">
        <v>0</v>
      </c>
      <c r="Z214" s="9" t="s">
        <v>118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45937</v>
      </c>
      <c r="AK214" s="3">
        <v>45933</v>
      </c>
      <c r="AL214" s="3">
        <v>45927</v>
      </c>
      <c r="AM214" s="3">
        <v>45934</v>
      </c>
      <c r="AN214" s="3">
        <v>45935</v>
      </c>
      <c r="AO214" s="3">
        <v>45935</v>
      </c>
      <c r="AP214" s="3">
        <v>45932</v>
      </c>
      <c r="AQ214" s="3">
        <v>45936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45926</v>
      </c>
      <c r="B215" s="14" t="s">
        <v>422</v>
      </c>
      <c r="C215" s="9" t="s">
        <v>252</v>
      </c>
      <c r="D215" s="13" t="s">
        <v>424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97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71</v>
      </c>
      <c r="T215" s="12">
        <v>45937</v>
      </c>
      <c r="U215" s="11">
        <v>3000</v>
      </c>
      <c r="V215" s="10">
        <v>3000</v>
      </c>
      <c r="W215" s="10">
        <v>0</v>
      </c>
      <c r="X215" s="10">
        <v>5400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45937</v>
      </c>
      <c r="AK215" s="3">
        <v>45933</v>
      </c>
      <c r="AL215" s="3">
        <v>45927</v>
      </c>
      <c r="AM215" s="3">
        <v>45934</v>
      </c>
      <c r="AN215" s="3">
        <v>45935</v>
      </c>
      <c r="AO215" s="3">
        <v>45935</v>
      </c>
      <c r="AP215" s="3">
        <v>45932</v>
      </c>
      <c r="AQ215" s="3">
        <v>45936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45932</v>
      </c>
      <c r="B216" s="14" t="s">
        <v>489</v>
      </c>
      <c r="C216" s="9" t="s">
        <v>252</v>
      </c>
      <c r="D216" s="13" t="s">
        <v>457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97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45937</v>
      </c>
      <c r="U216" s="11">
        <v>5000</v>
      </c>
      <c r="V216" s="10">
        <v>5000</v>
      </c>
      <c r="W216" s="10">
        <v>0</v>
      </c>
      <c r="X216" s="10">
        <v>5400</v>
      </c>
      <c r="Y216" s="10">
        <v>0</v>
      </c>
      <c r="Z216" s="9" t="s">
        <v>118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45937</v>
      </c>
      <c r="AK216" s="3">
        <v>45933</v>
      </c>
      <c r="AL216" s="3">
        <v>45927</v>
      </c>
      <c r="AM216" s="3">
        <v>45934</v>
      </c>
      <c r="AN216" s="3">
        <v>45935</v>
      </c>
      <c r="AO216" s="3">
        <v>45935</v>
      </c>
      <c r="AP216" s="3">
        <v>45932</v>
      </c>
      <c r="AQ216" s="3">
        <v>45936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45876</v>
      </c>
      <c r="B217" s="14" t="s">
        <v>276</v>
      </c>
      <c r="C217" s="9" t="s">
        <v>105</v>
      </c>
      <c r="D217" s="13" t="s">
        <v>268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42</v>
      </c>
      <c r="O217" s="9">
        <v>40</v>
      </c>
      <c r="P217" s="10">
        <v>0</v>
      </c>
      <c r="Q217" s="10">
        <v>0</v>
      </c>
      <c r="R217" s="10">
        <v>0</v>
      </c>
      <c r="S217" s="9" t="s">
        <v>67</v>
      </c>
      <c r="T217" s="12">
        <v>45938</v>
      </c>
      <c r="U217" s="11">
        <v>5000</v>
      </c>
      <c r="V217" s="10">
        <v>5000</v>
      </c>
      <c r="W217" s="10">
        <v>0</v>
      </c>
      <c r="X217" s="10">
        <v>5200</v>
      </c>
      <c r="Y217" s="10">
        <v>0</v>
      </c>
      <c r="Z217" s="9" t="s">
        <v>118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45938</v>
      </c>
      <c r="AK217" s="3">
        <v>45934</v>
      </c>
      <c r="AL217" s="3">
        <v>45928</v>
      </c>
      <c r="AM217" s="3">
        <v>45935</v>
      </c>
      <c r="AN217" s="3">
        <v>45936</v>
      </c>
      <c r="AO217" s="3">
        <v>45936</v>
      </c>
      <c r="AP217" s="3">
        <v>45933</v>
      </c>
      <c r="AQ217" s="3">
        <v>45937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465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45933</v>
      </c>
      <c r="B218" s="14" t="s">
        <v>490</v>
      </c>
      <c r="C218" s="9" t="s">
        <v>458</v>
      </c>
      <c r="D218" s="13" t="s">
        <v>459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45939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>
        <v>45939</v>
      </c>
      <c r="AK218" s="3">
        <v>45935</v>
      </c>
      <c r="AL218" s="3">
        <v>45929</v>
      </c>
      <c r="AM218" s="3">
        <v>45936</v>
      </c>
      <c r="AN218" s="3">
        <v>45937</v>
      </c>
      <c r="AO218" s="3">
        <v>45937</v>
      </c>
      <c r="AP218" s="3">
        <v>45934</v>
      </c>
      <c r="AQ218" s="3">
        <v>45938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79</v>
      </c>
      <c r="D219" s="13" t="s">
        <v>446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42</v>
      </c>
      <c r="O219" s="9">
        <v>40</v>
      </c>
      <c r="P219" s="10">
        <v>68.387785804799989</v>
      </c>
      <c r="Q219" s="10">
        <v>0</v>
      </c>
      <c r="R219" s="10">
        <v>68.387785804799989</v>
      </c>
      <c r="S219" s="9" t="s">
        <v>67</v>
      </c>
      <c r="T219" s="12">
        <v>45951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3478.5300000000007</v>
      </c>
      <c r="AB219" s="8">
        <v>3478.5300000000007</v>
      </c>
      <c r="AC219" s="8">
        <v>0</v>
      </c>
      <c r="AD219" s="8">
        <v>3478.5300000000007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45951</v>
      </c>
      <c r="AK219" s="3">
        <v>45947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45946</v>
      </c>
      <c r="AQ219" s="3">
        <v>45950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45933</v>
      </c>
      <c r="B220" s="14" t="s">
        <v>126</v>
      </c>
      <c r="C220" s="9" t="s">
        <v>105</v>
      </c>
      <c r="D220" s="13" t="s">
        <v>491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114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45933</v>
      </c>
      <c r="B221" s="14" t="s">
        <v>126</v>
      </c>
      <c r="C221" s="9" t="s">
        <v>79</v>
      </c>
      <c r="D221" s="13" t="s">
        <v>492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118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114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 t="s">
        <v>132</v>
      </c>
      <c r="B222" s="14" t="s">
        <v>132</v>
      </c>
      <c r="C222" s="9" t="s">
        <v>109</v>
      </c>
      <c r="D222" s="13" t="s">
        <v>61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63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118</v>
      </c>
      <c r="AA222" s="8">
        <v>215138.00000000003</v>
      </c>
      <c r="AB222" s="8">
        <v>215138.00000000003</v>
      </c>
      <c r="AC222" s="8">
        <v>0</v>
      </c>
      <c r="AD222" s="8">
        <v>215138.00000000003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45631</v>
      </c>
      <c r="B223" s="14" t="s">
        <v>195</v>
      </c>
      <c r="C223" s="9" t="s">
        <v>107</v>
      </c>
      <c r="D223" s="13" t="s">
        <v>141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118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207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45631</v>
      </c>
      <c r="B224" s="14" t="s">
        <v>194</v>
      </c>
      <c r="C224" s="9" t="s">
        <v>107</v>
      </c>
      <c r="D224" s="13" t="s">
        <v>141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 t="s">
        <v>63</v>
      </c>
      <c r="U224" s="11">
        <v>9000</v>
      </c>
      <c r="V224" s="10">
        <v>0</v>
      </c>
      <c r="W224" s="10">
        <v>9000</v>
      </c>
      <c r="X224" s="10">
        <v>0</v>
      </c>
      <c r="Y224" s="10">
        <v>9450</v>
      </c>
      <c r="Z224" s="9" t="s">
        <v>118</v>
      </c>
      <c r="AA224" s="8">
        <v>9681.2100000000009</v>
      </c>
      <c r="AB224" s="8">
        <v>9681.2100000000009</v>
      </c>
      <c r="AC224" s="8">
        <v>0</v>
      </c>
      <c r="AD224" s="8">
        <v>9681.2100000000009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206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45896</v>
      </c>
      <c r="B225" s="14" t="s">
        <v>294</v>
      </c>
      <c r="C225" s="9" t="s">
        <v>105</v>
      </c>
      <c r="D225" s="13" t="s">
        <v>295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45896</v>
      </c>
      <c r="B226" s="14" t="s">
        <v>296</v>
      </c>
      <c r="C226" s="9" t="s">
        <v>105</v>
      </c>
      <c r="D226" s="13" t="s">
        <v>265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118</v>
      </c>
      <c r="AA226" s="8">
        <v>5518.15</v>
      </c>
      <c r="AB226" s="8">
        <v>5518.15</v>
      </c>
      <c r="AC226" s="8">
        <v>0</v>
      </c>
      <c r="AD226" s="8">
        <v>5518.15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45896</v>
      </c>
      <c r="B227" s="14" t="s">
        <v>297</v>
      </c>
      <c r="C227" s="9" t="s">
        <v>105</v>
      </c>
      <c r="D227" s="13" t="s">
        <v>298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45911</v>
      </c>
      <c r="B228" s="14" t="s">
        <v>321</v>
      </c>
      <c r="C228" s="9" t="s">
        <v>105</v>
      </c>
      <c r="D228" s="13" t="s">
        <v>322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118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45854</v>
      </c>
      <c r="B230" s="14" t="s">
        <v>257</v>
      </c>
      <c r="C230" s="9" t="s">
        <v>79</v>
      </c>
      <c r="D230" s="13" t="s">
        <v>258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3310.89</v>
      </c>
      <c r="AB230" s="8">
        <v>3310.89</v>
      </c>
      <c r="AC230" s="8">
        <v>0</v>
      </c>
      <c r="AD230" s="8">
        <v>0</v>
      </c>
      <c r="AE230" s="8">
        <v>3310.89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45826</v>
      </c>
      <c r="B231" s="14" t="s">
        <v>250</v>
      </c>
      <c r="C231" s="9" t="s">
        <v>105</v>
      </c>
      <c r="D231" s="13" t="s">
        <v>238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118</v>
      </c>
      <c r="AA231" s="8">
        <v>8310.3338999999996</v>
      </c>
      <c r="AB231" s="8">
        <v>8310.3338999999996</v>
      </c>
      <c r="AC231" s="8">
        <v>0</v>
      </c>
      <c r="AD231" s="8">
        <v>8310.3338999999996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45066</v>
      </c>
      <c r="B232" s="14" t="s">
        <v>124</v>
      </c>
      <c r="C232" s="9" t="s">
        <v>79</v>
      </c>
      <c r="D232" s="13" t="s">
        <v>123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0</v>
      </c>
      <c r="AE232" s="8">
        <v>5518.15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118</v>
      </c>
      <c r="AA233" s="8">
        <v>301023.74390000018</v>
      </c>
      <c r="AB233" s="8">
        <v>301023.74390000018</v>
      </c>
      <c r="AC233" s="8">
        <v>0</v>
      </c>
      <c r="AD233" s="8">
        <v>292194.70390000014</v>
      </c>
      <c r="AE233" s="8">
        <v>8829.0399999999991</v>
      </c>
      <c r="AF233" s="8" t="s">
        <v>58</v>
      </c>
      <c r="AG233" s="1" t="s">
        <v>61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0</v>
      </c>
    </row>
    <row r="234" spans="1:56" ht="28.5" customHeight="1" x14ac:dyDescent="0.45">
      <c r="A234" s="3" t="s">
        <v>132</v>
      </c>
      <c r="B234" s="14" t="s">
        <v>132</v>
      </c>
      <c r="C234" s="9" t="s">
        <v>205</v>
      </c>
      <c r="D234" s="13" t="s">
        <v>205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45961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45961</v>
      </c>
      <c r="AK234" s="3">
        <v>0</v>
      </c>
      <c r="AL234" s="3">
        <v>45952</v>
      </c>
      <c r="AM234" s="3">
        <v>45959</v>
      </c>
      <c r="AN234" s="3">
        <v>45960</v>
      </c>
      <c r="AO234" s="3">
        <v>45960</v>
      </c>
      <c r="AP234" s="3">
        <v>45956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210</v>
      </c>
      <c r="D235" s="13" t="s">
        <v>61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91</v>
      </c>
      <c r="M235" s="10">
        <v>24</v>
      </c>
      <c r="N235" s="9">
        <v>37</v>
      </c>
      <c r="O235" s="9">
        <v>50</v>
      </c>
      <c r="P235" s="10">
        <v>821.54158271999995</v>
      </c>
      <c r="Q235" s="10">
        <v>0</v>
      </c>
      <c r="R235" s="10">
        <v>821.54158271999995</v>
      </c>
      <c r="S235" s="9" t="s">
        <v>121</v>
      </c>
      <c r="T235" s="12" t="s">
        <v>63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83</v>
      </c>
      <c r="AA235" s="8">
        <v>29756.100000000002</v>
      </c>
      <c r="AB235" s="8">
        <v>10429</v>
      </c>
      <c r="AC235" s="8">
        <v>19327.100000000002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102</v>
      </c>
      <c r="BD235" s="56">
        <v>1444.7007249999999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34</v>
      </c>
      <c r="G236" s="9" t="s">
        <v>60</v>
      </c>
      <c r="H236" s="9">
        <v>0</v>
      </c>
      <c r="I236" s="9">
        <v>68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83</v>
      </c>
      <c r="AA236" s="8">
        <v>59512.200000000004</v>
      </c>
      <c r="AB236" s="8">
        <v>40185.100000000006</v>
      </c>
      <c r="AC236" s="8">
        <v>19327.100000000002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8.5" customHeight="1" x14ac:dyDescent="0.45">
      <c r="A237" s="3">
        <v>45933</v>
      </c>
      <c r="B237" s="14" t="s">
        <v>126</v>
      </c>
      <c r="C237" s="9" t="s">
        <v>79</v>
      </c>
      <c r="D237" s="13" t="s">
        <v>460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118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45944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461</v>
      </c>
      <c r="AA237" s="8">
        <v>3310.89</v>
      </c>
      <c r="AB237" s="8">
        <v>3310.89</v>
      </c>
      <c r="AC237" s="8">
        <v>0</v>
      </c>
      <c r="AD237" s="8">
        <v>0</v>
      </c>
      <c r="AE237" s="8">
        <v>3310.89</v>
      </c>
      <c r="AF237" s="8">
        <v>0</v>
      </c>
      <c r="AG237" s="1" t="s">
        <v>113</v>
      </c>
      <c r="AH237" s="1" t="s">
        <v>462</v>
      </c>
      <c r="AI237" s="1">
        <v>3</v>
      </c>
      <c r="AJ237" s="3">
        <v>45944</v>
      </c>
      <c r="AK237" s="3">
        <v>45941</v>
      </c>
      <c r="AL237" s="3">
        <v>45940</v>
      </c>
      <c r="AM237" s="3">
        <v>45939</v>
      </c>
      <c r="AN237" s="3">
        <v>0</v>
      </c>
      <c r="AO237" s="3">
        <v>45940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463</v>
      </c>
      <c r="BD237" s="56">
        <v>0</v>
      </c>
    </row>
    <row r="238" spans="1:56" ht="28.5" customHeight="1" x14ac:dyDescent="0.45">
      <c r="A238" s="3">
        <v>45933</v>
      </c>
      <c r="B238" s="14" t="s">
        <v>126</v>
      </c>
      <c r="C238" s="9" t="s">
        <v>79</v>
      </c>
      <c r="D238" s="13" t="s">
        <v>493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118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45944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461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462</v>
      </c>
      <c r="AI238" s="1">
        <v>3</v>
      </c>
      <c r="AJ238" s="3">
        <v>45944</v>
      </c>
      <c r="AK238" s="3">
        <v>45941</v>
      </c>
      <c r="AL238" s="3">
        <v>45940</v>
      </c>
      <c r="AM238" s="3">
        <v>45939</v>
      </c>
      <c r="AN238" s="3">
        <v>0</v>
      </c>
      <c r="AO238" s="3">
        <v>45940</v>
      </c>
      <c r="AP238" s="3">
        <v>45939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463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23</v>
      </c>
      <c r="F239" s="9">
        <v>37</v>
      </c>
      <c r="G239" s="9">
        <v>0</v>
      </c>
      <c r="H239" s="9">
        <v>0</v>
      </c>
      <c r="I239" s="9">
        <v>85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461</v>
      </c>
      <c r="AA239" s="8">
        <v>6621.78</v>
      </c>
      <c r="AB239" s="8">
        <v>6621.78</v>
      </c>
      <c r="AC239" s="8">
        <v>0</v>
      </c>
      <c r="AD239" s="8">
        <v>0</v>
      </c>
      <c r="AE239" s="8">
        <v>6621.78</v>
      </c>
      <c r="AF239" s="8" t="s">
        <v>58</v>
      </c>
      <c r="AG239" s="1" t="s">
        <v>113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464</v>
      </c>
      <c r="BD239" s="56">
        <v>0</v>
      </c>
    </row>
    <row r="240" spans="1:56" ht="28.5" customHeight="1" x14ac:dyDescent="0.45">
      <c r="A240" s="3">
        <v>45601</v>
      </c>
      <c r="B240" s="14" t="s">
        <v>185</v>
      </c>
      <c r="C240" s="9" t="s">
        <v>92</v>
      </c>
      <c r="D240" s="13" t="s">
        <v>139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40</v>
      </c>
      <c r="O240" s="9">
        <v>55</v>
      </c>
      <c r="P240" s="10">
        <v>3207.7128103679997</v>
      </c>
      <c r="Q240" s="10">
        <v>0</v>
      </c>
      <c r="R240" s="10">
        <v>3207.7128103679997</v>
      </c>
      <c r="S240" s="9" t="s">
        <v>259</v>
      </c>
      <c r="T240" s="12" t="s">
        <v>63</v>
      </c>
      <c r="U240" s="11">
        <v>100000</v>
      </c>
      <c r="V240" s="10">
        <v>1500</v>
      </c>
      <c r="W240" s="10">
        <v>98500</v>
      </c>
      <c r="X240" s="10">
        <v>0</v>
      </c>
      <c r="Y240" s="10">
        <v>103425</v>
      </c>
      <c r="Z240" s="9" t="s">
        <v>98</v>
      </c>
      <c r="AA240" s="8">
        <v>105955.465</v>
      </c>
      <c r="AB240" s="8">
        <v>19362</v>
      </c>
      <c r="AC240" s="8">
        <v>86593.464999999997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111</v>
      </c>
      <c r="BD240" s="56">
        <v>11092.935565123611</v>
      </c>
    </row>
    <row r="241" spans="1:56" ht="28.5" customHeight="1" x14ac:dyDescent="0.45">
      <c r="A241" s="3">
        <v>45601</v>
      </c>
      <c r="B241" s="14" t="s">
        <v>185</v>
      </c>
      <c r="C241" s="9" t="s">
        <v>92</v>
      </c>
      <c r="D241" s="13" t="s">
        <v>139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90</v>
      </c>
      <c r="M241" s="10">
        <v>24</v>
      </c>
      <c r="N241" s="9">
        <v>40</v>
      </c>
      <c r="O241" s="9">
        <v>55</v>
      </c>
      <c r="P241" s="10">
        <v>11003.203948644863</v>
      </c>
      <c r="Q241" s="10">
        <v>0</v>
      </c>
      <c r="R241" s="10">
        <v>11003.203948644863</v>
      </c>
      <c r="S241" s="9" t="s">
        <v>259</v>
      </c>
      <c r="T241" s="12" t="s">
        <v>63</v>
      </c>
      <c r="U241" s="11">
        <v>337878</v>
      </c>
      <c r="V241" s="10">
        <v>0</v>
      </c>
      <c r="W241" s="10">
        <v>337878</v>
      </c>
      <c r="X241" s="10">
        <v>0</v>
      </c>
      <c r="Y241" s="10">
        <v>354771.9</v>
      </c>
      <c r="Z241" s="9" t="s">
        <v>98</v>
      </c>
      <c r="AA241" s="8">
        <v>363451.98582000006</v>
      </c>
      <c r="AB241" s="8">
        <v>0</v>
      </c>
      <c r="AC241" s="8">
        <v>363451.98582000006</v>
      </c>
      <c r="AD241" s="8">
        <v>0</v>
      </c>
      <c r="AE241" s="8">
        <v>0</v>
      </c>
      <c r="AF241" s="8">
        <v>0</v>
      </c>
      <c r="AG241" s="1" t="s">
        <v>116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111</v>
      </c>
      <c r="BD241" s="56">
        <v>46559.511849046357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37</v>
      </c>
      <c r="G242" s="9">
        <v>0</v>
      </c>
      <c r="H242" s="9">
        <v>0</v>
      </c>
      <c r="I242" s="9">
        <v>128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98</v>
      </c>
      <c r="AA242" s="8">
        <v>469407.45082000003</v>
      </c>
      <c r="AB242" s="8">
        <v>19362</v>
      </c>
      <c r="AC242" s="8">
        <v>450045.45082000003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112</v>
      </c>
      <c r="BD242" s="56">
        <v>0</v>
      </c>
    </row>
    <row r="243" spans="1:56" ht="28.5" customHeight="1" x14ac:dyDescent="0.45">
      <c r="A243" s="3">
        <v>45923</v>
      </c>
      <c r="B243" s="14" t="s">
        <v>410</v>
      </c>
      <c r="C243" s="9" t="s">
        <v>376</v>
      </c>
      <c r="D243" s="13" t="s">
        <v>411</v>
      </c>
      <c r="E243" s="9">
        <v>24</v>
      </c>
      <c r="F243" s="9">
        <v>37</v>
      </c>
      <c r="G243" s="9" t="s">
        <v>60</v>
      </c>
      <c r="H243" s="9">
        <v>0</v>
      </c>
      <c r="I243" s="9">
        <v>120</v>
      </c>
      <c r="J243" s="9" t="s">
        <v>57</v>
      </c>
      <c r="K243" s="9">
        <v>5</v>
      </c>
      <c r="L243" s="9" t="s">
        <v>91</v>
      </c>
      <c r="M243" s="10">
        <v>25</v>
      </c>
      <c r="N243" s="9">
        <v>40</v>
      </c>
      <c r="O243" s="9">
        <v>55</v>
      </c>
      <c r="P243" s="10">
        <v>169.61256399999996</v>
      </c>
      <c r="Q243" s="10">
        <v>0</v>
      </c>
      <c r="R243" s="10">
        <v>169.61256399999996</v>
      </c>
      <c r="S243" s="9" t="s">
        <v>67</v>
      </c>
      <c r="T243" s="12">
        <v>45948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412</v>
      </c>
      <c r="AA243" s="8">
        <v>5378.4500000000007</v>
      </c>
      <c r="AB243" s="8">
        <v>3147</v>
      </c>
      <c r="AC243" s="8">
        <v>2231.4500000000007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>
        <v>45948</v>
      </c>
      <c r="AK243" s="3">
        <v>0</v>
      </c>
      <c r="AL243" s="3">
        <v>45938</v>
      </c>
      <c r="AM243" s="3">
        <v>45945</v>
      </c>
      <c r="AN243" s="3">
        <v>45946</v>
      </c>
      <c r="AO243" s="3">
        <v>45946</v>
      </c>
      <c r="AP243" s="3">
        <v>45943</v>
      </c>
      <c r="AQ243" s="3">
        <v>45947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413</v>
      </c>
      <c r="BD243" s="56">
        <v>273.65015166666672</v>
      </c>
    </row>
    <row r="244" spans="1:56" ht="28.5" customHeight="1" x14ac:dyDescent="0.45">
      <c r="A244" s="3">
        <v>45923</v>
      </c>
      <c r="B244" s="14" t="s">
        <v>410</v>
      </c>
      <c r="C244" s="9" t="s">
        <v>376</v>
      </c>
      <c r="D244" s="13" t="s">
        <v>59</v>
      </c>
      <c r="E244" s="9">
        <v>24</v>
      </c>
      <c r="F244" s="9">
        <v>37</v>
      </c>
      <c r="G244" s="9" t="s">
        <v>60</v>
      </c>
      <c r="H244" s="9">
        <v>0</v>
      </c>
      <c r="I244" s="9">
        <v>120</v>
      </c>
      <c r="J244" s="9" t="s">
        <v>57</v>
      </c>
      <c r="K244" s="9">
        <v>5</v>
      </c>
      <c r="L244" s="9" t="s">
        <v>91</v>
      </c>
      <c r="M244" s="10">
        <v>25</v>
      </c>
      <c r="N244" s="9">
        <v>40</v>
      </c>
      <c r="O244" s="9">
        <v>55</v>
      </c>
      <c r="P244" s="10">
        <v>78.15746949119999</v>
      </c>
      <c r="Q244" s="10">
        <v>0</v>
      </c>
      <c r="R244" s="10">
        <v>78.15746949119999</v>
      </c>
      <c r="S244" s="9" t="s">
        <v>67</v>
      </c>
      <c r="T244" s="12">
        <v>45948</v>
      </c>
      <c r="U244" s="11">
        <v>5000</v>
      </c>
      <c r="V244" s="10">
        <v>2696</v>
      </c>
      <c r="W244" s="10">
        <v>2304</v>
      </c>
      <c r="X244" s="10">
        <v>0</v>
      </c>
      <c r="Y244" s="10">
        <v>0</v>
      </c>
      <c r="Z244" s="9" t="s">
        <v>412</v>
      </c>
      <c r="AA244" s="8">
        <v>2478.38976</v>
      </c>
      <c r="AB244" s="8">
        <v>0</v>
      </c>
      <c r="AC244" s="8">
        <v>2478.38976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264</v>
      </c>
      <c r="AI244" s="1">
        <v>2</v>
      </c>
      <c r="AJ244" s="3">
        <v>45948</v>
      </c>
      <c r="AK244" s="3">
        <v>0</v>
      </c>
      <c r="AL244" s="3">
        <v>0</v>
      </c>
      <c r="AM244" s="3">
        <v>0</v>
      </c>
      <c r="AN244" s="3">
        <v>0</v>
      </c>
      <c r="AO244" s="3">
        <v>45946</v>
      </c>
      <c r="AP244" s="3">
        <v>45943</v>
      </c>
      <c r="AQ244" s="3">
        <v>45947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413</v>
      </c>
      <c r="BD244" s="56">
        <v>303.93319756800003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24</v>
      </c>
      <c r="F245" s="9">
        <v>37</v>
      </c>
      <c r="G245" s="9">
        <v>0</v>
      </c>
      <c r="H245" s="9">
        <v>0</v>
      </c>
      <c r="I245" s="9">
        <v>120</v>
      </c>
      <c r="J245" s="9" t="s">
        <v>78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412</v>
      </c>
      <c r="AA245" s="8">
        <v>7856.8397600000008</v>
      </c>
      <c r="AB245" s="8">
        <v>3147</v>
      </c>
      <c r="AC245" s="8">
        <v>4709.8397600000008</v>
      </c>
      <c r="AD245" s="8">
        <v>0</v>
      </c>
      <c r="AE245" s="8">
        <v>0</v>
      </c>
      <c r="AF245" s="8" t="s">
        <v>58</v>
      </c>
      <c r="AG245" s="1" t="s">
        <v>113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414</v>
      </c>
      <c r="BD245" s="56">
        <v>0</v>
      </c>
    </row>
    <row r="246" spans="1:56" ht="28.5" customHeight="1" x14ac:dyDescent="0.45">
      <c r="A246" s="3">
        <v>45934</v>
      </c>
      <c r="B246" s="14" t="s">
        <v>126</v>
      </c>
      <c r="C246" s="9" t="s">
        <v>494</v>
      </c>
      <c r="D246" s="13" t="s">
        <v>59</v>
      </c>
      <c r="E246" s="9">
        <v>26</v>
      </c>
      <c r="F246" s="9">
        <v>39</v>
      </c>
      <c r="G246" s="9" t="s">
        <v>60</v>
      </c>
      <c r="H246" s="9">
        <v>0</v>
      </c>
      <c r="I246" s="9">
        <v>93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45944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495</v>
      </c>
      <c r="AA246" s="8">
        <v>11315.7</v>
      </c>
      <c r="AB246" s="8">
        <v>11315.7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45944</v>
      </c>
      <c r="AK246" s="3">
        <v>0</v>
      </c>
      <c r="AL246" s="3">
        <v>0</v>
      </c>
      <c r="AM246" s="3">
        <v>0</v>
      </c>
      <c r="AN246" s="3">
        <v>0</v>
      </c>
      <c r="AO246" s="3">
        <v>45943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303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100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495</v>
      </c>
      <c r="AA247" s="8">
        <v>11315.7</v>
      </c>
      <c r="AB247" s="8">
        <v>11315.7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116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303</v>
      </c>
      <c r="BD247" s="56">
        <v>0</v>
      </c>
    </row>
    <row r="248" spans="1:56" ht="28.5" customHeight="1" x14ac:dyDescent="0.45">
      <c r="A248" s="3">
        <v>45931</v>
      </c>
      <c r="B248" s="14" t="s">
        <v>496</v>
      </c>
      <c r="C248" s="9" t="s">
        <v>107</v>
      </c>
      <c r="D248" s="13" t="s">
        <v>59</v>
      </c>
      <c r="E248" s="9">
        <v>26</v>
      </c>
      <c r="F248" s="9">
        <v>43</v>
      </c>
      <c r="G248" s="9" t="s">
        <v>60</v>
      </c>
      <c r="H248" s="9">
        <v>0</v>
      </c>
      <c r="I248" s="9">
        <v>116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45945</v>
      </c>
      <c r="U248" s="11">
        <v>10122</v>
      </c>
      <c r="V248" s="10">
        <v>0</v>
      </c>
      <c r="W248" s="10">
        <v>10122</v>
      </c>
      <c r="X248" s="10">
        <v>0</v>
      </c>
      <c r="Y248" s="10">
        <v>0</v>
      </c>
      <c r="Z248" s="9" t="s">
        <v>189</v>
      </c>
      <c r="AA248" s="8">
        <v>12584.98626</v>
      </c>
      <c r="AB248" s="8">
        <v>5651</v>
      </c>
      <c r="AC248" s="8">
        <v>6933.9862599999997</v>
      </c>
      <c r="AD248" s="8">
        <v>0</v>
      </c>
      <c r="AE248" s="8">
        <v>0</v>
      </c>
      <c r="AF248" s="8">
        <v>0</v>
      </c>
      <c r="AG248" s="1" t="s">
        <v>116</v>
      </c>
      <c r="AH248" s="1" t="s">
        <v>77</v>
      </c>
      <c r="AI248" s="1">
        <v>1</v>
      </c>
      <c r="AJ248" s="3">
        <v>45945</v>
      </c>
      <c r="AK248" s="3">
        <v>0</v>
      </c>
      <c r="AL248" s="3">
        <v>0</v>
      </c>
      <c r="AM248" s="3">
        <v>0</v>
      </c>
      <c r="AN248" s="3">
        <v>0</v>
      </c>
      <c r="AO248" s="3">
        <v>45944</v>
      </c>
      <c r="AP248" s="3">
        <v>45940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689.08414566044451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116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189</v>
      </c>
      <c r="AA249" s="8">
        <v>12584.98626</v>
      </c>
      <c r="AB249" s="8">
        <v>5651</v>
      </c>
      <c r="AC249" s="8">
        <v>6933.9862599999997</v>
      </c>
      <c r="AD249" s="8">
        <v>0</v>
      </c>
      <c r="AE249" s="8">
        <v>0</v>
      </c>
      <c r="AF249" s="8" t="s">
        <v>58</v>
      </c>
      <c r="AG249" s="1" t="s">
        <v>116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0</v>
      </c>
    </row>
    <row r="250" spans="1:56" ht="28.5" customHeight="1" x14ac:dyDescent="0.45">
      <c r="A250" s="3">
        <v>45901</v>
      </c>
      <c r="B250" s="14" t="s">
        <v>299</v>
      </c>
      <c r="C250" s="9" t="s">
        <v>107</v>
      </c>
      <c r="D250" s="13" t="s">
        <v>141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87</v>
      </c>
      <c r="AA250" s="8">
        <v>12433.3</v>
      </c>
      <c r="AB250" s="8">
        <v>12433.3</v>
      </c>
      <c r="AC250" s="8">
        <v>0</v>
      </c>
      <c r="AD250" s="8">
        <v>3573</v>
      </c>
      <c r="AE250" s="8">
        <v>8860.2999999999993</v>
      </c>
      <c r="AF250" s="8">
        <v>0</v>
      </c>
      <c r="AG250" s="1" t="s">
        <v>113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8.5" customHeight="1" x14ac:dyDescent="0.45">
      <c r="A251" s="3">
        <v>45933</v>
      </c>
      <c r="B251" s="14" t="s">
        <v>497</v>
      </c>
      <c r="C251" s="9" t="s">
        <v>107</v>
      </c>
      <c r="D251" s="13" t="s">
        <v>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45951</v>
      </c>
      <c r="U251" s="11">
        <v>15000</v>
      </c>
      <c r="V251" s="10">
        <v>0</v>
      </c>
      <c r="W251" s="10">
        <v>15000</v>
      </c>
      <c r="X251" s="10">
        <v>0</v>
      </c>
      <c r="Y251" s="10">
        <v>0</v>
      </c>
      <c r="Z251" s="9" t="s">
        <v>87</v>
      </c>
      <c r="AA251" s="8">
        <v>18649.949999999997</v>
      </c>
      <c r="AB251" s="8">
        <v>3896</v>
      </c>
      <c r="AC251" s="8">
        <v>14753.949999999997</v>
      </c>
      <c r="AD251" s="8">
        <v>1976</v>
      </c>
      <c r="AE251" s="8">
        <v>16673.949999999997</v>
      </c>
      <c r="AF251" s="8">
        <v>0</v>
      </c>
      <c r="AG251" s="1" t="s">
        <v>113</v>
      </c>
      <c r="AH251" s="1" t="s">
        <v>143</v>
      </c>
      <c r="AI251" s="1">
        <v>2</v>
      </c>
      <c r="AJ251" s="3">
        <v>45951</v>
      </c>
      <c r="AK251" s="3">
        <v>45949</v>
      </c>
      <c r="AL251" s="3">
        <v>0</v>
      </c>
      <c r="AM251" s="3">
        <v>0</v>
      </c>
      <c r="AN251" s="3">
        <v>0</v>
      </c>
      <c r="AO251" s="3">
        <v>45950</v>
      </c>
      <c r="AP251" s="3">
        <v>45946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140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1521.6240433333332</v>
      </c>
    </row>
    <row r="252" spans="1:56" ht="28.5" customHeight="1" x14ac:dyDescent="0.45">
      <c r="A252" s="3">
        <v>45933</v>
      </c>
      <c r="B252" s="14" t="s">
        <v>498</v>
      </c>
      <c r="C252" s="9" t="s">
        <v>107</v>
      </c>
      <c r="D252" s="13" t="s">
        <v>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45960</v>
      </c>
      <c r="U252" s="11">
        <v>15000</v>
      </c>
      <c r="V252" s="10">
        <v>0</v>
      </c>
      <c r="W252" s="10">
        <v>15000</v>
      </c>
      <c r="X252" s="10">
        <v>0</v>
      </c>
      <c r="Y252" s="10">
        <v>0</v>
      </c>
      <c r="Z252" s="9" t="s">
        <v>87</v>
      </c>
      <c r="AA252" s="8">
        <v>18649.949999999997</v>
      </c>
      <c r="AB252" s="8">
        <v>0</v>
      </c>
      <c r="AC252" s="8">
        <v>18649.949999999997</v>
      </c>
      <c r="AD252" s="8">
        <v>0</v>
      </c>
      <c r="AE252" s="8">
        <v>18649.949999999997</v>
      </c>
      <c r="AF252" s="8">
        <v>0</v>
      </c>
      <c r="AG252" s="1" t="s">
        <v>115</v>
      </c>
      <c r="AH252" s="1" t="s">
        <v>143</v>
      </c>
      <c r="AI252" s="1">
        <v>2</v>
      </c>
      <c r="AJ252" s="3">
        <v>45960</v>
      </c>
      <c r="AK252" s="3">
        <v>45958</v>
      </c>
      <c r="AL252" s="3">
        <v>0</v>
      </c>
      <c r="AM252" s="3">
        <v>0</v>
      </c>
      <c r="AN252" s="3">
        <v>0</v>
      </c>
      <c r="AO252" s="3">
        <v>45959</v>
      </c>
      <c r="AP252" s="3">
        <v>45955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140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1923.4315100000001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120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87</v>
      </c>
      <c r="AA253" s="8">
        <v>49733.2</v>
      </c>
      <c r="AB253" s="8">
        <v>16329.3</v>
      </c>
      <c r="AC253" s="8">
        <v>33403.899999999994</v>
      </c>
      <c r="AD253" s="8">
        <v>5549</v>
      </c>
      <c r="AE253" s="8">
        <v>44184.2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0</v>
      </c>
    </row>
    <row r="254" spans="1:56" ht="28.5" customHeight="1" x14ac:dyDescent="0.45">
      <c r="A254" s="3">
        <v>45925</v>
      </c>
      <c r="B254" s="14" t="s">
        <v>416</v>
      </c>
      <c r="C254" s="9" t="s">
        <v>144</v>
      </c>
      <c r="D254" s="13" t="s">
        <v>145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45939</v>
      </c>
      <c r="U254" s="11">
        <v>50000</v>
      </c>
      <c r="V254" s="10">
        <v>700</v>
      </c>
      <c r="W254" s="10">
        <v>49300</v>
      </c>
      <c r="X254" s="10">
        <v>52510</v>
      </c>
      <c r="Y254" s="10">
        <v>0</v>
      </c>
      <c r="Z254" s="9" t="s">
        <v>125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45939</v>
      </c>
      <c r="AK254" s="3">
        <v>0</v>
      </c>
      <c r="AL254" s="3">
        <v>45930</v>
      </c>
      <c r="AM254" s="3">
        <v>45937</v>
      </c>
      <c r="AN254" s="3">
        <v>45938</v>
      </c>
      <c r="AO254" s="3">
        <v>45938</v>
      </c>
      <c r="AP254" s="3">
        <v>45934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 t="s">
        <v>415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8.5" customHeight="1" x14ac:dyDescent="0.45">
      <c r="A255" s="3" t="s">
        <v>132</v>
      </c>
      <c r="B255" s="14" t="s">
        <v>132</v>
      </c>
      <c r="C255" s="9" t="s">
        <v>107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45961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125</v>
      </c>
      <c r="AA255" s="8">
        <v>6775.4500000000007</v>
      </c>
      <c r="AB255" s="8">
        <v>6775.4500000000007</v>
      </c>
      <c r="AC255" s="8">
        <v>0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143</v>
      </c>
      <c r="AI255" s="1">
        <v>2</v>
      </c>
      <c r="AJ255" s="3">
        <v>45961</v>
      </c>
      <c r="AK255" s="3">
        <v>45959</v>
      </c>
      <c r="AL255" s="3">
        <v>0</v>
      </c>
      <c r="AM255" s="3">
        <v>0</v>
      </c>
      <c r="AN255" s="3">
        <v>0</v>
      </c>
      <c r="AO255" s="3">
        <v>45960</v>
      </c>
      <c r="AP255" s="3">
        <v>45956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140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125</v>
      </c>
      <c r="AA256" s="8">
        <v>6775.4500000000007</v>
      </c>
      <c r="AB256" s="8">
        <v>6775.4500000000007</v>
      </c>
      <c r="AC256" s="8">
        <v>0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146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FFFB-2D8B-45B3-A9BD-AB3B63BE216C}">
  <sheetPr>
    <tabColor rgb="FFFFFF00"/>
  </sheetPr>
  <dimension ref="A1:BD263"/>
  <sheetViews>
    <sheetView topLeftCell="A5" zoomScale="80" zoomScaleNormal="80" workbookViewId="0">
      <selection activeCell="R20" sqref="R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45934</v>
      </c>
      <c r="E3" s="85" t="s">
        <v>52</v>
      </c>
      <c r="F3" s="85"/>
      <c r="G3" s="86">
        <v>10.53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1500</v>
      </c>
      <c r="AC6" s="8">
        <v>5904.0999999999995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351.41203200000001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1500</v>
      </c>
      <c r="AC7" s="8">
        <v>5904.0999999999995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1658</v>
      </c>
      <c r="AC10" s="8">
        <v>2463.1500000000005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169.46472000000003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117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17499.98</v>
      </c>
      <c r="AC15" s="8">
        <v>64280.4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12760</v>
      </c>
      <c r="Y16" s="10">
        <v>39102</v>
      </c>
      <c r="Z16" s="9" t="s">
        <v>165</v>
      </c>
      <c r="AA16" s="8">
        <v>34414.061219999996</v>
      </c>
      <c r="AB16" s="8">
        <v>34414.061219999996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246539.97555</v>
      </c>
      <c r="AB22" s="8">
        <v>59595.26122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430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45936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433</v>
      </c>
      <c r="AG23" s="1" t="s">
        <v>113</v>
      </c>
      <c r="AH23" s="1" t="s">
        <v>74</v>
      </c>
      <c r="AI23" s="1">
        <v>2</v>
      </c>
      <c r="AJ23" s="3">
        <v>45936</v>
      </c>
      <c r="AK23" s="3">
        <v>0</v>
      </c>
      <c r="AL23" s="3">
        <v>45927</v>
      </c>
      <c r="AM23" s="3">
        <v>45934</v>
      </c>
      <c r="AN23" s="3">
        <v>45935</v>
      </c>
      <c r="AO23" s="3">
        <v>45935</v>
      </c>
      <c r="AP23" s="3">
        <v>45931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430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45936</v>
      </c>
      <c r="U24" s="11">
        <v>5000</v>
      </c>
      <c r="V24" s="10">
        <v>5000</v>
      </c>
      <c r="W24" s="10">
        <v>0</v>
      </c>
      <c r="X24" s="10">
        <v>5600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433</v>
      </c>
      <c r="AG24" s="1" t="s">
        <v>113</v>
      </c>
      <c r="AH24" s="1" t="s">
        <v>74</v>
      </c>
      <c r="AI24" s="1">
        <v>2</v>
      </c>
      <c r="AJ24" s="3">
        <v>45936</v>
      </c>
      <c r="AK24" s="3">
        <v>0</v>
      </c>
      <c r="AL24" s="3">
        <v>45927</v>
      </c>
      <c r="AM24" s="3">
        <v>45934</v>
      </c>
      <c r="AN24" s="3">
        <v>45935</v>
      </c>
      <c r="AO24" s="3">
        <v>45935</v>
      </c>
      <c r="AP24" s="3">
        <v>45931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432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433</v>
      </c>
      <c r="AG25" s="1" t="s">
        <v>113</v>
      </c>
      <c r="AH25" s="1" t="s">
        <v>74</v>
      </c>
      <c r="AI25" s="1">
        <v>2</v>
      </c>
      <c r="AJ25" s="3">
        <v>45936</v>
      </c>
      <c r="AK25" s="3">
        <v>0</v>
      </c>
      <c r="AL25" s="3">
        <v>45927</v>
      </c>
      <c r="AM25" s="3">
        <v>45934</v>
      </c>
      <c r="AN25" s="3">
        <v>45935</v>
      </c>
      <c r="AO25" s="3">
        <v>45935</v>
      </c>
      <c r="AP25" s="3">
        <v>45931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254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45936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433</v>
      </c>
      <c r="AG26" s="1" t="s">
        <v>113</v>
      </c>
      <c r="AH26" s="1" t="s">
        <v>74</v>
      </c>
      <c r="AI26" s="1">
        <v>2</v>
      </c>
      <c r="AJ26" s="3">
        <v>45936</v>
      </c>
      <c r="AK26" s="3">
        <v>0</v>
      </c>
      <c r="AL26" s="3">
        <v>45927</v>
      </c>
      <c r="AM26" s="3">
        <v>45934</v>
      </c>
      <c r="AN26" s="3">
        <v>45935</v>
      </c>
      <c r="AO26" s="3">
        <v>45935</v>
      </c>
      <c r="AP26" s="3">
        <v>45931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434</v>
      </c>
      <c r="C27" s="9" t="s">
        <v>73</v>
      </c>
      <c r="D27" s="13" t="s">
        <v>182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45936</v>
      </c>
      <c r="U27" s="11">
        <v>10000</v>
      </c>
      <c r="V27" s="10">
        <v>10000</v>
      </c>
      <c r="W27" s="10">
        <v>0</v>
      </c>
      <c r="X27" s="10">
        <v>10680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435</v>
      </c>
      <c r="AG27" s="1" t="s">
        <v>116</v>
      </c>
      <c r="AH27" s="1" t="s">
        <v>74</v>
      </c>
      <c r="AI27" s="1">
        <v>2</v>
      </c>
      <c r="AJ27" s="3">
        <v>45936</v>
      </c>
      <c r="AK27" s="3">
        <v>0</v>
      </c>
      <c r="AL27" s="3">
        <v>45927</v>
      </c>
      <c r="AM27" s="3">
        <v>45934</v>
      </c>
      <c r="AN27" s="3">
        <v>45935</v>
      </c>
      <c r="AO27" s="3">
        <v>45935</v>
      </c>
      <c r="AP27" s="3">
        <v>45931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434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45936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435</v>
      </c>
      <c r="AG28" s="1" t="s">
        <v>116</v>
      </c>
      <c r="AH28" s="1" t="s">
        <v>74</v>
      </c>
      <c r="AI28" s="1">
        <v>2</v>
      </c>
      <c r="AJ28" s="3">
        <v>45936</v>
      </c>
      <c r="AK28" s="3">
        <v>0</v>
      </c>
      <c r="AL28" s="3">
        <v>45927</v>
      </c>
      <c r="AM28" s="3">
        <v>45934</v>
      </c>
      <c r="AN28" s="3">
        <v>45935</v>
      </c>
      <c r="AO28" s="3">
        <v>45935</v>
      </c>
      <c r="AP28" s="3">
        <v>45931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434</v>
      </c>
      <c r="C29" s="9" t="s">
        <v>73</v>
      </c>
      <c r="D29" s="13" t="s">
        <v>260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435</v>
      </c>
      <c r="AG29" s="1" t="s">
        <v>114</v>
      </c>
      <c r="AH29" s="1" t="s">
        <v>74</v>
      </c>
      <c r="AI29" s="1">
        <v>2</v>
      </c>
      <c r="AJ29" s="3">
        <v>45936</v>
      </c>
      <c r="AK29" s="3">
        <v>0</v>
      </c>
      <c r="AL29" s="3">
        <v>45927</v>
      </c>
      <c r="AM29" s="3">
        <v>45934</v>
      </c>
      <c r="AN29" s="3">
        <v>45935</v>
      </c>
      <c r="AO29" s="3">
        <v>45935</v>
      </c>
      <c r="AP29" s="3">
        <v>45931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45937</v>
      </c>
      <c r="U30" s="11">
        <v>20000</v>
      </c>
      <c r="V30" s="10">
        <v>15000</v>
      </c>
      <c r="W30" s="10">
        <v>5000</v>
      </c>
      <c r="X30" s="10">
        <v>0</v>
      </c>
      <c r="Y30" s="10">
        <v>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360</v>
      </c>
      <c r="AG30" s="1" t="s">
        <v>114</v>
      </c>
      <c r="AH30" s="1" t="s">
        <v>77</v>
      </c>
      <c r="AI30" s="1">
        <v>1</v>
      </c>
      <c r="AJ30" s="3">
        <v>45937</v>
      </c>
      <c r="AK30" s="3">
        <v>0</v>
      </c>
      <c r="AL30" s="3">
        <v>0</v>
      </c>
      <c r="AM30" s="3">
        <v>0</v>
      </c>
      <c r="AN30" s="3">
        <v>0</v>
      </c>
      <c r="AO30" s="3">
        <v>45936</v>
      </c>
      <c r="AP30" s="3">
        <v>45932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45919</v>
      </c>
      <c r="B31" s="14" t="s">
        <v>361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45937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362</v>
      </c>
      <c r="AG31" s="1" t="s">
        <v>114</v>
      </c>
      <c r="AH31" s="1" t="s">
        <v>77</v>
      </c>
      <c r="AI31" s="1">
        <v>1</v>
      </c>
      <c r="AJ31" s="3">
        <v>45937</v>
      </c>
      <c r="AK31" s="3">
        <v>0</v>
      </c>
      <c r="AL31" s="3">
        <v>0</v>
      </c>
      <c r="AM31" s="3">
        <v>0</v>
      </c>
      <c r="AN31" s="3">
        <v>0</v>
      </c>
      <c r="AO31" s="3">
        <v>45936</v>
      </c>
      <c r="AP31" s="3">
        <v>45932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436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436</v>
      </c>
      <c r="AG33" s="1" t="s">
        <v>116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 t="s">
        <v>256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436</v>
      </c>
      <c r="AG34" s="1" t="s">
        <v>114</v>
      </c>
      <c r="AH34" s="1" t="s">
        <v>74</v>
      </c>
      <c r="AI34" s="1">
        <v>2</v>
      </c>
      <c r="AJ34" s="3">
        <v>45938</v>
      </c>
      <c r="AK34" s="3">
        <v>0</v>
      </c>
      <c r="AL34" s="3">
        <v>45929</v>
      </c>
      <c r="AM34" s="3">
        <v>45936</v>
      </c>
      <c r="AN34" s="3">
        <v>45937</v>
      </c>
      <c r="AO34" s="3">
        <v>45937</v>
      </c>
      <c r="AP34" s="3">
        <v>45933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430</v>
      </c>
      <c r="C35" s="9" t="s">
        <v>73</v>
      </c>
      <c r="D35" s="13" t="s">
        <v>228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436</v>
      </c>
      <c r="AG35" s="1" t="s">
        <v>114</v>
      </c>
      <c r="AH35" s="1" t="s">
        <v>74</v>
      </c>
      <c r="AI35" s="1">
        <v>2</v>
      </c>
      <c r="AJ35" s="3">
        <v>45938</v>
      </c>
      <c r="AK35" s="3">
        <v>0</v>
      </c>
      <c r="AL35" s="3">
        <v>45929</v>
      </c>
      <c r="AM35" s="3">
        <v>45936</v>
      </c>
      <c r="AN35" s="3">
        <v>45937</v>
      </c>
      <c r="AO35" s="3">
        <v>45937</v>
      </c>
      <c r="AP35" s="3">
        <v>45933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45919</v>
      </c>
      <c r="B36" s="14" t="s">
        <v>438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45938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168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436</v>
      </c>
      <c r="AG36" s="1" t="s">
        <v>114</v>
      </c>
      <c r="AH36" s="1" t="s">
        <v>77</v>
      </c>
      <c r="AI36" s="1">
        <v>1</v>
      </c>
      <c r="AJ36" s="3">
        <v>45938</v>
      </c>
      <c r="AK36" s="3">
        <v>0</v>
      </c>
      <c r="AL36" s="3">
        <v>0</v>
      </c>
      <c r="AM36" s="3">
        <v>0</v>
      </c>
      <c r="AN36" s="3">
        <v>0</v>
      </c>
      <c r="AO36" s="3">
        <v>45937</v>
      </c>
      <c r="AP36" s="3">
        <v>45933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394.60593333333333</v>
      </c>
    </row>
    <row r="37" spans="1:56" ht="28.5" customHeight="1" x14ac:dyDescent="0.45">
      <c r="A37" s="3">
        <v>45929</v>
      </c>
      <c r="B37" s="14" t="s">
        <v>434</v>
      </c>
      <c r="C37" s="9" t="s">
        <v>73</v>
      </c>
      <c r="D37" s="13" t="s">
        <v>241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439</v>
      </c>
      <c r="AG37" s="1" t="s">
        <v>114</v>
      </c>
      <c r="AH37" s="1" t="s">
        <v>74</v>
      </c>
      <c r="AI37" s="1">
        <v>2</v>
      </c>
      <c r="AJ37" s="3">
        <v>45938</v>
      </c>
      <c r="AK37" s="3">
        <v>0</v>
      </c>
      <c r="AL37" s="3">
        <v>45929</v>
      </c>
      <c r="AM37" s="3">
        <v>45936</v>
      </c>
      <c r="AN37" s="3">
        <v>45937</v>
      </c>
      <c r="AO37" s="3">
        <v>45937</v>
      </c>
      <c r="AP37" s="3">
        <v>45933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45929</v>
      </c>
      <c r="B38" s="14" t="s">
        <v>434</v>
      </c>
      <c r="C38" s="9" t="s">
        <v>73</v>
      </c>
      <c r="D38" s="13" t="s">
        <v>305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439</v>
      </c>
      <c r="AG38" s="1" t="s">
        <v>114</v>
      </c>
      <c r="AH38" s="1" t="s">
        <v>74</v>
      </c>
      <c r="AI38" s="1">
        <v>2</v>
      </c>
      <c r="AJ38" s="3">
        <v>45938</v>
      </c>
      <c r="AK38" s="3">
        <v>0</v>
      </c>
      <c r="AL38" s="3">
        <v>45929</v>
      </c>
      <c r="AM38" s="3">
        <v>45936</v>
      </c>
      <c r="AN38" s="3">
        <v>45937</v>
      </c>
      <c r="AO38" s="3">
        <v>45937</v>
      </c>
      <c r="AP38" s="3">
        <v>45933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45929</v>
      </c>
      <c r="B39" s="14" t="s">
        <v>434</v>
      </c>
      <c r="C39" s="9" t="s">
        <v>73</v>
      </c>
      <c r="D39" s="13" t="s">
        <v>286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439</v>
      </c>
      <c r="AG39" s="1" t="s">
        <v>114</v>
      </c>
      <c r="AH39" s="1" t="s">
        <v>74</v>
      </c>
      <c r="AI39" s="1">
        <v>2</v>
      </c>
      <c r="AJ39" s="3">
        <v>45938</v>
      </c>
      <c r="AK39" s="3">
        <v>0</v>
      </c>
      <c r="AL39" s="3">
        <v>45929</v>
      </c>
      <c r="AM39" s="3">
        <v>45936</v>
      </c>
      <c r="AN39" s="3">
        <v>45937</v>
      </c>
      <c r="AO39" s="3">
        <v>45937</v>
      </c>
      <c r="AP39" s="3">
        <v>45933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45929</v>
      </c>
      <c r="B40" s="14" t="s">
        <v>434</v>
      </c>
      <c r="C40" s="9" t="s">
        <v>73</v>
      </c>
      <c r="D40" s="13" t="s">
        <v>254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168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439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705.02926755555563</v>
      </c>
    </row>
    <row r="41" spans="1:56" ht="28.5" customHeight="1" x14ac:dyDescent="0.45">
      <c r="A41" s="3">
        <v>45933</v>
      </c>
      <c r="B41" s="14" t="s">
        <v>452</v>
      </c>
      <c r="C41" s="9" t="s">
        <v>73</v>
      </c>
      <c r="D41" s="13" t="s">
        <v>182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45946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453</v>
      </c>
      <c r="AG41" s="1" t="s">
        <v>116</v>
      </c>
      <c r="AH41" s="1" t="s">
        <v>74</v>
      </c>
      <c r="AI41" s="1">
        <v>2</v>
      </c>
      <c r="AJ41" s="3">
        <v>45946</v>
      </c>
      <c r="AK41" s="3">
        <v>0</v>
      </c>
      <c r="AL41" s="3">
        <v>45937</v>
      </c>
      <c r="AM41" s="3">
        <v>45944</v>
      </c>
      <c r="AN41" s="3">
        <v>45945</v>
      </c>
      <c r="AO41" s="3">
        <v>45945</v>
      </c>
      <c r="AP41" s="3">
        <v>45941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45933</v>
      </c>
      <c r="B42" s="14" t="s">
        <v>452</v>
      </c>
      <c r="C42" s="9" t="s">
        <v>73</v>
      </c>
      <c r="D42" s="13" t="s">
        <v>253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45946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453</v>
      </c>
      <c r="AG42" s="1" t="s">
        <v>114</v>
      </c>
      <c r="AH42" s="1" t="s">
        <v>74</v>
      </c>
      <c r="AI42" s="1">
        <v>2</v>
      </c>
      <c r="AJ42" s="3">
        <v>45946</v>
      </c>
      <c r="AK42" s="3">
        <v>0</v>
      </c>
      <c r="AL42" s="3">
        <v>45937</v>
      </c>
      <c r="AM42" s="3">
        <v>45944</v>
      </c>
      <c r="AN42" s="3">
        <v>45945</v>
      </c>
      <c r="AO42" s="3">
        <v>45945</v>
      </c>
      <c r="AP42" s="3">
        <v>45941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45933</v>
      </c>
      <c r="B43" s="14" t="s">
        <v>452</v>
      </c>
      <c r="C43" s="9" t="s">
        <v>73</v>
      </c>
      <c r="D43" s="13" t="s">
        <v>251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45946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453</v>
      </c>
      <c r="AG43" s="1" t="s">
        <v>114</v>
      </c>
      <c r="AH43" s="1" t="s">
        <v>74</v>
      </c>
      <c r="AI43" s="1">
        <v>2</v>
      </c>
      <c r="AJ43" s="3">
        <v>45946</v>
      </c>
      <c r="AK43" s="3">
        <v>0</v>
      </c>
      <c r="AL43" s="3">
        <v>45937</v>
      </c>
      <c r="AM43" s="3">
        <v>45944</v>
      </c>
      <c r="AN43" s="3">
        <v>45945</v>
      </c>
      <c r="AO43" s="3">
        <v>45945</v>
      </c>
      <c r="AP43" s="3">
        <v>45941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45930</v>
      </c>
      <c r="B44" s="14" t="s">
        <v>454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45946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114</v>
      </c>
      <c r="AH44" s="1" t="s">
        <v>77</v>
      </c>
      <c r="AI44" s="1">
        <v>1</v>
      </c>
      <c r="AJ44" s="3">
        <v>45947</v>
      </c>
      <c r="AK44" s="3">
        <v>0</v>
      </c>
      <c r="AL44" s="3">
        <v>0</v>
      </c>
      <c r="AM44" s="3">
        <v>0</v>
      </c>
      <c r="AN44" s="3">
        <v>0</v>
      </c>
      <c r="AO44" s="3">
        <v>45946</v>
      </c>
      <c r="AP44" s="3">
        <v>45942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45933</v>
      </c>
      <c r="B45" s="14" t="s">
        <v>452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45948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453</v>
      </c>
      <c r="AG45" s="1" t="s">
        <v>116</v>
      </c>
      <c r="AH45" s="1" t="s">
        <v>74</v>
      </c>
      <c r="AI45" s="1">
        <v>2</v>
      </c>
      <c r="AJ45" s="3">
        <v>45948</v>
      </c>
      <c r="AK45" s="3">
        <v>0</v>
      </c>
      <c r="AL45" s="3">
        <v>45939</v>
      </c>
      <c r="AM45" s="3">
        <v>45946</v>
      </c>
      <c r="AN45" s="3">
        <v>45947</v>
      </c>
      <c r="AO45" s="3">
        <v>45947</v>
      </c>
      <c r="AP45" s="3">
        <v>45943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45933</v>
      </c>
      <c r="B46" s="14" t="s">
        <v>452</v>
      </c>
      <c r="C46" s="9" t="s">
        <v>73</v>
      </c>
      <c r="D46" s="13" t="s">
        <v>286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45948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453</v>
      </c>
      <c r="AG46" s="1" t="s">
        <v>116</v>
      </c>
      <c r="AH46" s="1" t="s">
        <v>74</v>
      </c>
      <c r="AI46" s="1">
        <v>2</v>
      </c>
      <c r="AJ46" s="3">
        <v>45948</v>
      </c>
      <c r="AK46" s="3">
        <v>0</v>
      </c>
      <c r="AL46" s="3">
        <v>45939</v>
      </c>
      <c r="AM46" s="3">
        <v>45946</v>
      </c>
      <c r="AN46" s="3">
        <v>45947</v>
      </c>
      <c r="AO46" s="3">
        <v>45947</v>
      </c>
      <c r="AP46" s="3">
        <v>45943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705.02926755555563</v>
      </c>
    </row>
    <row r="47" spans="1:56" ht="28.5" customHeight="1" x14ac:dyDescent="0.45">
      <c r="A47" s="3">
        <v>45933</v>
      </c>
      <c r="B47" s="14" t="s">
        <v>452</v>
      </c>
      <c r="C47" s="9" t="s">
        <v>73</v>
      </c>
      <c r="D47" s="13" t="s">
        <v>242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45948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453</v>
      </c>
      <c r="AG47" s="1" t="s">
        <v>113</v>
      </c>
      <c r="AH47" s="1" t="s">
        <v>74</v>
      </c>
      <c r="AI47" s="1">
        <v>2</v>
      </c>
      <c r="AJ47" s="3">
        <v>45948</v>
      </c>
      <c r="AK47" s="3">
        <v>0</v>
      </c>
      <c r="AL47" s="3">
        <v>45939</v>
      </c>
      <c r="AM47" s="3">
        <v>45946</v>
      </c>
      <c r="AN47" s="3">
        <v>45947</v>
      </c>
      <c r="AO47" s="3">
        <v>45947</v>
      </c>
      <c r="AP47" s="3">
        <v>45943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45919</v>
      </c>
      <c r="B48" s="14" t="s">
        <v>359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301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168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360</v>
      </c>
      <c r="AG48" s="1" t="s">
        <v>61</v>
      </c>
      <c r="AH48" s="1">
        <v>0</v>
      </c>
      <c r="AI48" s="1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1410.0585351111113</v>
      </c>
    </row>
    <row r="49" spans="1:56" ht="28.5" customHeight="1" x14ac:dyDescent="0.45">
      <c r="A49" s="3">
        <v>45919</v>
      </c>
      <c r="B49" s="14" t="s">
        <v>361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301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168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362</v>
      </c>
      <c r="AG49" s="1" t="s">
        <v>113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1410.0585351111113</v>
      </c>
    </row>
    <row r="50" spans="1:56" ht="28.5" customHeight="1" x14ac:dyDescent="0.45">
      <c r="A50" s="3" t="s">
        <v>132</v>
      </c>
      <c r="B50" s="14" t="s">
        <v>132</v>
      </c>
      <c r="C50" s="9" t="s">
        <v>73</v>
      </c>
      <c r="D50" s="13" t="s">
        <v>306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 t="s">
        <v>63</v>
      </c>
      <c r="U50" s="11">
        <v>5000</v>
      </c>
      <c r="V50" s="10">
        <v>5232</v>
      </c>
      <c r="W50" s="10">
        <v>0</v>
      </c>
      <c r="X50" s="10">
        <v>5400</v>
      </c>
      <c r="Y50" s="10">
        <v>0</v>
      </c>
      <c r="Z50" s="9" t="s">
        <v>168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74</v>
      </c>
      <c r="AI50" s="1">
        <v>2</v>
      </c>
      <c r="AJ50" s="3" t="s">
        <v>63</v>
      </c>
      <c r="AK50" s="3">
        <v>0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8.5" customHeight="1" x14ac:dyDescent="0.45">
      <c r="A51" s="3" t="s">
        <v>132</v>
      </c>
      <c r="B51" s="14" t="s">
        <v>132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45961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168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45961</v>
      </c>
      <c r="AK51" s="3">
        <v>0</v>
      </c>
      <c r="AL51" s="3">
        <v>45952</v>
      </c>
      <c r="AM51" s="3">
        <v>45959</v>
      </c>
      <c r="AN51" s="3">
        <v>45960</v>
      </c>
      <c r="AO51" s="3">
        <v>45960</v>
      </c>
      <c r="AP51" s="3">
        <v>45956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15863.158520000001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168</v>
      </c>
      <c r="AA52" s="8">
        <v>366153.69999999995</v>
      </c>
      <c r="AB52" s="8">
        <v>0</v>
      </c>
      <c r="AC52" s="8">
        <v>366153.69999999995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170</v>
      </c>
      <c r="BD52" s="56">
        <v>0</v>
      </c>
    </row>
    <row r="53" spans="1:56" ht="28.5" customHeight="1" x14ac:dyDescent="0.45">
      <c r="A53" s="3">
        <v>45905</v>
      </c>
      <c r="B53" s="14" t="s">
        <v>307</v>
      </c>
      <c r="C53" s="9" t="s">
        <v>136</v>
      </c>
      <c r="D53" s="13" t="s">
        <v>302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183</v>
      </c>
      <c r="BD53" s="56">
        <v>0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184</v>
      </c>
      <c r="BD54" s="56">
        <v>0</v>
      </c>
    </row>
    <row r="55" spans="1:56" ht="28.5" customHeight="1" x14ac:dyDescent="0.45">
      <c r="A55" s="3">
        <v>45923</v>
      </c>
      <c r="B55" s="14" t="s">
        <v>380</v>
      </c>
      <c r="C55" s="9" t="s">
        <v>381</v>
      </c>
      <c r="D55" s="13" t="s">
        <v>382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 t="s">
        <v>91</v>
      </c>
      <c r="M55" s="10">
        <v>21</v>
      </c>
      <c r="N55" s="9">
        <v>40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45936</v>
      </c>
      <c r="U55" s="11">
        <v>5000</v>
      </c>
      <c r="V55" s="10">
        <v>5000</v>
      </c>
      <c r="W55" s="10">
        <v>0</v>
      </c>
      <c r="X55" s="10">
        <v>5430</v>
      </c>
      <c r="Y55" s="10">
        <v>0</v>
      </c>
      <c r="Z55" s="9" t="s">
        <v>383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72</v>
      </c>
      <c r="AI55" s="1">
        <v>3</v>
      </c>
      <c r="AJ55" s="3">
        <v>45936</v>
      </c>
      <c r="AK55" s="3">
        <v>0</v>
      </c>
      <c r="AL55" s="3">
        <v>45926</v>
      </c>
      <c r="AM55" s="3">
        <v>45933</v>
      </c>
      <c r="AN55" s="3">
        <v>45934</v>
      </c>
      <c r="AO55" s="3">
        <v>45934</v>
      </c>
      <c r="AP55" s="3">
        <v>45931</v>
      </c>
      <c r="AQ55" s="3">
        <v>45935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303</v>
      </c>
      <c r="BD55" s="56">
        <v>0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383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303</v>
      </c>
      <c r="BD56" s="56">
        <v>0</v>
      </c>
    </row>
    <row r="57" spans="1:56" ht="28.5" customHeight="1" x14ac:dyDescent="0.45">
      <c r="A57" s="3">
        <v>45919</v>
      </c>
      <c r="B57" s="14" t="s">
        <v>366</v>
      </c>
      <c r="C57" s="9" t="s">
        <v>136</v>
      </c>
      <c r="D57" s="13" t="s">
        <v>261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45936</v>
      </c>
      <c r="U57" s="11">
        <v>4960</v>
      </c>
      <c r="V57" s="10">
        <v>4960</v>
      </c>
      <c r="W57" s="10">
        <v>0</v>
      </c>
      <c r="X57" s="10">
        <v>11390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45936</v>
      </c>
      <c r="AK57" s="3">
        <v>45932</v>
      </c>
      <c r="AL57" s="3">
        <v>45925</v>
      </c>
      <c r="AM57" s="3">
        <v>45933</v>
      </c>
      <c r="AN57" s="3">
        <v>45934</v>
      </c>
      <c r="AO57" s="3">
        <v>45935</v>
      </c>
      <c r="AP57" s="3">
        <v>45931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455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45919</v>
      </c>
      <c r="B58" s="14" t="s">
        <v>368</v>
      </c>
      <c r="C58" s="9" t="s">
        <v>136</v>
      </c>
      <c r="D58" s="13" t="s">
        <v>128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45936</v>
      </c>
      <c r="U58" s="11">
        <v>14240</v>
      </c>
      <c r="V58" s="10">
        <v>14240</v>
      </c>
      <c r="W58" s="10">
        <v>0</v>
      </c>
      <c r="X58" s="10">
        <v>31440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45936</v>
      </c>
      <c r="AK58" s="3">
        <v>45932</v>
      </c>
      <c r="AL58" s="3">
        <v>45925</v>
      </c>
      <c r="AM58" s="3">
        <v>45933</v>
      </c>
      <c r="AN58" s="3">
        <v>45934</v>
      </c>
      <c r="AO58" s="3">
        <v>45935</v>
      </c>
      <c r="AP58" s="3">
        <v>45931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348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369</v>
      </c>
      <c r="C59" s="9" t="s">
        <v>136</v>
      </c>
      <c r="D59" s="13" t="s">
        <v>304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45936</v>
      </c>
      <c r="U59" s="11">
        <v>15040</v>
      </c>
      <c r="V59" s="10">
        <v>1009</v>
      </c>
      <c r="W59" s="10">
        <v>14031</v>
      </c>
      <c r="X59" s="10">
        <v>16380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45936</v>
      </c>
      <c r="AK59" s="3">
        <v>45932</v>
      </c>
      <c r="AL59" s="3">
        <v>45925</v>
      </c>
      <c r="AM59" s="3">
        <v>45933</v>
      </c>
      <c r="AN59" s="3">
        <v>45934</v>
      </c>
      <c r="AO59" s="3">
        <v>45935</v>
      </c>
      <c r="AP59" s="3">
        <v>45931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370</v>
      </c>
      <c r="C60" s="9" t="s">
        <v>136</v>
      </c>
      <c r="D60" s="13" t="s">
        <v>274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45936</v>
      </c>
      <c r="U60" s="11">
        <v>10000</v>
      </c>
      <c r="V60" s="10">
        <v>0</v>
      </c>
      <c r="W60" s="10">
        <v>10000</v>
      </c>
      <c r="X60" s="10">
        <v>8165</v>
      </c>
      <c r="Y60" s="10">
        <v>1926.75</v>
      </c>
      <c r="Z60" s="9" t="s">
        <v>80</v>
      </c>
      <c r="AA60" s="8">
        <v>2018.7523125000002</v>
      </c>
      <c r="AB60" s="8">
        <v>2018.7523125000002</v>
      </c>
      <c r="AC60" s="8">
        <v>0</v>
      </c>
      <c r="AD60" s="8">
        <v>2018.7523125000002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45936</v>
      </c>
      <c r="AK60" s="3">
        <v>45932</v>
      </c>
      <c r="AL60" s="3">
        <v>45925</v>
      </c>
      <c r="AM60" s="3">
        <v>45933</v>
      </c>
      <c r="AN60" s="3">
        <v>45934</v>
      </c>
      <c r="AO60" s="3">
        <v>45935</v>
      </c>
      <c r="AP60" s="3">
        <v>45931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45892</v>
      </c>
      <c r="B61" s="14" t="s">
        <v>279</v>
      </c>
      <c r="C61" s="9" t="s">
        <v>136</v>
      </c>
      <c r="D61" s="13" t="s">
        <v>274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45936</v>
      </c>
      <c r="U61" s="11">
        <v>640</v>
      </c>
      <c r="V61" s="10">
        <v>0</v>
      </c>
      <c r="W61" s="10">
        <v>640</v>
      </c>
      <c r="X61" s="10">
        <v>0</v>
      </c>
      <c r="Y61" s="10">
        <v>672</v>
      </c>
      <c r="Z61" s="9" t="s">
        <v>80</v>
      </c>
      <c r="AA61" s="8">
        <v>670.56000000000006</v>
      </c>
      <c r="AB61" s="8">
        <v>670.56000000000006</v>
      </c>
      <c r="AC61" s="8">
        <v>0</v>
      </c>
      <c r="AD61" s="8">
        <v>670.56000000000006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45936</v>
      </c>
      <c r="AK61" s="3">
        <v>45932</v>
      </c>
      <c r="AL61" s="3">
        <v>45925</v>
      </c>
      <c r="AM61" s="3">
        <v>45933</v>
      </c>
      <c r="AN61" s="3">
        <v>45934</v>
      </c>
      <c r="AO61" s="3">
        <v>45935</v>
      </c>
      <c r="AP61" s="3">
        <v>45931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283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370</v>
      </c>
      <c r="C62" s="9" t="s">
        <v>136</v>
      </c>
      <c r="D62" s="13" t="s">
        <v>142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45936</v>
      </c>
      <c r="U62" s="11">
        <v>20000</v>
      </c>
      <c r="V62" s="10">
        <v>0</v>
      </c>
      <c r="W62" s="10">
        <v>20000</v>
      </c>
      <c r="X62" s="10">
        <v>21440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45936</v>
      </c>
      <c r="AK62" s="3">
        <v>45932</v>
      </c>
      <c r="AL62" s="3">
        <v>45925</v>
      </c>
      <c r="AM62" s="3">
        <v>45933</v>
      </c>
      <c r="AN62" s="3">
        <v>45934</v>
      </c>
      <c r="AO62" s="3">
        <v>45935</v>
      </c>
      <c r="AP62" s="3">
        <v>45931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45796</v>
      </c>
      <c r="B63" s="14" t="s">
        <v>234</v>
      </c>
      <c r="C63" s="9" t="s">
        <v>136</v>
      </c>
      <c r="D63" s="13" t="s">
        <v>142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45936</v>
      </c>
      <c r="U63" s="11">
        <v>240</v>
      </c>
      <c r="V63" s="10">
        <v>0</v>
      </c>
      <c r="W63" s="10">
        <v>240</v>
      </c>
      <c r="X63" s="10">
        <v>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232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45919</v>
      </c>
      <c r="B64" s="14" t="s">
        <v>369</v>
      </c>
      <c r="C64" s="9" t="s">
        <v>136</v>
      </c>
      <c r="D64" s="13" t="s">
        <v>230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45936</v>
      </c>
      <c r="U64" s="11">
        <v>5040</v>
      </c>
      <c r="V64" s="10">
        <v>0</v>
      </c>
      <c r="W64" s="10">
        <v>5040</v>
      </c>
      <c r="X64" s="10">
        <v>6110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7500</v>
      </c>
      <c r="V66" s="10">
        <v>0</v>
      </c>
      <c r="W66" s="10">
        <v>7500</v>
      </c>
      <c r="X66" s="10">
        <v>0</v>
      </c>
      <c r="Y66" s="10">
        <v>7875</v>
      </c>
      <c r="Z66" s="9" t="s">
        <v>80</v>
      </c>
      <c r="AA66" s="8">
        <v>8277.2250000000004</v>
      </c>
      <c r="AB66" s="8">
        <v>8277.2250000000004</v>
      </c>
      <c r="AC66" s="8">
        <v>0</v>
      </c>
      <c r="AD66" s="8">
        <v>8277.2250000000004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45922</v>
      </c>
      <c r="B67" s="14" t="s">
        <v>387</v>
      </c>
      <c r="C67" s="9" t="s">
        <v>243</v>
      </c>
      <c r="D67" s="13" t="s">
        <v>388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10756.900000000001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45937</v>
      </c>
      <c r="AK67" s="3">
        <v>45933</v>
      </c>
      <c r="AL67" s="3">
        <v>45926</v>
      </c>
      <c r="AM67" s="3">
        <v>45934</v>
      </c>
      <c r="AN67" s="3">
        <v>45935</v>
      </c>
      <c r="AO67" s="3">
        <v>45936</v>
      </c>
      <c r="AP67" s="3">
        <v>45932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45922</v>
      </c>
      <c r="B68" s="14" t="s">
        <v>387</v>
      </c>
      <c r="C68" s="9" t="s">
        <v>243</v>
      </c>
      <c r="D68" s="13" t="s">
        <v>389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30000</v>
      </c>
      <c r="V68" s="10">
        <v>0</v>
      </c>
      <c r="W68" s="10">
        <v>30000</v>
      </c>
      <c r="X68" s="10">
        <v>30900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45922</v>
      </c>
      <c r="B69" s="14" t="s">
        <v>387</v>
      </c>
      <c r="C69" s="9" t="s">
        <v>243</v>
      </c>
      <c r="D69" s="13" t="s">
        <v>390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5000</v>
      </c>
      <c r="V69" s="10">
        <v>0</v>
      </c>
      <c r="W69" s="10">
        <v>5000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45937</v>
      </c>
      <c r="U70" s="11">
        <v>5000</v>
      </c>
      <c r="V70" s="10">
        <v>5000</v>
      </c>
      <c r="W70" s="10">
        <v>0</v>
      </c>
      <c r="X70" s="10">
        <v>5850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45937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2759.0749999999998</v>
      </c>
      <c r="AC71" s="8">
        <v>0</v>
      </c>
      <c r="AD71" s="8">
        <v>2759.0749999999998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45923</v>
      </c>
      <c r="B72" s="14" t="s">
        <v>384</v>
      </c>
      <c r="C72" s="9" t="s">
        <v>385</v>
      </c>
      <c r="D72" s="13" t="s">
        <v>386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45940</v>
      </c>
      <c r="U72" s="11">
        <v>5000</v>
      </c>
      <c r="V72" s="10">
        <v>5048</v>
      </c>
      <c r="W72" s="10">
        <v>0</v>
      </c>
      <c r="X72" s="10">
        <v>5500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45940</v>
      </c>
      <c r="AK72" s="3">
        <v>45936</v>
      </c>
      <c r="AL72" s="3">
        <v>45929</v>
      </c>
      <c r="AM72" s="3">
        <v>45937</v>
      </c>
      <c r="AN72" s="3">
        <v>45938</v>
      </c>
      <c r="AO72" s="3">
        <v>45939</v>
      </c>
      <c r="AP72" s="3">
        <v>45935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129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45940</v>
      </c>
      <c r="U73" s="11">
        <v>5000</v>
      </c>
      <c r="V73" s="10">
        <v>5000</v>
      </c>
      <c r="W73" s="10">
        <v>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45940</v>
      </c>
      <c r="AK73" s="3">
        <v>45936</v>
      </c>
      <c r="AL73" s="3">
        <v>45929</v>
      </c>
      <c r="AM73" s="3">
        <v>45937</v>
      </c>
      <c r="AN73" s="3">
        <v>45938</v>
      </c>
      <c r="AO73" s="3">
        <v>45939</v>
      </c>
      <c r="AP73" s="3">
        <v>45935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45940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80</v>
      </c>
      <c r="AA74" s="8">
        <v>2759.0749999999998</v>
      </c>
      <c r="AB74" s="8">
        <v>2759.0749999999998</v>
      </c>
      <c r="AC74" s="8">
        <v>0</v>
      </c>
      <c r="AD74" s="8">
        <v>0</v>
      </c>
      <c r="AE74" s="8">
        <v>2759.0749999999998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45940</v>
      </c>
      <c r="AK74" s="3">
        <v>45936</v>
      </c>
      <c r="AL74" s="3">
        <v>45929</v>
      </c>
      <c r="AM74" s="3">
        <v>45937</v>
      </c>
      <c r="AN74" s="3">
        <v>45938</v>
      </c>
      <c r="AO74" s="3">
        <v>45939</v>
      </c>
      <c r="AP74" s="3">
        <v>45935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45931</v>
      </c>
      <c r="B75" s="14" t="s">
        <v>478</v>
      </c>
      <c r="C75" s="9" t="s">
        <v>448</v>
      </c>
      <c r="D75" s="13" t="s">
        <v>449</v>
      </c>
      <c r="E75" s="9">
        <v>20</v>
      </c>
      <c r="F75" s="9">
        <v>30</v>
      </c>
      <c r="G75" s="9" t="s">
        <v>60</v>
      </c>
      <c r="H75" s="9" t="s">
        <v>66</v>
      </c>
      <c r="I75" s="9">
        <v>80</v>
      </c>
      <c r="J75" s="9" t="s">
        <v>57</v>
      </c>
      <c r="K75" s="9">
        <v>5</v>
      </c>
      <c r="L75" s="9" t="s">
        <v>456</v>
      </c>
      <c r="M75" s="10">
        <v>21</v>
      </c>
      <c r="N75" s="9">
        <v>33</v>
      </c>
      <c r="O75" s="9">
        <v>40</v>
      </c>
      <c r="P75" s="10">
        <v>85.484732256000001</v>
      </c>
      <c r="Q75" s="10">
        <v>0</v>
      </c>
      <c r="R75" s="10">
        <v>85.484732256000001</v>
      </c>
      <c r="S75" s="9" t="s">
        <v>71</v>
      </c>
      <c r="T75" s="12">
        <v>45944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4400.55</v>
      </c>
      <c r="AB75" s="8">
        <v>4400.55</v>
      </c>
      <c r="AC75" s="8">
        <v>0</v>
      </c>
      <c r="AD75" s="8">
        <v>4400.55</v>
      </c>
      <c r="AE75" s="8">
        <v>0</v>
      </c>
      <c r="AF75" s="8">
        <v>0</v>
      </c>
      <c r="AG75" s="1" t="s">
        <v>115</v>
      </c>
      <c r="AH75" s="1" t="s">
        <v>68</v>
      </c>
      <c r="AI75" s="1">
        <v>4</v>
      </c>
      <c r="AJ75" s="3">
        <v>45944</v>
      </c>
      <c r="AK75" s="3">
        <v>45940</v>
      </c>
      <c r="AL75" s="3">
        <v>45934</v>
      </c>
      <c r="AM75" s="3">
        <v>45941</v>
      </c>
      <c r="AN75" s="3">
        <v>45942</v>
      </c>
      <c r="AO75" s="3">
        <v>45942</v>
      </c>
      <c r="AP75" s="3">
        <v>45939</v>
      </c>
      <c r="AQ75" s="3">
        <v>45943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45931</v>
      </c>
      <c r="B76" s="14" t="s">
        <v>479</v>
      </c>
      <c r="C76" s="9" t="s">
        <v>448</v>
      </c>
      <c r="D76" s="13" t="s">
        <v>450</v>
      </c>
      <c r="E76" s="9">
        <v>20</v>
      </c>
      <c r="F76" s="9">
        <v>30</v>
      </c>
      <c r="G76" s="9" t="s">
        <v>60</v>
      </c>
      <c r="H76" s="9" t="s">
        <v>66</v>
      </c>
      <c r="I76" s="9">
        <v>80</v>
      </c>
      <c r="J76" s="9" t="s">
        <v>57</v>
      </c>
      <c r="K76" s="9">
        <v>5</v>
      </c>
      <c r="L76" s="9" t="s">
        <v>456</v>
      </c>
      <c r="M76" s="10">
        <v>21</v>
      </c>
      <c r="N76" s="9">
        <v>33</v>
      </c>
      <c r="O76" s="9">
        <v>40</v>
      </c>
      <c r="P76" s="10">
        <v>85.484732256000001</v>
      </c>
      <c r="Q76" s="10">
        <v>0</v>
      </c>
      <c r="R76" s="10">
        <v>85.484732256000001</v>
      </c>
      <c r="S76" s="9" t="s">
        <v>71</v>
      </c>
      <c r="T76" s="12">
        <v>45944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4400.55</v>
      </c>
      <c r="AB76" s="8">
        <v>4400.55</v>
      </c>
      <c r="AC76" s="8">
        <v>0</v>
      </c>
      <c r="AD76" s="8">
        <v>4400.55</v>
      </c>
      <c r="AE76" s="8">
        <v>0</v>
      </c>
      <c r="AF76" s="8">
        <v>0</v>
      </c>
      <c r="AG76" s="1" t="s">
        <v>113</v>
      </c>
      <c r="AH76" s="1" t="s">
        <v>68</v>
      </c>
      <c r="AI76" s="1">
        <v>4</v>
      </c>
      <c r="AJ76" s="3">
        <v>45944</v>
      </c>
      <c r="AK76" s="3">
        <v>45940</v>
      </c>
      <c r="AL76" s="3">
        <v>45934</v>
      </c>
      <c r="AM76" s="3">
        <v>45941</v>
      </c>
      <c r="AN76" s="3">
        <v>45942</v>
      </c>
      <c r="AO76" s="3">
        <v>45942</v>
      </c>
      <c r="AP76" s="3">
        <v>45939</v>
      </c>
      <c r="AQ76" s="3">
        <v>45943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45877</v>
      </c>
      <c r="B77" s="14" t="s">
        <v>269</v>
      </c>
      <c r="C77" s="9" t="s">
        <v>79</v>
      </c>
      <c r="D77" s="13" t="s">
        <v>270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3500</v>
      </c>
      <c r="V77" s="10">
        <v>3500</v>
      </c>
      <c r="W77" s="10">
        <v>0</v>
      </c>
      <c r="X77" s="10">
        <v>3605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45945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45945</v>
      </c>
      <c r="AK78" s="3">
        <v>45941</v>
      </c>
      <c r="AL78" s="3">
        <v>45934</v>
      </c>
      <c r="AM78" s="3">
        <v>45942</v>
      </c>
      <c r="AN78" s="3">
        <v>45943</v>
      </c>
      <c r="AO78" s="3">
        <v>45944</v>
      </c>
      <c r="AP78" s="3">
        <v>45940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45945</v>
      </c>
      <c r="U79" s="11">
        <v>5000</v>
      </c>
      <c r="V79" s="10">
        <v>5000</v>
      </c>
      <c r="W79" s="10">
        <v>0</v>
      </c>
      <c r="X79" s="10">
        <v>5900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45945</v>
      </c>
      <c r="AK79" s="3">
        <v>45941</v>
      </c>
      <c r="AL79" s="3">
        <v>45934</v>
      </c>
      <c r="AM79" s="3">
        <v>45942</v>
      </c>
      <c r="AN79" s="3">
        <v>45943</v>
      </c>
      <c r="AO79" s="3">
        <v>45944</v>
      </c>
      <c r="AP79" s="3">
        <v>45940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45930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 t="s">
        <v>329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45945</v>
      </c>
      <c r="U80" s="11">
        <v>5000</v>
      </c>
      <c r="V80" s="10">
        <v>2463</v>
      </c>
      <c r="W80" s="10">
        <v>2537</v>
      </c>
      <c r="X80" s="10">
        <v>0</v>
      </c>
      <c r="Y80" s="10">
        <v>2663.85</v>
      </c>
      <c r="Z80" s="9" t="s">
        <v>80</v>
      </c>
      <c r="AA80" s="8">
        <v>2799.9093099999996</v>
      </c>
      <c r="AB80" s="8">
        <v>2799.9093099999996</v>
      </c>
      <c r="AC80" s="8">
        <v>0</v>
      </c>
      <c r="AD80" s="8">
        <v>0</v>
      </c>
      <c r="AE80" s="8">
        <v>2799.9093099999996</v>
      </c>
      <c r="AF80" s="8" t="s">
        <v>425</v>
      </c>
      <c r="AG80" s="1" t="s">
        <v>114</v>
      </c>
      <c r="AH80" s="1" t="s">
        <v>75</v>
      </c>
      <c r="AI80" s="1">
        <v>4</v>
      </c>
      <c r="AJ80" s="3">
        <v>45945</v>
      </c>
      <c r="AK80" s="3">
        <v>45941</v>
      </c>
      <c r="AL80" s="3">
        <v>45934</v>
      </c>
      <c r="AM80" s="3">
        <v>45942</v>
      </c>
      <c r="AN80" s="3">
        <v>45943</v>
      </c>
      <c r="AO80" s="3">
        <v>45944</v>
      </c>
      <c r="AP80" s="3">
        <v>45940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45945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45945</v>
      </c>
      <c r="AK81" s="3">
        <v>45941</v>
      </c>
      <c r="AL81" s="3">
        <v>45934</v>
      </c>
      <c r="AM81" s="3">
        <v>45942</v>
      </c>
      <c r="AN81" s="3">
        <v>45943</v>
      </c>
      <c r="AO81" s="3">
        <v>45944</v>
      </c>
      <c r="AP81" s="3">
        <v>45940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2500</v>
      </c>
      <c r="V82" s="10">
        <v>2500</v>
      </c>
      <c r="W82" s="10">
        <v>0</v>
      </c>
      <c r="X82" s="10">
        <v>5250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45947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2759.0749999999998</v>
      </c>
      <c r="AC83" s="8">
        <v>0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45911</v>
      </c>
      <c r="B85" s="14" t="s">
        <v>317</v>
      </c>
      <c r="C85" s="9" t="s">
        <v>105</v>
      </c>
      <c r="D85" s="13" t="s">
        <v>318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45947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667.08302222222221</v>
      </c>
    </row>
    <row r="86" spans="1:56" ht="28.5" customHeight="1" x14ac:dyDescent="0.45">
      <c r="A86" s="3">
        <v>45909</v>
      </c>
      <c r="B86" s="14" t="s">
        <v>315</v>
      </c>
      <c r="C86" s="9" t="s">
        <v>105</v>
      </c>
      <c r="D86" s="13" t="s">
        <v>310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329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416.92688888888887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330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2759.0749999999998</v>
      </c>
      <c r="AC90" s="8">
        <v>0</v>
      </c>
      <c r="AD90" s="8">
        <v>2759.0749999999998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45892</v>
      </c>
      <c r="B91" s="14" t="s">
        <v>281</v>
      </c>
      <c r="C91" s="9" t="s">
        <v>79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500.31226666666674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203.18588888888891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208.46344444444443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 t="s">
        <v>330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45798</v>
      </c>
      <c r="B96" s="14" t="s">
        <v>239</v>
      </c>
      <c r="C96" s="9" t="s">
        <v>105</v>
      </c>
      <c r="D96" s="13" t="s">
        <v>480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45957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45923</v>
      </c>
      <c r="B97" s="14" t="s">
        <v>391</v>
      </c>
      <c r="C97" s="9" t="s">
        <v>79</v>
      </c>
      <c r="D97" s="13" t="s">
        <v>392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314</v>
      </c>
      <c r="C98" s="9" t="s">
        <v>79</v>
      </c>
      <c r="D98" s="13" t="s">
        <v>309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45958</v>
      </c>
      <c r="U99" s="11">
        <v>7500</v>
      </c>
      <c r="V99" s="10">
        <v>0</v>
      </c>
      <c r="W99" s="10">
        <v>7500</v>
      </c>
      <c r="X99" s="10">
        <v>0</v>
      </c>
      <c r="Y99" s="10">
        <v>7875</v>
      </c>
      <c r="Z99" s="9" t="s">
        <v>80</v>
      </c>
      <c r="AA99" s="8">
        <v>8277.2250000000004</v>
      </c>
      <c r="AB99" s="8">
        <v>0</v>
      </c>
      <c r="AC99" s="8">
        <v>8277.2250000000004</v>
      </c>
      <c r="AD99" s="8">
        <v>0</v>
      </c>
      <c r="AE99" s="8">
        <v>8277.2250000000004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625.39033333333339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45959</v>
      </c>
      <c r="U100" s="11">
        <v>5000</v>
      </c>
      <c r="V100" s="10">
        <v>5000</v>
      </c>
      <c r="W100" s="10">
        <v>0</v>
      </c>
      <c r="X100" s="10">
        <v>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 t="s">
        <v>132</v>
      </c>
      <c r="B101" s="14" t="s">
        <v>132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1667.7075555555555</v>
      </c>
    </row>
    <row r="102" spans="1:56" ht="28.5" customHeight="1" x14ac:dyDescent="0.45">
      <c r="A102" s="3" t="s">
        <v>132</v>
      </c>
      <c r="B102" s="14" t="s">
        <v>132</v>
      </c>
      <c r="C102" s="9" t="s">
        <v>96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1625.4871111111113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329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 t="s">
        <v>333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203.18588888888891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45911</v>
      </c>
      <c r="B107" s="14" t="s">
        <v>319</v>
      </c>
      <c r="C107" s="9" t="s">
        <v>105</v>
      </c>
      <c r="D107" s="13" t="s">
        <v>320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316</v>
      </c>
      <c r="C108" s="9" t="s">
        <v>105</v>
      </c>
      <c r="D108" s="13" t="s">
        <v>311</v>
      </c>
      <c r="E108" s="9">
        <v>20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262.82226666666668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45933</v>
      </c>
      <c r="B113" s="14" t="s">
        <v>126</v>
      </c>
      <c r="C113" s="9" t="s">
        <v>79</v>
      </c>
      <c r="D113" s="13" t="s">
        <v>482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126</v>
      </c>
      <c r="C114" s="9" t="s">
        <v>79</v>
      </c>
      <c r="D114" s="13" t="s">
        <v>483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250.15613333333337</v>
      </c>
    </row>
    <row r="115" spans="1:56" ht="28.5" customHeight="1" x14ac:dyDescent="0.45">
      <c r="A115" s="3">
        <v>45933</v>
      </c>
      <c r="B115" s="14" t="s">
        <v>126</v>
      </c>
      <c r="C115" s="9" t="s">
        <v>79</v>
      </c>
      <c r="D115" s="13" t="s">
        <v>484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45933</v>
      </c>
      <c r="B116" s="14" t="s">
        <v>126</v>
      </c>
      <c r="C116" s="9" t="s">
        <v>105</v>
      </c>
      <c r="D116" s="13" t="s">
        <v>485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250.15613333333337</v>
      </c>
    </row>
    <row r="117" spans="1:56" ht="28.5" customHeight="1" x14ac:dyDescent="0.45">
      <c r="A117" s="3">
        <v>45933</v>
      </c>
      <c r="B117" s="14" t="s">
        <v>126</v>
      </c>
      <c r="C117" s="9" t="s">
        <v>105</v>
      </c>
      <c r="D117" s="13" t="s">
        <v>486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333.54151111111111</v>
      </c>
    </row>
    <row r="118" spans="1:56" ht="28.5" customHeight="1" x14ac:dyDescent="0.45">
      <c r="A118" s="3">
        <v>45919</v>
      </c>
      <c r="B118" s="14" t="s">
        <v>368</v>
      </c>
      <c r="C118" s="9" t="s">
        <v>136</v>
      </c>
      <c r="D118" s="13" t="s">
        <v>213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1172</v>
      </c>
      <c r="V118" s="10">
        <v>0</v>
      </c>
      <c r="W118" s="10">
        <v>1172</v>
      </c>
      <c r="X118" s="10">
        <v>21290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349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45919</v>
      </c>
      <c r="B119" s="14" t="s">
        <v>367</v>
      </c>
      <c r="C119" s="9" t="s">
        <v>136</v>
      </c>
      <c r="D119" s="13" t="s">
        <v>350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227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622</v>
      </c>
      <c r="V119" s="10">
        <v>0</v>
      </c>
      <c r="W119" s="10">
        <v>622</v>
      </c>
      <c r="X119" s="10">
        <v>6150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45923</v>
      </c>
      <c r="B120" s="14" t="s">
        <v>393</v>
      </c>
      <c r="C120" s="9" t="s">
        <v>79</v>
      </c>
      <c r="D120" s="13" t="s">
        <v>394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45923</v>
      </c>
      <c r="B121" s="14" t="s">
        <v>395</v>
      </c>
      <c r="C121" s="9" t="s">
        <v>79</v>
      </c>
      <c r="D121" s="13" t="s">
        <v>396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25000</v>
      </c>
      <c r="V121" s="10">
        <v>0</v>
      </c>
      <c r="W121" s="10">
        <v>25000</v>
      </c>
      <c r="X121" s="10">
        <v>0</v>
      </c>
      <c r="Y121" s="10">
        <v>26250</v>
      </c>
      <c r="Z121" s="9" t="s">
        <v>80</v>
      </c>
      <c r="AA121" s="8">
        <v>27590.75</v>
      </c>
      <c r="AB121" s="8">
        <v>0</v>
      </c>
      <c r="AC121" s="8">
        <v>27590.75</v>
      </c>
      <c r="AD121" s="8">
        <v>0</v>
      </c>
      <c r="AE121" s="8">
        <v>27590.75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2084.6344444444444</v>
      </c>
    </row>
    <row r="122" spans="1:56" ht="28.5" customHeight="1" x14ac:dyDescent="0.45">
      <c r="A122" s="3">
        <v>45923</v>
      </c>
      <c r="B122" s="14" t="s">
        <v>397</v>
      </c>
      <c r="C122" s="9" t="s">
        <v>79</v>
      </c>
      <c r="D122" s="13" t="s">
        <v>398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250.15613333333337</v>
      </c>
    </row>
    <row r="123" spans="1:56" ht="28.5" customHeight="1" x14ac:dyDescent="0.45">
      <c r="A123" s="3">
        <v>45923</v>
      </c>
      <c r="B123" s="14" t="s">
        <v>399</v>
      </c>
      <c r="C123" s="9" t="s">
        <v>79</v>
      </c>
      <c r="D123" s="13" t="s">
        <v>400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45877</v>
      </c>
      <c r="B124" s="14" t="s">
        <v>269</v>
      </c>
      <c r="C124" s="9" t="s">
        <v>79</v>
      </c>
      <c r="D124" s="13" t="s">
        <v>270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3500</v>
      </c>
      <c r="V124" s="10">
        <v>1217</v>
      </c>
      <c r="W124" s="10">
        <v>2283</v>
      </c>
      <c r="X124" s="10">
        <v>1545</v>
      </c>
      <c r="Y124" s="10">
        <v>2052.75</v>
      </c>
      <c r="Z124" s="9" t="s">
        <v>80</v>
      </c>
      <c r="AA124" s="8">
        <v>2265.4764825000002</v>
      </c>
      <c r="AB124" s="8">
        <v>0</v>
      </c>
      <c r="AC124" s="8">
        <v>2265.4764825000002</v>
      </c>
      <c r="AD124" s="8">
        <v>0</v>
      </c>
      <c r="AE124" s="8">
        <v>2265.4764825000002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171.16933423333336</v>
      </c>
    </row>
    <row r="125" spans="1:56" ht="28.5" customHeight="1" x14ac:dyDescent="0.45">
      <c r="A125" s="3">
        <v>45896</v>
      </c>
      <c r="B125" s="14" t="s">
        <v>291</v>
      </c>
      <c r="C125" s="9" t="s">
        <v>79</v>
      </c>
      <c r="D125" s="13" t="s">
        <v>263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113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45876</v>
      </c>
      <c r="B126" s="14" t="s">
        <v>273</v>
      </c>
      <c r="C126" s="9" t="s">
        <v>105</v>
      </c>
      <c r="D126" s="13" t="s">
        <v>266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3075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45905</v>
      </c>
      <c r="B127" s="14" t="s">
        <v>308</v>
      </c>
      <c r="C127" s="9" t="s">
        <v>136</v>
      </c>
      <c r="D127" s="13" t="s">
        <v>229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243</v>
      </c>
      <c r="V127" s="10">
        <v>0</v>
      </c>
      <c r="W127" s="10">
        <v>243</v>
      </c>
      <c r="X127" s="10">
        <v>5950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300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45825</v>
      </c>
      <c r="B128" s="14" t="s">
        <v>245</v>
      </c>
      <c r="C128" s="9" t="s">
        <v>136</v>
      </c>
      <c r="D128" s="13" t="s">
        <v>225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227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45796</v>
      </c>
      <c r="B129" s="14" t="s">
        <v>233</v>
      </c>
      <c r="C129" s="9" t="s">
        <v>136</v>
      </c>
      <c r="D129" s="13" t="s">
        <v>231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302</v>
      </c>
      <c r="V129" s="10">
        <v>363</v>
      </c>
      <c r="W129" s="10">
        <v>0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45674</v>
      </c>
      <c r="B130" s="14" t="s">
        <v>215</v>
      </c>
      <c r="C130" s="9" t="s">
        <v>136</v>
      </c>
      <c r="D130" s="13" t="s">
        <v>214</v>
      </c>
      <c r="E130" s="9">
        <v>20</v>
      </c>
      <c r="F130" s="9">
        <v>35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188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152</v>
      </c>
      <c r="V130" s="10">
        <v>0</v>
      </c>
      <c r="W130" s="10">
        <v>152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5987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222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45611</v>
      </c>
      <c r="B131" s="14" t="s">
        <v>187</v>
      </c>
      <c r="C131" s="9" t="s">
        <v>136</v>
      </c>
      <c r="D131" s="13" t="s">
        <v>186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117</v>
      </c>
      <c r="V131" s="10">
        <v>0</v>
      </c>
      <c r="W131" s="10">
        <v>117</v>
      </c>
      <c r="X131" s="10">
        <v>10065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45523</v>
      </c>
      <c r="B132" s="14" t="s">
        <v>174</v>
      </c>
      <c r="C132" s="9" t="s">
        <v>136</v>
      </c>
      <c r="D132" s="13" t="s">
        <v>172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45523</v>
      </c>
      <c r="B133" s="14" t="s">
        <v>174</v>
      </c>
      <c r="C133" s="9" t="s">
        <v>136</v>
      </c>
      <c r="D133" s="13" t="s">
        <v>173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45896</v>
      </c>
      <c r="B134" s="14" t="s">
        <v>292</v>
      </c>
      <c r="C134" s="9" t="s">
        <v>79</v>
      </c>
      <c r="D134" s="13" t="s">
        <v>293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2232</v>
      </c>
      <c r="W134" s="10">
        <v>768</v>
      </c>
      <c r="X134" s="10">
        <v>8100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5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45891</v>
      </c>
      <c r="B135" s="14" t="s">
        <v>287</v>
      </c>
      <c r="C135" s="9" t="s">
        <v>79</v>
      </c>
      <c r="D135" s="13" t="s">
        <v>288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9000</v>
      </c>
      <c r="V135" s="10">
        <v>8447</v>
      </c>
      <c r="W135" s="10">
        <v>553</v>
      </c>
      <c r="X135" s="10">
        <v>9150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5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8447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45891</v>
      </c>
      <c r="B136" s="14" t="s">
        <v>289</v>
      </c>
      <c r="C136" s="9" t="s">
        <v>79</v>
      </c>
      <c r="D136" s="13" t="s">
        <v>290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6000</v>
      </c>
      <c r="V136" s="10">
        <v>5500</v>
      </c>
      <c r="W136" s="10">
        <v>500</v>
      </c>
      <c r="X136" s="10">
        <v>9455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5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8500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313</v>
      </c>
      <c r="C137" s="9" t="s">
        <v>235</v>
      </c>
      <c r="D137" s="13" t="s">
        <v>236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45908</v>
      </c>
      <c r="B138" s="14" t="s">
        <v>313</v>
      </c>
      <c r="C138" s="9" t="s">
        <v>235</v>
      </c>
      <c r="D138" s="13" t="s">
        <v>278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236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45799</v>
      </c>
      <c r="B140" s="14" t="s">
        <v>240</v>
      </c>
      <c r="C140" s="9" t="s">
        <v>235</v>
      </c>
      <c r="D140" s="13" t="s">
        <v>278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202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45720</v>
      </c>
      <c r="B142" s="14" t="s">
        <v>126</v>
      </c>
      <c r="C142" s="9" t="s">
        <v>105</v>
      </c>
      <c r="D142" s="13" t="s">
        <v>208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45541</v>
      </c>
      <c r="B143" s="14" t="s">
        <v>176</v>
      </c>
      <c r="C143" s="9" t="s">
        <v>105</v>
      </c>
      <c r="D143" s="13" t="s">
        <v>177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178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211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45581</v>
      </c>
      <c r="B144" s="14" t="s">
        <v>180</v>
      </c>
      <c r="C144" s="9" t="s">
        <v>105</v>
      </c>
      <c r="D144" s="13" t="s">
        <v>181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697719.02810500015</v>
      </c>
      <c r="AB145" s="8">
        <v>55397.046622500005</v>
      </c>
      <c r="AC145" s="8">
        <v>642321.98148250009</v>
      </c>
      <c r="AD145" s="8">
        <v>36042.687312499998</v>
      </c>
      <c r="AE145" s="8">
        <v>661676.34079250006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2500</v>
      </c>
      <c r="V148" s="10">
        <v>2700</v>
      </c>
      <c r="W148" s="10">
        <v>0</v>
      </c>
      <c r="X148" s="10">
        <v>2550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2500</v>
      </c>
      <c r="V149" s="10">
        <v>2500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45940</v>
      </c>
      <c r="U151" s="11">
        <v>7500</v>
      </c>
      <c r="V151" s="10">
        <v>0</v>
      </c>
      <c r="W151" s="10">
        <v>7500</v>
      </c>
      <c r="X151" s="10">
        <v>0</v>
      </c>
      <c r="Y151" s="10">
        <v>7875</v>
      </c>
      <c r="Z151" s="9" t="s">
        <v>247</v>
      </c>
      <c r="AA151" s="8">
        <v>8486.7750000000015</v>
      </c>
      <c r="AB151" s="8">
        <v>8486.7750000000015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247</v>
      </c>
      <c r="AA152" s="8">
        <v>11315.7</v>
      </c>
      <c r="AB152" s="8">
        <v>0</v>
      </c>
      <c r="AC152" s="8">
        <v>11315.7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891.42570000000023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445.71285000000012</v>
      </c>
    </row>
    <row r="154" spans="1:56" ht="28.5" customHeight="1" x14ac:dyDescent="0.45">
      <c r="A154" s="3">
        <v>45932</v>
      </c>
      <c r="B154" s="14" t="s">
        <v>487</v>
      </c>
      <c r="C154" s="9" t="s">
        <v>96</v>
      </c>
      <c r="D154" s="13" t="s">
        <v>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45938</v>
      </c>
      <c r="U154" s="11">
        <v>30000</v>
      </c>
      <c r="V154" s="10">
        <v>0</v>
      </c>
      <c r="W154" s="10">
        <v>30000</v>
      </c>
      <c r="X154" s="10">
        <v>0</v>
      </c>
      <c r="Y154" s="10">
        <v>0</v>
      </c>
      <c r="Z154" s="9" t="s">
        <v>247</v>
      </c>
      <c r="AA154" s="8">
        <v>32270.700000000004</v>
      </c>
      <c r="AB154" s="8">
        <v>32270.700000000004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77</v>
      </c>
      <c r="AI154" s="1">
        <v>1</v>
      </c>
      <c r="AJ154" s="3">
        <v>45938</v>
      </c>
      <c r="AK154" s="3">
        <v>0</v>
      </c>
      <c r="AL154" s="3">
        <v>0</v>
      </c>
      <c r="AM154" s="3">
        <v>0</v>
      </c>
      <c r="AN154" s="3">
        <v>0</v>
      </c>
      <c r="AO154" s="3">
        <v>45937</v>
      </c>
      <c r="AP154" s="3">
        <v>45933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 t="s">
        <v>354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217.3537972222222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2500</v>
      </c>
      <c r="V156" s="10">
        <v>2500</v>
      </c>
      <c r="W156" s="10">
        <v>0</v>
      </c>
      <c r="X156" s="10">
        <v>2686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429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338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434.7075944444444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423.7023388888889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217.3537972222222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341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45945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45945</v>
      </c>
      <c r="AK172" s="3">
        <v>0</v>
      </c>
      <c r="AL172" s="3">
        <v>45936</v>
      </c>
      <c r="AM172" s="3">
        <v>45943</v>
      </c>
      <c r="AN172" s="3">
        <v>45944</v>
      </c>
      <c r="AO172" s="3">
        <v>45944</v>
      </c>
      <c r="AP172" s="3">
        <v>45940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847.40467777777781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445.71285000000012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2500</v>
      </c>
      <c r="W175" s="10">
        <v>0</v>
      </c>
      <c r="X175" s="10">
        <v>2687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429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342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434.7075944444444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247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668.56927500000018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445.71285000000012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423.7023388888889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45937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45937</v>
      </c>
      <c r="AK188" s="3">
        <v>0</v>
      </c>
      <c r="AL188" s="3">
        <v>45928</v>
      </c>
      <c r="AM188" s="3">
        <v>45935</v>
      </c>
      <c r="AN188" s="3">
        <v>45936</v>
      </c>
      <c r="AO188" s="3">
        <v>45936</v>
      </c>
      <c r="AP188" s="3">
        <v>45932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2500</v>
      </c>
      <c r="V190" s="10">
        <v>2500</v>
      </c>
      <c r="W190" s="10">
        <v>0</v>
      </c>
      <c r="X190" s="10">
        <v>2686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434.7075944444444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344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 t="s">
        <v>334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445.71285000000012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332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343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341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429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337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847.40467777777781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338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434.7075944444444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 t="s">
        <v>334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247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445.71285000000012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335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247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668.56927500000018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340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247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222.85642500000006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8.5" customHeight="1" x14ac:dyDescent="0.45">
      <c r="A208" s="3">
        <v>45916</v>
      </c>
      <c r="B208" s="14" t="s">
        <v>346</v>
      </c>
      <c r="C208" s="9" t="s">
        <v>246</v>
      </c>
      <c r="D208" s="13" t="s">
        <v>336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2500</v>
      </c>
      <c r="V208" s="10">
        <v>2026</v>
      </c>
      <c r="W208" s="10">
        <v>474</v>
      </c>
      <c r="X208" s="10">
        <v>2550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246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247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112988.20747500002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247</v>
      </c>
      <c r="AA210" s="8">
        <v>1788823.5750000002</v>
      </c>
      <c r="AB210" s="8">
        <v>74704.575000000012</v>
      </c>
      <c r="AC210" s="8">
        <v>1714119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249</v>
      </c>
      <c r="BD210" s="56">
        <v>0</v>
      </c>
    </row>
    <row r="211" spans="1:56" ht="28.5" customHeight="1" x14ac:dyDescent="0.45">
      <c r="A211" s="3">
        <v>45919</v>
      </c>
      <c r="B211" s="14" t="s">
        <v>372</v>
      </c>
      <c r="C211" s="9" t="s">
        <v>136</v>
      </c>
      <c r="D211" s="13" t="s">
        <v>282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208</v>
      </c>
      <c r="V211" s="10">
        <v>0</v>
      </c>
      <c r="W211" s="10">
        <v>208</v>
      </c>
      <c r="X211" s="10">
        <v>21632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348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374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4880</v>
      </c>
      <c r="V212" s="10">
        <v>0</v>
      </c>
      <c r="W212" s="10">
        <v>4880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353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373</v>
      </c>
      <c r="C213" s="9" t="s">
        <v>136</v>
      </c>
      <c r="D213" s="13" t="s">
        <v>351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117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352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374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31651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353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351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10000</v>
      </c>
      <c r="AC215" s="8">
        <v>16936.604750000006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1294.7093408888893</v>
      </c>
    </row>
    <row r="216" spans="1:56" ht="28.5" customHeight="1" x14ac:dyDescent="0.45">
      <c r="A216" s="3">
        <v>45919</v>
      </c>
      <c r="B216" s="14" t="s">
        <v>374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22676</v>
      </c>
      <c r="Y216" s="10">
        <v>2076.9</v>
      </c>
      <c r="Z216" s="9" t="s">
        <v>81</v>
      </c>
      <c r="AA216" s="8">
        <v>2176.0719750000003</v>
      </c>
      <c r="AB216" s="8">
        <v>2176.0719750000003</v>
      </c>
      <c r="AC216" s="8">
        <v>0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353</v>
      </c>
      <c r="AZ216" s="2">
        <v>0</v>
      </c>
      <c r="BA216" s="2">
        <v>0</v>
      </c>
      <c r="BB216" s="2">
        <v>0</v>
      </c>
      <c r="BC216" s="1" t="s">
        <v>101</v>
      </c>
      <c r="BD216" s="56">
        <v>0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344859.47347500001</v>
      </c>
      <c r="AB218" s="8">
        <v>24075.368725</v>
      </c>
      <c r="AC218" s="8">
        <v>320784.10475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45931</v>
      </c>
      <c r="B219" s="14" t="s">
        <v>488</v>
      </c>
      <c r="C219" s="9" t="s">
        <v>79</v>
      </c>
      <c r="D219" s="13" t="s">
        <v>59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45936</v>
      </c>
      <c r="U219" s="11">
        <v>4500</v>
      </c>
      <c r="V219" s="10">
        <v>4500</v>
      </c>
      <c r="W219" s="10">
        <v>0</v>
      </c>
      <c r="X219" s="10">
        <v>0</v>
      </c>
      <c r="Y219" s="10">
        <v>0</v>
      </c>
      <c r="Z219" s="9" t="s">
        <v>118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68</v>
      </c>
      <c r="AI219" s="1">
        <v>4</v>
      </c>
      <c r="AJ219" s="3">
        <v>45936</v>
      </c>
      <c r="AK219" s="3">
        <v>45932</v>
      </c>
      <c r="AL219" s="3">
        <v>0</v>
      </c>
      <c r="AM219" s="3">
        <v>0</v>
      </c>
      <c r="AN219" s="3">
        <v>0</v>
      </c>
      <c r="AO219" s="3">
        <v>45933</v>
      </c>
      <c r="AP219" s="3">
        <v>45931</v>
      </c>
      <c r="AQ219" s="3">
        <v>45934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140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45926</v>
      </c>
      <c r="B220" s="14" t="s">
        <v>422</v>
      </c>
      <c r="C220" s="9" t="s">
        <v>252</v>
      </c>
      <c r="D220" s="13" t="s">
        <v>423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97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71</v>
      </c>
      <c r="T220" s="12">
        <v>45937</v>
      </c>
      <c r="U220" s="11">
        <v>5000</v>
      </c>
      <c r="V220" s="10">
        <v>5000</v>
      </c>
      <c r="W220" s="10">
        <v>0</v>
      </c>
      <c r="X220" s="10">
        <v>5405</v>
      </c>
      <c r="Y220" s="10">
        <v>0</v>
      </c>
      <c r="Z220" s="9" t="s">
        <v>118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45937</v>
      </c>
      <c r="AK220" s="3">
        <v>45933</v>
      </c>
      <c r="AL220" s="3">
        <v>45927</v>
      </c>
      <c r="AM220" s="3">
        <v>45934</v>
      </c>
      <c r="AN220" s="3">
        <v>45935</v>
      </c>
      <c r="AO220" s="3">
        <v>45935</v>
      </c>
      <c r="AP220" s="3">
        <v>45932</v>
      </c>
      <c r="AQ220" s="3">
        <v>45936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45926</v>
      </c>
      <c r="B221" s="14" t="s">
        <v>422</v>
      </c>
      <c r="C221" s="9" t="s">
        <v>252</v>
      </c>
      <c r="D221" s="13" t="s">
        <v>424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97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45937</v>
      </c>
      <c r="U221" s="11">
        <v>3000</v>
      </c>
      <c r="V221" s="10">
        <v>3000</v>
      </c>
      <c r="W221" s="10">
        <v>0</v>
      </c>
      <c r="X221" s="10">
        <v>5400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>
        <v>45937</v>
      </c>
      <c r="AK221" s="3">
        <v>45933</v>
      </c>
      <c r="AL221" s="3">
        <v>45927</v>
      </c>
      <c r="AM221" s="3">
        <v>45934</v>
      </c>
      <c r="AN221" s="3">
        <v>45935</v>
      </c>
      <c r="AO221" s="3">
        <v>45935</v>
      </c>
      <c r="AP221" s="3">
        <v>45932</v>
      </c>
      <c r="AQ221" s="3">
        <v>45936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45932</v>
      </c>
      <c r="B222" s="14" t="s">
        <v>489</v>
      </c>
      <c r="C222" s="9" t="s">
        <v>252</v>
      </c>
      <c r="D222" s="13" t="s">
        <v>457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97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45937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45937</v>
      </c>
      <c r="AK222" s="3">
        <v>45933</v>
      </c>
      <c r="AL222" s="3">
        <v>45927</v>
      </c>
      <c r="AM222" s="3">
        <v>45934</v>
      </c>
      <c r="AN222" s="3">
        <v>45935</v>
      </c>
      <c r="AO222" s="3">
        <v>45935</v>
      </c>
      <c r="AP222" s="3">
        <v>45932</v>
      </c>
      <c r="AQ222" s="3">
        <v>45936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45876</v>
      </c>
      <c r="B223" s="14" t="s">
        <v>276</v>
      </c>
      <c r="C223" s="9" t="s">
        <v>105</v>
      </c>
      <c r="D223" s="13" t="s">
        <v>268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0</v>
      </c>
      <c r="Q223" s="10">
        <v>0</v>
      </c>
      <c r="R223" s="10">
        <v>0</v>
      </c>
      <c r="S223" s="9" t="s">
        <v>67</v>
      </c>
      <c r="T223" s="12">
        <v>45938</v>
      </c>
      <c r="U223" s="11">
        <v>5000</v>
      </c>
      <c r="V223" s="10">
        <v>5000</v>
      </c>
      <c r="W223" s="10">
        <v>0</v>
      </c>
      <c r="X223" s="10">
        <v>5200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45938</v>
      </c>
      <c r="AK223" s="3">
        <v>45934</v>
      </c>
      <c r="AL223" s="3">
        <v>45928</v>
      </c>
      <c r="AM223" s="3">
        <v>45935</v>
      </c>
      <c r="AN223" s="3">
        <v>45936</v>
      </c>
      <c r="AO223" s="3">
        <v>45936</v>
      </c>
      <c r="AP223" s="3">
        <v>45933</v>
      </c>
      <c r="AQ223" s="3">
        <v>45937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465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45933</v>
      </c>
      <c r="B224" s="14" t="s">
        <v>490</v>
      </c>
      <c r="C224" s="9" t="s">
        <v>458</v>
      </c>
      <c r="D224" s="13" t="s">
        <v>459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45939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118</v>
      </c>
      <c r="AA224" s="8">
        <v>5378.4500000000007</v>
      </c>
      <c r="AB224" s="8">
        <v>5378.4500000000007</v>
      </c>
      <c r="AC224" s="8">
        <v>0</v>
      </c>
      <c r="AD224" s="8">
        <v>5378.4500000000007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45939</v>
      </c>
      <c r="AK224" s="3">
        <v>45935</v>
      </c>
      <c r="AL224" s="3">
        <v>45929</v>
      </c>
      <c r="AM224" s="3">
        <v>45936</v>
      </c>
      <c r="AN224" s="3">
        <v>45937</v>
      </c>
      <c r="AO224" s="3">
        <v>45937</v>
      </c>
      <c r="AP224" s="3">
        <v>45934</v>
      </c>
      <c r="AQ224" s="3">
        <v>45938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45930</v>
      </c>
      <c r="B225" s="14" t="s">
        <v>126</v>
      </c>
      <c r="C225" s="9" t="s">
        <v>79</v>
      </c>
      <c r="D225" s="13" t="s">
        <v>446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45951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45951</v>
      </c>
      <c r="AK225" s="3">
        <v>45947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45946</v>
      </c>
      <c r="AQ225" s="3">
        <v>45950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45933</v>
      </c>
      <c r="B226" s="14" t="s">
        <v>126</v>
      </c>
      <c r="C226" s="9" t="s">
        <v>105</v>
      </c>
      <c r="D226" s="13" t="s">
        <v>491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114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45933</v>
      </c>
      <c r="B227" s="14" t="s">
        <v>126</v>
      </c>
      <c r="C227" s="9" t="s">
        <v>79</v>
      </c>
      <c r="D227" s="13" t="s">
        <v>492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 t="s">
        <v>132</v>
      </c>
      <c r="B228" s="14" t="s">
        <v>132</v>
      </c>
      <c r="C228" s="9" t="s">
        <v>109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 t="s">
        <v>63</v>
      </c>
      <c r="U228" s="11">
        <v>200000</v>
      </c>
      <c r="V228" s="10">
        <v>0</v>
      </c>
      <c r="W228" s="10">
        <v>200000</v>
      </c>
      <c r="X228" s="10">
        <v>0</v>
      </c>
      <c r="Y228" s="10">
        <v>210000</v>
      </c>
      <c r="Z228" s="9" t="s">
        <v>118</v>
      </c>
      <c r="AA228" s="8">
        <v>215138.00000000003</v>
      </c>
      <c r="AB228" s="8">
        <v>215138.00000000003</v>
      </c>
      <c r="AC228" s="8">
        <v>0</v>
      </c>
      <c r="AD228" s="8">
        <v>215138.00000000003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45631</v>
      </c>
      <c r="B229" s="14" t="s">
        <v>195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16000</v>
      </c>
      <c r="V229" s="10">
        <v>0</v>
      </c>
      <c r="W229" s="10">
        <v>16000</v>
      </c>
      <c r="X229" s="10">
        <v>0</v>
      </c>
      <c r="Y229" s="10">
        <v>16800</v>
      </c>
      <c r="Z229" s="9" t="s">
        <v>118</v>
      </c>
      <c r="AA229" s="8">
        <v>17211.04</v>
      </c>
      <c r="AB229" s="8">
        <v>17211.04</v>
      </c>
      <c r="AC229" s="8">
        <v>0</v>
      </c>
      <c r="AD229" s="8">
        <v>17211.04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207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45631</v>
      </c>
      <c r="B230" s="14" t="s">
        <v>194</v>
      </c>
      <c r="C230" s="9" t="s">
        <v>107</v>
      </c>
      <c r="D230" s="13" t="s">
        <v>141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 t="s">
        <v>63</v>
      </c>
      <c r="U230" s="11">
        <v>9000</v>
      </c>
      <c r="V230" s="10">
        <v>0</v>
      </c>
      <c r="W230" s="10">
        <v>9000</v>
      </c>
      <c r="X230" s="10">
        <v>0</v>
      </c>
      <c r="Y230" s="10">
        <v>9450</v>
      </c>
      <c r="Z230" s="9" t="s">
        <v>118</v>
      </c>
      <c r="AA230" s="8">
        <v>9681.2100000000009</v>
      </c>
      <c r="AB230" s="8">
        <v>9681.2100000000009</v>
      </c>
      <c r="AC230" s="8">
        <v>0</v>
      </c>
      <c r="AD230" s="8">
        <v>9681.2100000000009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206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45896</v>
      </c>
      <c r="B231" s="14" t="s">
        <v>294</v>
      </c>
      <c r="C231" s="9" t="s">
        <v>105</v>
      </c>
      <c r="D231" s="13" t="s">
        <v>295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45896</v>
      </c>
      <c r="B232" s="14" t="s">
        <v>296</v>
      </c>
      <c r="C232" s="9" t="s">
        <v>105</v>
      </c>
      <c r="D232" s="13" t="s">
        <v>265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5518.15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297</v>
      </c>
      <c r="C233" s="9" t="s">
        <v>105</v>
      </c>
      <c r="D233" s="13" t="s">
        <v>298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45911</v>
      </c>
      <c r="B234" s="14" t="s">
        <v>321</v>
      </c>
      <c r="C234" s="9" t="s">
        <v>105</v>
      </c>
      <c r="D234" s="13" t="s">
        <v>322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107</v>
      </c>
      <c r="D235" s="13" t="s">
        <v>141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118</v>
      </c>
      <c r="AA235" s="8">
        <v>10756.900000000001</v>
      </c>
      <c r="AB235" s="8">
        <v>10756.900000000001</v>
      </c>
      <c r="AC235" s="8">
        <v>0</v>
      </c>
      <c r="AD235" s="8">
        <v>10756.900000000001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45854</v>
      </c>
      <c r="B236" s="14" t="s">
        <v>257</v>
      </c>
      <c r="C236" s="9" t="s">
        <v>79</v>
      </c>
      <c r="D236" s="13" t="s">
        <v>258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0</v>
      </c>
      <c r="AE236" s="8">
        <v>3310.89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45826</v>
      </c>
      <c r="B237" s="14" t="s">
        <v>250</v>
      </c>
      <c r="C237" s="9" t="s">
        <v>105</v>
      </c>
      <c r="D237" s="13" t="s">
        <v>238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118</v>
      </c>
      <c r="AA237" s="8">
        <v>8310.3338999999996</v>
      </c>
      <c r="AB237" s="8">
        <v>8310.3338999999996</v>
      </c>
      <c r="AC237" s="8">
        <v>0</v>
      </c>
      <c r="AD237" s="8">
        <v>8310.3338999999996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45066</v>
      </c>
      <c r="B238" s="14" t="s">
        <v>124</v>
      </c>
      <c r="C238" s="9" t="s">
        <v>79</v>
      </c>
      <c r="D238" s="13" t="s">
        <v>123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118</v>
      </c>
      <c r="AA238" s="8">
        <v>5518.15</v>
      </c>
      <c r="AB238" s="8">
        <v>5518.15</v>
      </c>
      <c r="AC238" s="8">
        <v>0</v>
      </c>
      <c r="AD238" s="8">
        <v>0</v>
      </c>
      <c r="AE238" s="8">
        <v>5518.15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118</v>
      </c>
      <c r="AA239" s="8">
        <v>301023.74390000018</v>
      </c>
      <c r="AB239" s="8">
        <v>301023.74390000018</v>
      </c>
      <c r="AC239" s="8">
        <v>0</v>
      </c>
      <c r="AD239" s="8">
        <v>292194.70390000014</v>
      </c>
      <c r="AE239" s="8">
        <v>8829.0399999999991</v>
      </c>
      <c r="AF239" s="8" t="s">
        <v>58</v>
      </c>
      <c r="AG239" s="1" t="s">
        <v>61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 t="s">
        <v>132</v>
      </c>
      <c r="B240" s="14" t="s">
        <v>132</v>
      </c>
      <c r="C240" s="9" t="s">
        <v>205</v>
      </c>
      <c r="D240" s="13" t="s">
        <v>205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45961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210</v>
      </c>
      <c r="D241" s="13" t="s">
        <v>61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91</v>
      </c>
      <c r="M241" s="10">
        <v>24</v>
      </c>
      <c r="N241" s="9">
        <v>37</v>
      </c>
      <c r="O241" s="9">
        <v>50</v>
      </c>
      <c r="P241" s="10">
        <v>821.54158271999995</v>
      </c>
      <c r="Q241" s="10">
        <v>0</v>
      </c>
      <c r="R241" s="10">
        <v>821.54158271999995</v>
      </c>
      <c r="S241" s="9" t="s">
        <v>121</v>
      </c>
      <c r="T241" s="12" t="s">
        <v>63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83</v>
      </c>
      <c r="AA241" s="8">
        <v>29756.100000000002</v>
      </c>
      <c r="AB241" s="8">
        <v>10429</v>
      </c>
      <c r="AC241" s="8">
        <v>19327.100000000002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1444.7007249999999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83</v>
      </c>
      <c r="AA242" s="8">
        <v>59512.200000000004</v>
      </c>
      <c r="AB242" s="8">
        <v>40185.100000000006</v>
      </c>
      <c r="AC242" s="8">
        <v>19327.100000000002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>
        <v>45933</v>
      </c>
      <c r="B243" s="14" t="s">
        <v>126</v>
      </c>
      <c r="C243" s="9" t="s">
        <v>79</v>
      </c>
      <c r="D243" s="13" t="s">
        <v>460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118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45944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461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462</v>
      </c>
      <c r="AI243" s="1">
        <v>3</v>
      </c>
      <c r="AJ243" s="3">
        <v>45944</v>
      </c>
      <c r="AK243" s="3">
        <v>45941</v>
      </c>
      <c r="AL243" s="3">
        <v>45940</v>
      </c>
      <c r="AM243" s="3">
        <v>45939</v>
      </c>
      <c r="AN243" s="3">
        <v>0</v>
      </c>
      <c r="AO243" s="3">
        <v>45940</v>
      </c>
      <c r="AP243" s="3">
        <v>45939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463</v>
      </c>
      <c r="BD243" s="56">
        <v>0</v>
      </c>
    </row>
    <row r="244" spans="1:56" ht="28.5" customHeight="1" x14ac:dyDescent="0.45">
      <c r="A244" s="3">
        <v>45933</v>
      </c>
      <c r="B244" s="14" t="s">
        <v>126</v>
      </c>
      <c r="C244" s="9" t="s">
        <v>79</v>
      </c>
      <c r="D244" s="13" t="s">
        <v>493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118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45944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461</v>
      </c>
      <c r="AA244" s="8">
        <v>3310.89</v>
      </c>
      <c r="AB244" s="8">
        <v>3310.89</v>
      </c>
      <c r="AC244" s="8">
        <v>0</v>
      </c>
      <c r="AD244" s="8">
        <v>0</v>
      </c>
      <c r="AE244" s="8">
        <v>3310.89</v>
      </c>
      <c r="AF244" s="8">
        <v>0</v>
      </c>
      <c r="AG244" s="1" t="s">
        <v>113</v>
      </c>
      <c r="AH244" s="1" t="s">
        <v>462</v>
      </c>
      <c r="AI244" s="1">
        <v>3</v>
      </c>
      <c r="AJ244" s="3">
        <v>45944</v>
      </c>
      <c r="AK244" s="3">
        <v>45941</v>
      </c>
      <c r="AL244" s="3">
        <v>45940</v>
      </c>
      <c r="AM244" s="3">
        <v>45939</v>
      </c>
      <c r="AN244" s="3">
        <v>0</v>
      </c>
      <c r="AO244" s="3">
        <v>45940</v>
      </c>
      <c r="AP244" s="3">
        <v>45939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463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37</v>
      </c>
      <c r="G245" s="9">
        <v>0</v>
      </c>
      <c r="H245" s="9">
        <v>0</v>
      </c>
      <c r="I245" s="9">
        <v>85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461</v>
      </c>
      <c r="AA245" s="8">
        <v>6621.78</v>
      </c>
      <c r="AB245" s="8">
        <v>6621.78</v>
      </c>
      <c r="AC245" s="8">
        <v>0</v>
      </c>
      <c r="AD245" s="8">
        <v>0</v>
      </c>
      <c r="AE245" s="8">
        <v>6621.78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464</v>
      </c>
      <c r="BD245" s="56">
        <v>0</v>
      </c>
    </row>
    <row r="246" spans="1:56" ht="28.5" customHeight="1" x14ac:dyDescent="0.45">
      <c r="A246" s="3">
        <v>45601</v>
      </c>
      <c r="B246" s="14" t="s">
        <v>185</v>
      </c>
      <c r="C246" s="9" t="s">
        <v>92</v>
      </c>
      <c r="D246" s="13" t="s">
        <v>139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40</v>
      </c>
      <c r="O246" s="9">
        <v>55</v>
      </c>
      <c r="P246" s="10">
        <v>3207.7128103679997</v>
      </c>
      <c r="Q246" s="10">
        <v>0</v>
      </c>
      <c r="R246" s="10">
        <v>3207.7128103679997</v>
      </c>
      <c r="S246" s="9" t="s">
        <v>259</v>
      </c>
      <c r="T246" s="12" t="s">
        <v>63</v>
      </c>
      <c r="U246" s="11">
        <v>100000</v>
      </c>
      <c r="V246" s="10">
        <v>1500</v>
      </c>
      <c r="W246" s="10">
        <v>98500</v>
      </c>
      <c r="X246" s="10">
        <v>0</v>
      </c>
      <c r="Y246" s="10">
        <v>103425</v>
      </c>
      <c r="Z246" s="9" t="s">
        <v>98</v>
      </c>
      <c r="AA246" s="8">
        <v>105955.465</v>
      </c>
      <c r="AB246" s="8">
        <v>19362</v>
      </c>
      <c r="AC246" s="8">
        <v>86593.464999999997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72</v>
      </c>
      <c r="AI246" s="1">
        <v>3</v>
      </c>
      <c r="AJ246" s="3" t="s">
        <v>63</v>
      </c>
      <c r="AK246" s="3">
        <v>0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111</v>
      </c>
      <c r="BD246" s="56">
        <v>11092.935565123611</v>
      </c>
    </row>
    <row r="247" spans="1:56" ht="28.5" customHeight="1" x14ac:dyDescent="0.45">
      <c r="A247" s="3">
        <v>45601</v>
      </c>
      <c r="B247" s="14" t="s">
        <v>185</v>
      </c>
      <c r="C247" s="9" t="s">
        <v>92</v>
      </c>
      <c r="D247" s="13" t="s">
        <v>139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90</v>
      </c>
      <c r="M247" s="10">
        <v>24</v>
      </c>
      <c r="N247" s="9">
        <v>40</v>
      </c>
      <c r="O247" s="9">
        <v>55</v>
      </c>
      <c r="P247" s="10">
        <v>11003.203948644863</v>
      </c>
      <c r="Q247" s="10">
        <v>0</v>
      </c>
      <c r="R247" s="10">
        <v>11003.203948644863</v>
      </c>
      <c r="S247" s="9" t="s">
        <v>259</v>
      </c>
      <c r="T247" s="12" t="s">
        <v>63</v>
      </c>
      <c r="U247" s="11">
        <v>337878</v>
      </c>
      <c r="V247" s="10">
        <v>0</v>
      </c>
      <c r="W247" s="10">
        <v>337878</v>
      </c>
      <c r="X247" s="10">
        <v>0</v>
      </c>
      <c r="Y247" s="10">
        <v>354771.9</v>
      </c>
      <c r="Z247" s="9" t="s">
        <v>98</v>
      </c>
      <c r="AA247" s="8">
        <v>363451.98582000006</v>
      </c>
      <c r="AB247" s="8">
        <v>0</v>
      </c>
      <c r="AC247" s="8">
        <v>363451.98582000006</v>
      </c>
      <c r="AD247" s="8">
        <v>0</v>
      </c>
      <c r="AE247" s="8">
        <v>0</v>
      </c>
      <c r="AF247" s="8">
        <v>0</v>
      </c>
      <c r="AG247" s="1" t="s">
        <v>116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111</v>
      </c>
      <c r="BD247" s="56">
        <v>46559.511849046357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98</v>
      </c>
      <c r="AA248" s="8">
        <v>469407.45082000003</v>
      </c>
      <c r="AB248" s="8">
        <v>19362</v>
      </c>
      <c r="AC248" s="8">
        <v>450045.45082000003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112</v>
      </c>
      <c r="BD248" s="56">
        <v>0</v>
      </c>
    </row>
    <row r="249" spans="1:56" ht="28.5" customHeight="1" x14ac:dyDescent="0.45">
      <c r="A249" s="3">
        <v>45923</v>
      </c>
      <c r="B249" s="14" t="s">
        <v>410</v>
      </c>
      <c r="C249" s="9" t="s">
        <v>376</v>
      </c>
      <c r="D249" s="13" t="s">
        <v>411</v>
      </c>
      <c r="E249" s="9">
        <v>24</v>
      </c>
      <c r="F249" s="9">
        <v>37</v>
      </c>
      <c r="G249" s="9" t="s">
        <v>60</v>
      </c>
      <c r="H249" s="9">
        <v>0</v>
      </c>
      <c r="I249" s="9">
        <v>120</v>
      </c>
      <c r="J249" s="9" t="s">
        <v>57</v>
      </c>
      <c r="K249" s="9">
        <v>3</v>
      </c>
      <c r="L249" s="9" t="s">
        <v>91</v>
      </c>
      <c r="M249" s="10">
        <v>25</v>
      </c>
      <c r="N249" s="9">
        <v>40</v>
      </c>
      <c r="O249" s="9">
        <v>55</v>
      </c>
      <c r="P249" s="10">
        <v>169.61256399999996</v>
      </c>
      <c r="Q249" s="10">
        <v>0</v>
      </c>
      <c r="R249" s="10">
        <v>169.61256399999996</v>
      </c>
      <c r="S249" s="9" t="s">
        <v>67</v>
      </c>
      <c r="T249" s="12">
        <v>45948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412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>
        <v>45948</v>
      </c>
      <c r="AK249" s="3">
        <v>0</v>
      </c>
      <c r="AL249" s="3">
        <v>45938</v>
      </c>
      <c r="AM249" s="3">
        <v>45945</v>
      </c>
      <c r="AN249" s="3">
        <v>45946</v>
      </c>
      <c r="AO249" s="3">
        <v>45946</v>
      </c>
      <c r="AP249" s="3">
        <v>45943</v>
      </c>
      <c r="AQ249" s="3">
        <v>45947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413</v>
      </c>
      <c r="BD249" s="56">
        <v>659.57725166666671</v>
      </c>
    </row>
    <row r="250" spans="1:56" ht="28.5" customHeight="1" x14ac:dyDescent="0.45">
      <c r="A250" s="3">
        <v>45923</v>
      </c>
      <c r="B250" s="14" t="s">
        <v>410</v>
      </c>
      <c r="C250" s="9" t="s">
        <v>376</v>
      </c>
      <c r="D250" s="13" t="s">
        <v>59</v>
      </c>
      <c r="E250" s="9">
        <v>24</v>
      </c>
      <c r="F250" s="9">
        <v>37</v>
      </c>
      <c r="G250" s="9" t="s">
        <v>60</v>
      </c>
      <c r="H250" s="9">
        <v>0</v>
      </c>
      <c r="I250" s="9">
        <v>120</v>
      </c>
      <c r="J250" s="9" t="s">
        <v>57</v>
      </c>
      <c r="K250" s="9">
        <v>3</v>
      </c>
      <c r="L250" s="9" t="s">
        <v>91</v>
      </c>
      <c r="M250" s="10">
        <v>25</v>
      </c>
      <c r="N250" s="9">
        <v>40</v>
      </c>
      <c r="O250" s="9">
        <v>55</v>
      </c>
      <c r="P250" s="10">
        <v>78.15746949119999</v>
      </c>
      <c r="Q250" s="10">
        <v>0</v>
      </c>
      <c r="R250" s="10">
        <v>78.15746949119999</v>
      </c>
      <c r="S250" s="9" t="s">
        <v>67</v>
      </c>
      <c r="T250" s="12">
        <v>45948</v>
      </c>
      <c r="U250" s="11">
        <v>5000</v>
      </c>
      <c r="V250" s="10">
        <v>2696</v>
      </c>
      <c r="W250" s="10">
        <v>2304</v>
      </c>
      <c r="X250" s="10">
        <v>0</v>
      </c>
      <c r="Y250" s="10">
        <v>0</v>
      </c>
      <c r="Z250" s="9" t="s">
        <v>412</v>
      </c>
      <c r="AA250" s="8">
        <v>2478.38976</v>
      </c>
      <c r="AB250" s="8">
        <v>0</v>
      </c>
      <c r="AC250" s="8">
        <v>2478.38976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264</v>
      </c>
      <c r="AI250" s="1">
        <v>2</v>
      </c>
      <c r="AJ250" s="3">
        <v>45948</v>
      </c>
      <c r="AK250" s="3">
        <v>0</v>
      </c>
      <c r="AL250" s="3">
        <v>0</v>
      </c>
      <c r="AM250" s="3">
        <v>0</v>
      </c>
      <c r="AN250" s="3">
        <v>0</v>
      </c>
      <c r="AO250" s="3">
        <v>45946</v>
      </c>
      <c r="AP250" s="3">
        <v>45943</v>
      </c>
      <c r="AQ250" s="3">
        <v>45947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413</v>
      </c>
      <c r="BD250" s="56">
        <v>303.93319756800003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24</v>
      </c>
      <c r="F251" s="9">
        <v>37</v>
      </c>
      <c r="G251" s="9">
        <v>0</v>
      </c>
      <c r="H251" s="9">
        <v>0</v>
      </c>
      <c r="I251" s="9">
        <v>120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412</v>
      </c>
      <c r="AA251" s="8">
        <v>7856.8397600000008</v>
      </c>
      <c r="AB251" s="8">
        <v>0</v>
      </c>
      <c r="AC251" s="8">
        <v>7856.8397600000008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414</v>
      </c>
      <c r="BD251" s="56">
        <v>0</v>
      </c>
    </row>
    <row r="252" spans="1:56" ht="28.5" customHeight="1" x14ac:dyDescent="0.45">
      <c r="A252" s="3">
        <v>45934</v>
      </c>
      <c r="B252" s="14" t="s">
        <v>126</v>
      </c>
      <c r="C252" s="9" t="s">
        <v>494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121</v>
      </c>
      <c r="T252" s="12">
        <v>45944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495</v>
      </c>
      <c r="AA252" s="8">
        <v>11315.7</v>
      </c>
      <c r="AB252" s="8">
        <v>11315.7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77</v>
      </c>
      <c r="AI252" s="1">
        <v>1</v>
      </c>
      <c r="AJ252" s="3">
        <v>45944</v>
      </c>
      <c r="AK252" s="3">
        <v>0</v>
      </c>
      <c r="AL252" s="3">
        <v>0</v>
      </c>
      <c r="AM252" s="3">
        <v>0</v>
      </c>
      <c r="AN252" s="3">
        <v>0</v>
      </c>
      <c r="AO252" s="3">
        <v>45943</v>
      </c>
      <c r="AP252" s="3">
        <v>45939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303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495</v>
      </c>
      <c r="AA253" s="8">
        <v>11315.7</v>
      </c>
      <c r="AB253" s="8">
        <v>11315.7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303</v>
      </c>
      <c r="BD253" s="56">
        <v>0</v>
      </c>
    </row>
    <row r="254" spans="1:56" ht="28.5" customHeight="1" x14ac:dyDescent="0.45">
      <c r="A254" s="3">
        <v>45931</v>
      </c>
      <c r="B254" s="14" t="s">
        <v>496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9800</v>
      </c>
      <c r="W254" s="10">
        <v>200</v>
      </c>
      <c r="X254" s="10">
        <v>0</v>
      </c>
      <c r="Y254" s="10">
        <v>0</v>
      </c>
      <c r="Z254" s="9" t="s">
        <v>189</v>
      </c>
      <c r="AA254" s="8">
        <v>248.666</v>
      </c>
      <c r="AB254" s="8">
        <v>0</v>
      </c>
      <c r="AC254" s="8">
        <v>248.666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24.711874488888895</v>
      </c>
    </row>
    <row r="255" spans="1:56" ht="28.5" customHeight="1" x14ac:dyDescent="0.45">
      <c r="A255" s="3">
        <v>45931</v>
      </c>
      <c r="B255" s="14" t="s">
        <v>496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12681.965999999999</v>
      </c>
      <c r="AB256" s="8">
        <v>0</v>
      </c>
      <c r="AC256" s="8">
        <v>12681.965999999999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45901</v>
      </c>
      <c r="B257" s="14" t="s">
        <v>299</v>
      </c>
      <c r="C257" s="9" t="s">
        <v>107</v>
      </c>
      <c r="D257" s="13" t="s">
        <v>141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45945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87</v>
      </c>
      <c r="AA257" s="8">
        <v>12433.3</v>
      </c>
      <c r="AB257" s="8">
        <v>5513</v>
      </c>
      <c r="AC257" s="8">
        <v>6920.2999999999993</v>
      </c>
      <c r="AD257" s="8">
        <v>3573</v>
      </c>
      <c r="AE257" s="8">
        <v>8860.2999999999993</v>
      </c>
      <c r="AF257" s="8">
        <v>0</v>
      </c>
      <c r="AG257" s="1" t="s">
        <v>113</v>
      </c>
      <c r="AH257" s="1" t="s">
        <v>75</v>
      </c>
      <c r="AI257" s="1">
        <v>4</v>
      </c>
      <c r="AJ257" s="3">
        <v>45945</v>
      </c>
      <c r="AK257" s="3">
        <v>45941</v>
      </c>
      <c r="AL257" s="3">
        <v>45934</v>
      </c>
      <c r="AM257" s="3">
        <v>45942</v>
      </c>
      <c r="AN257" s="3">
        <v>45943</v>
      </c>
      <c r="AO257" s="3">
        <v>45944</v>
      </c>
      <c r="AP257" s="3">
        <v>45940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713.71360666666669</v>
      </c>
    </row>
    <row r="258" spans="1:56" ht="28.5" customHeight="1" x14ac:dyDescent="0.45">
      <c r="A258" s="3">
        <v>45933</v>
      </c>
      <c r="B258" s="14" t="s">
        <v>497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45951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45951</v>
      </c>
      <c r="AK258" s="3">
        <v>45949</v>
      </c>
      <c r="AL258" s="3">
        <v>0</v>
      </c>
      <c r="AM258" s="3">
        <v>0</v>
      </c>
      <c r="AN258" s="3">
        <v>0</v>
      </c>
      <c r="AO258" s="3">
        <v>45950</v>
      </c>
      <c r="AP258" s="3">
        <v>45946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45933</v>
      </c>
      <c r="B259" s="14" t="s">
        <v>498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45960</v>
      </c>
      <c r="U259" s="11">
        <v>15000</v>
      </c>
      <c r="V259" s="10">
        <v>0</v>
      </c>
      <c r="W259" s="10">
        <v>15000</v>
      </c>
      <c r="X259" s="10">
        <v>0</v>
      </c>
      <c r="Y259" s="10">
        <v>0</v>
      </c>
      <c r="Z259" s="9" t="s">
        <v>87</v>
      </c>
      <c r="AA259" s="8">
        <v>18649.949999999997</v>
      </c>
      <c r="AB259" s="8">
        <v>0</v>
      </c>
      <c r="AC259" s="8">
        <v>18649.949999999997</v>
      </c>
      <c r="AD259" s="8">
        <v>0</v>
      </c>
      <c r="AE259" s="8">
        <v>18649.949999999997</v>
      </c>
      <c r="AF259" s="8">
        <v>0</v>
      </c>
      <c r="AG259" s="1" t="s">
        <v>117</v>
      </c>
      <c r="AH259" s="1" t="s">
        <v>143</v>
      </c>
      <c r="AI259" s="1">
        <v>2</v>
      </c>
      <c r="AJ259" s="3">
        <v>45960</v>
      </c>
      <c r="AK259" s="3">
        <v>45958</v>
      </c>
      <c r="AL259" s="3">
        <v>0</v>
      </c>
      <c r="AM259" s="3">
        <v>0</v>
      </c>
      <c r="AN259" s="3">
        <v>0</v>
      </c>
      <c r="AO259" s="3">
        <v>45959</v>
      </c>
      <c r="AP259" s="3">
        <v>45955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1923.4315100000001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5513</v>
      </c>
      <c r="AC260" s="8">
        <v>44220.2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416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47190</v>
      </c>
      <c r="Y261" s="10">
        <v>2950.5</v>
      </c>
      <c r="Z261" s="9" t="s">
        <v>125</v>
      </c>
      <c r="AA261" s="8">
        <v>3503.5712249999997</v>
      </c>
      <c r="AB261" s="8">
        <v>3503.5712249999997</v>
      </c>
      <c r="AC261" s="8">
        <v>0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415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10279.021225</v>
      </c>
      <c r="AB263" s="8">
        <v>10279.021225</v>
      </c>
      <c r="AC263" s="8">
        <v>0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</sheetData>
  <autoFilter ref="A5:BD2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3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E43C-C329-4D1F-B9EC-D13632A85A7F}">
  <sheetPr>
    <tabColor rgb="FFFFFF00"/>
  </sheetPr>
  <dimension ref="A1:BD809"/>
  <sheetViews>
    <sheetView zoomScale="80" zoomScaleNormal="80" workbookViewId="0">
      <selection activeCell="E11" sqref="E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45933</v>
      </c>
      <c r="E3" s="85" t="s">
        <v>52</v>
      </c>
      <c r="F3" s="85"/>
      <c r="G3" s="86">
        <v>11.16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126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45944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0</v>
      </c>
      <c r="AC8" s="8">
        <v>13201.65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908.27351999999996</v>
      </c>
    </row>
    <row r="9" spans="1:56" ht="28.5" customHeight="1" x14ac:dyDescent="0.45">
      <c r="A9" s="3">
        <v>45933</v>
      </c>
      <c r="B9" s="14" t="s">
        <v>126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45944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0</v>
      </c>
      <c r="AC9" s="8">
        <v>2640.33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181.65470400000004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0</v>
      </c>
      <c r="AC10" s="8">
        <v>4121.1500000000005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283.53512000000006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0</v>
      </c>
      <c r="AC15" s="8">
        <v>81780.38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45929</v>
      </c>
      <c r="B16" s="14" t="s">
        <v>426</v>
      </c>
      <c r="C16" s="9" t="s">
        <v>427</v>
      </c>
      <c r="D16" s="13" t="s">
        <v>428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89</v>
      </c>
      <c r="M16" s="10">
        <v>21</v>
      </c>
      <c r="N16" s="9">
        <v>37</v>
      </c>
      <c r="O16" s="9">
        <v>40</v>
      </c>
      <c r="P16" s="10">
        <v>0</v>
      </c>
      <c r="Q16" s="10">
        <v>0</v>
      </c>
      <c r="R16" s="10">
        <v>0</v>
      </c>
      <c r="S16" s="9" t="s">
        <v>67</v>
      </c>
      <c r="T16" s="12">
        <v>45934</v>
      </c>
      <c r="U16" s="11">
        <v>5000</v>
      </c>
      <c r="V16" s="10">
        <v>5000</v>
      </c>
      <c r="W16" s="10">
        <v>0</v>
      </c>
      <c r="X16" s="10">
        <v>5545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45934</v>
      </c>
      <c r="AK16" s="3">
        <v>0</v>
      </c>
      <c r="AL16" s="3">
        <v>45924</v>
      </c>
      <c r="AM16" s="3">
        <v>45931</v>
      </c>
      <c r="AN16" s="3">
        <v>45932</v>
      </c>
      <c r="AO16" s="3">
        <v>45932</v>
      </c>
      <c r="AP16" s="3">
        <v>45929</v>
      </c>
      <c r="AQ16" s="3">
        <v>45933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447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165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8861</v>
      </c>
      <c r="AC18" s="8">
        <v>8741.2000000000007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354</v>
      </c>
      <c r="AZ18" s="2">
        <v>0</v>
      </c>
      <c r="BA18" s="2">
        <v>0</v>
      </c>
      <c r="BB18" s="2">
        <v>0</v>
      </c>
      <c r="BC18" s="1" t="s">
        <v>101</v>
      </c>
      <c r="BD18" s="56">
        <v>634.80536888888912</v>
      </c>
    </row>
    <row r="19" spans="1:56" ht="28.5" customHeight="1" x14ac:dyDescent="0.45">
      <c r="A19" s="3">
        <v>45920</v>
      </c>
      <c r="B19" s="14" t="s">
        <v>365</v>
      </c>
      <c r="C19" s="9" t="s">
        <v>133</v>
      </c>
      <c r="D19" s="13" t="s">
        <v>191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165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1278.3108800000005</v>
      </c>
    </row>
    <row r="20" spans="1:56" ht="28.5" customHeight="1" x14ac:dyDescent="0.45">
      <c r="A20" s="3" t="s">
        <v>132</v>
      </c>
      <c r="B20" s="14" t="s">
        <v>132</v>
      </c>
      <c r="C20" s="9" t="s">
        <v>196</v>
      </c>
      <c r="D20" s="13" t="s">
        <v>197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165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8.5" customHeight="1" x14ac:dyDescent="0.45">
      <c r="A21" s="3" t="s">
        <v>132</v>
      </c>
      <c r="B21" s="14" t="s">
        <v>132</v>
      </c>
      <c r="C21" s="9" t="s">
        <v>224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165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2556.6217600000009</v>
      </c>
    </row>
    <row r="22" spans="1:56" ht="28.5" customHeight="1" x14ac:dyDescent="0.45">
      <c r="A22" s="3" t="s">
        <v>132</v>
      </c>
      <c r="B22" s="14" t="s">
        <v>132</v>
      </c>
      <c r="C22" s="9" t="s">
        <v>133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165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8948.1761600000009</v>
      </c>
    </row>
    <row r="23" spans="1:56" ht="28.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165</v>
      </c>
      <c r="AA23" s="8">
        <v>256131.41433</v>
      </c>
      <c r="AB23" s="8">
        <v>52866.499999999993</v>
      </c>
      <c r="AC23" s="8">
        <v>203264.91433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8.5" customHeight="1" x14ac:dyDescent="0.45">
      <c r="A24" s="3">
        <v>45919</v>
      </c>
      <c r="B24" s="14" t="s">
        <v>355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45934</v>
      </c>
      <c r="U24" s="11">
        <v>10000</v>
      </c>
      <c r="V24" s="10">
        <v>10000</v>
      </c>
      <c r="W24" s="10">
        <v>0</v>
      </c>
      <c r="X24" s="10">
        <v>10580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357</v>
      </c>
      <c r="AG24" s="1" t="s">
        <v>113</v>
      </c>
      <c r="AH24" s="1" t="s">
        <v>74</v>
      </c>
      <c r="AI24" s="1">
        <v>2</v>
      </c>
      <c r="AJ24" s="3">
        <v>45934</v>
      </c>
      <c r="AK24" s="3">
        <v>0</v>
      </c>
      <c r="AL24" s="3">
        <v>45925</v>
      </c>
      <c r="AM24" s="3">
        <v>45932</v>
      </c>
      <c r="AN24" s="3">
        <v>45933</v>
      </c>
      <c r="AO24" s="3">
        <v>45933</v>
      </c>
      <c r="AP24" s="3">
        <v>45929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355</v>
      </c>
      <c r="C25" s="9" t="s">
        <v>73</v>
      </c>
      <c r="D25" s="13" t="s">
        <v>358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357</v>
      </c>
      <c r="AG25" s="1" t="s">
        <v>113</v>
      </c>
      <c r="AH25" s="1" t="s">
        <v>74</v>
      </c>
      <c r="AI25" s="1">
        <v>2</v>
      </c>
      <c r="AJ25" s="3">
        <v>45934</v>
      </c>
      <c r="AK25" s="3">
        <v>0</v>
      </c>
      <c r="AL25" s="3">
        <v>45925</v>
      </c>
      <c r="AM25" s="3">
        <v>45932</v>
      </c>
      <c r="AN25" s="3">
        <v>45933</v>
      </c>
      <c r="AO25" s="3">
        <v>45933</v>
      </c>
      <c r="AP25" s="3">
        <v>45929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355</v>
      </c>
      <c r="C26" s="9" t="s">
        <v>73</v>
      </c>
      <c r="D26" s="13" t="s">
        <v>251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357</v>
      </c>
      <c r="AG26" s="1" t="s">
        <v>117</v>
      </c>
      <c r="AH26" s="1" t="s">
        <v>74</v>
      </c>
      <c r="AI26" s="1">
        <v>2</v>
      </c>
      <c r="AJ26" s="3">
        <v>45934</v>
      </c>
      <c r="AK26" s="3">
        <v>0</v>
      </c>
      <c r="AL26" s="3">
        <v>45925</v>
      </c>
      <c r="AM26" s="3">
        <v>45932</v>
      </c>
      <c r="AN26" s="3">
        <v>45933</v>
      </c>
      <c r="AO26" s="3">
        <v>45933</v>
      </c>
      <c r="AP26" s="3">
        <v>45929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355</v>
      </c>
      <c r="C27" s="9" t="s">
        <v>73</v>
      </c>
      <c r="D27" s="13" t="s">
        <v>285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357</v>
      </c>
      <c r="AG27" s="1" t="s">
        <v>113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430</v>
      </c>
      <c r="C28" s="9" t="s">
        <v>73</v>
      </c>
      <c r="D28" s="13" t="s">
        <v>182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10000</v>
      </c>
      <c r="V28" s="10">
        <v>10000</v>
      </c>
      <c r="W28" s="10">
        <v>0</v>
      </c>
      <c r="X28" s="10">
        <v>10320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431</v>
      </c>
      <c r="AG28" s="1" t="s">
        <v>113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430</v>
      </c>
      <c r="C29" s="9" t="s">
        <v>73</v>
      </c>
      <c r="D29" s="13" t="s">
        <v>228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10000</v>
      </c>
      <c r="V29" s="10">
        <v>0</v>
      </c>
      <c r="W29" s="10">
        <v>10000</v>
      </c>
      <c r="X29" s="10">
        <v>3940</v>
      </c>
      <c r="Y29" s="10">
        <v>6363</v>
      </c>
      <c r="Z29" s="9" t="s">
        <v>168</v>
      </c>
      <c r="AA29" s="8">
        <v>5955.7043700000013</v>
      </c>
      <c r="AB29" s="8">
        <v>0</v>
      </c>
      <c r="AC29" s="8">
        <v>5955.7043700000013</v>
      </c>
      <c r="AD29" s="8">
        <v>0</v>
      </c>
      <c r="AE29" s="8">
        <v>0</v>
      </c>
      <c r="AF29" s="8" t="s">
        <v>431</v>
      </c>
      <c r="AG29" s="1" t="s">
        <v>115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448.6101229456001</v>
      </c>
    </row>
    <row r="30" spans="1:56" ht="28.5" customHeight="1" x14ac:dyDescent="0.45">
      <c r="A30" s="3">
        <v>45929</v>
      </c>
      <c r="B30" s="14" t="s">
        <v>430</v>
      </c>
      <c r="C30" s="9" t="s">
        <v>73</v>
      </c>
      <c r="D30" s="13" t="s">
        <v>432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431</v>
      </c>
      <c r="AG30" s="1" t="s">
        <v>113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430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433</v>
      </c>
      <c r="AG31" s="1" t="s">
        <v>114</v>
      </c>
      <c r="AH31" s="1" t="s">
        <v>74</v>
      </c>
      <c r="AI31" s="1">
        <v>2</v>
      </c>
      <c r="AJ31" s="3">
        <v>45936</v>
      </c>
      <c r="AK31" s="3">
        <v>0</v>
      </c>
      <c r="AL31" s="3">
        <v>45927</v>
      </c>
      <c r="AM31" s="3">
        <v>45934</v>
      </c>
      <c r="AN31" s="3">
        <v>45935</v>
      </c>
      <c r="AO31" s="3">
        <v>45935</v>
      </c>
      <c r="AP31" s="3">
        <v>45931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433</v>
      </c>
      <c r="AG32" s="1" t="s">
        <v>115</v>
      </c>
      <c r="AH32" s="1" t="s">
        <v>74</v>
      </c>
      <c r="AI32" s="1">
        <v>2</v>
      </c>
      <c r="AJ32" s="3">
        <v>45936</v>
      </c>
      <c r="AK32" s="3">
        <v>0</v>
      </c>
      <c r="AL32" s="3">
        <v>45927</v>
      </c>
      <c r="AM32" s="3">
        <v>45934</v>
      </c>
      <c r="AN32" s="3">
        <v>45935</v>
      </c>
      <c r="AO32" s="3">
        <v>45935</v>
      </c>
      <c r="AP32" s="3">
        <v>45931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433</v>
      </c>
      <c r="AG33" s="1" t="s">
        <v>114</v>
      </c>
      <c r="AH33" s="1" t="s">
        <v>74</v>
      </c>
      <c r="AI33" s="1">
        <v>2</v>
      </c>
      <c r="AJ33" s="3">
        <v>45936</v>
      </c>
      <c r="AK33" s="3">
        <v>0</v>
      </c>
      <c r="AL33" s="3">
        <v>45927</v>
      </c>
      <c r="AM33" s="3">
        <v>45934</v>
      </c>
      <c r="AN33" s="3">
        <v>45935</v>
      </c>
      <c r="AO33" s="3">
        <v>45935</v>
      </c>
      <c r="AP33" s="3">
        <v>45931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 t="s">
        <v>254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433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45929</v>
      </c>
      <c r="B35" s="14" t="s">
        <v>434</v>
      </c>
      <c r="C35" s="9" t="s">
        <v>73</v>
      </c>
      <c r="D35" s="13" t="s">
        <v>182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10000</v>
      </c>
      <c r="V35" s="10">
        <v>0</v>
      </c>
      <c r="W35" s="10">
        <v>10000</v>
      </c>
      <c r="X35" s="10">
        <v>10680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435</v>
      </c>
      <c r="AG35" s="1" t="s">
        <v>116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45929</v>
      </c>
      <c r="B36" s="14" t="s">
        <v>434</v>
      </c>
      <c r="C36" s="9" t="s">
        <v>73</v>
      </c>
      <c r="D36" s="13" t="s">
        <v>228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435</v>
      </c>
      <c r="AG36" s="1" t="s">
        <v>116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45929</v>
      </c>
      <c r="B37" s="14" t="s">
        <v>434</v>
      </c>
      <c r="C37" s="9" t="s">
        <v>73</v>
      </c>
      <c r="D37" s="13" t="s">
        <v>260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435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45919</v>
      </c>
      <c r="B38" s="14" t="s">
        <v>359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45937</v>
      </c>
      <c r="U38" s="11">
        <v>20000</v>
      </c>
      <c r="V38" s="10">
        <v>13000</v>
      </c>
      <c r="W38" s="10">
        <v>7000</v>
      </c>
      <c r="X38" s="10">
        <v>0</v>
      </c>
      <c r="Y38" s="10">
        <v>0</v>
      </c>
      <c r="Z38" s="9" t="s">
        <v>168</v>
      </c>
      <c r="AA38" s="8">
        <v>6551.93</v>
      </c>
      <c r="AB38" s="8">
        <v>0</v>
      </c>
      <c r="AC38" s="8">
        <v>6551.93</v>
      </c>
      <c r="AD38" s="8">
        <v>0</v>
      </c>
      <c r="AE38" s="8">
        <v>0</v>
      </c>
      <c r="AF38" s="8" t="s">
        <v>360</v>
      </c>
      <c r="AG38" s="1" t="s">
        <v>114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493.52048728888883</v>
      </c>
    </row>
    <row r="39" spans="1:56" ht="28.5" customHeight="1" x14ac:dyDescent="0.45">
      <c r="A39" s="3">
        <v>45919</v>
      </c>
      <c r="B39" s="14" t="s">
        <v>361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362</v>
      </c>
      <c r="AG39" s="1" t="s">
        <v>114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45929</v>
      </c>
      <c r="B40" s="14" t="s">
        <v>430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436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45929</v>
      </c>
      <c r="B41" s="14" t="s">
        <v>430</v>
      </c>
      <c r="C41" s="9" t="s">
        <v>73</v>
      </c>
      <c r="D41" s="13" t="s">
        <v>437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436</v>
      </c>
      <c r="AG41" s="1" t="s">
        <v>116</v>
      </c>
      <c r="AH41" s="1" t="s">
        <v>74</v>
      </c>
      <c r="AI41" s="1">
        <v>2</v>
      </c>
      <c r="AJ41" s="3">
        <v>45938</v>
      </c>
      <c r="AK41" s="3">
        <v>0</v>
      </c>
      <c r="AL41" s="3">
        <v>45929</v>
      </c>
      <c r="AM41" s="3">
        <v>45936</v>
      </c>
      <c r="AN41" s="3">
        <v>45937</v>
      </c>
      <c r="AO41" s="3">
        <v>45937</v>
      </c>
      <c r="AP41" s="3">
        <v>45933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45929</v>
      </c>
      <c r="B42" s="14" t="s">
        <v>430</v>
      </c>
      <c r="C42" s="9" t="s">
        <v>73</v>
      </c>
      <c r="D42" s="13" t="s">
        <v>256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436</v>
      </c>
      <c r="AG42" s="1" t="s">
        <v>114</v>
      </c>
      <c r="AH42" s="1" t="s">
        <v>74</v>
      </c>
      <c r="AI42" s="1">
        <v>2</v>
      </c>
      <c r="AJ42" s="3">
        <v>45938</v>
      </c>
      <c r="AK42" s="3">
        <v>0</v>
      </c>
      <c r="AL42" s="3">
        <v>45929</v>
      </c>
      <c r="AM42" s="3">
        <v>45936</v>
      </c>
      <c r="AN42" s="3">
        <v>45937</v>
      </c>
      <c r="AO42" s="3">
        <v>45937</v>
      </c>
      <c r="AP42" s="3">
        <v>45933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45929</v>
      </c>
      <c r="B43" s="14" t="s">
        <v>430</v>
      </c>
      <c r="C43" s="9" t="s">
        <v>73</v>
      </c>
      <c r="D43" s="13" t="s">
        <v>228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436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45919</v>
      </c>
      <c r="B44" s="14" t="s">
        <v>438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436</v>
      </c>
      <c r="AG44" s="1" t="s">
        <v>114</v>
      </c>
      <c r="AH44" s="1" t="s">
        <v>77</v>
      </c>
      <c r="AI44" s="1">
        <v>1</v>
      </c>
      <c r="AJ44" s="3">
        <v>45938</v>
      </c>
      <c r="AK44" s="3">
        <v>0</v>
      </c>
      <c r="AL44" s="3">
        <v>0</v>
      </c>
      <c r="AM44" s="3">
        <v>0</v>
      </c>
      <c r="AN44" s="3">
        <v>0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45929</v>
      </c>
      <c r="B45" s="14" t="s">
        <v>434</v>
      </c>
      <c r="C45" s="9" t="s">
        <v>73</v>
      </c>
      <c r="D45" s="13" t="s">
        <v>241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439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434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439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45929</v>
      </c>
      <c r="B47" s="14" t="s">
        <v>434</v>
      </c>
      <c r="C47" s="9" t="s">
        <v>73</v>
      </c>
      <c r="D47" s="13" t="s">
        <v>286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439</v>
      </c>
      <c r="AG47" s="1" t="s">
        <v>114</v>
      </c>
      <c r="AH47" s="1" t="s">
        <v>74</v>
      </c>
      <c r="AI47" s="1">
        <v>2</v>
      </c>
      <c r="AJ47" s="3">
        <v>45938</v>
      </c>
      <c r="AK47" s="3">
        <v>0</v>
      </c>
      <c r="AL47" s="3">
        <v>45929</v>
      </c>
      <c r="AM47" s="3">
        <v>45936</v>
      </c>
      <c r="AN47" s="3">
        <v>45937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45929</v>
      </c>
      <c r="B48" s="14" t="s">
        <v>434</v>
      </c>
      <c r="C48" s="9" t="s">
        <v>73</v>
      </c>
      <c r="D48" s="13" t="s">
        <v>254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168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439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705.02926755555563</v>
      </c>
    </row>
    <row r="49" spans="1:56" ht="28.5" customHeight="1" x14ac:dyDescent="0.45">
      <c r="A49" s="3">
        <v>45933</v>
      </c>
      <c r="B49" s="14" t="s">
        <v>452</v>
      </c>
      <c r="C49" s="9" t="s">
        <v>73</v>
      </c>
      <c r="D49" s="13" t="s">
        <v>182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45946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168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453</v>
      </c>
      <c r="AG49" s="1" t="s">
        <v>116</v>
      </c>
      <c r="AH49" s="1" t="s">
        <v>74</v>
      </c>
      <c r="AI49" s="1">
        <v>2</v>
      </c>
      <c r="AJ49" s="3">
        <v>45946</v>
      </c>
      <c r="AK49" s="3">
        <v>0</v>
      </c>
      <c r="AL49" s="3">
        <v>45937</v>
      </c>
      <c r="AM49" s="3">
        <v>45944</v>
      </c>
      <c r="AN49" s="3">
        <v>45945</v>
      </c>
      <c r="AO49" s="3">
        <v>45945</v>
      </c>
      <c r="AP49" s="3">
        <v>45941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705.02926755555563</v>
      </c>
    </row>
    <row r="50" spans="1:56" ht="28.5" customHeight="1" x14ac:dyDescent="0.45">
      <c r="A50" s="3">
        <v>45933</v>
      </c>
      <c r="B50" s="14" t="s">
        <v>452</v>
      </c>
      <c r="C50" s="9" t="s">
        <v>73</v>
      </c>
      <c r="D50" s="13" t="s">
        <v>253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45946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453</v>
      </c>
      <c r="AG50" s="1" t="s">
        <v>114</v>
      </c>
      <c r="AH50" s="1" t="s">
        <v>74</v>
      </c>
      <c r="AI50" s="1">
        <v>2</v>
      </c>
      <c r="AJ50" s="3">
        <v>45946</v>
      </c>
      <c r="AK50" s="3">
        <v>0</v>
      </c>
      <c r="AL50" s="3">
        <v>45937</v>
      </c>
      <c r="AM50" s="3">
        <v>45944</v>
      </c>
      <c r="AN50" s="3">
        <v>45945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45933</v>
      </c>
      <c r="B51" s="14" t="s">
        <v>452</v>
      </c>
      <c r="C51" s="9" t="s">
        <v>73</v>
      </c>
      <c r="D51" s="13" t="s">
        <v>251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45946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453</v>
      </c>
      <c r="AG51" s="1" t="s">
        <v>114</v>
      </c>
      <c r="AH51" s="1" t="s">
        <v>74</v>
      </c>
      <c r="AI51" s="1">
        <v>2</v>
      </c>
      <c r="AJ51" s="3">
        <v>45946</v>
      </c>
      <c r="AK51" s="3">
        <v>0</v>
      </c>
      <c r="AL51" s="3">
        <v>45937</v>
      </c>
      <c r="AM51" s="3">
        <v>45944</v>
      </c>
      <c r="AN51" s="3">
        <v>45945</v>
      </c>
      <c r="AO51" s="3">
        <v>45945</v>
      </c>
      <c r="AP51" s="3">
        <v>45941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352.51463377777782</v>
      </c>
    </row>
    <row r="52" spans="1:56" ht="28.5" customHeight="1" x14ac:dyDescent="0.45">
      <c r="A52" s="3">
        <v>45930</v>
      </c>
      <c r="B52" s="14" t="s">
        <v>454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45946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168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>
        <v>0</v>
      </c>
      <c r="AG52" s="1" t="s">
        <v>114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394.60593333333333</v>
      </c>
    </row>
    <row r="53" spans="1:56" ht="28.5" customHeight="1" x14ac:dyDescent="0.45">
      <c r="A53" s="3">
        <v>45933</v>
      </c>
      <c r="B53" s="14" t="s">
        <v>452</v>
      </c>
      <c r="C53" s="9" t="s">
        <v>73</v>
      </c>
      <c r="D53" s="13" t="s">
        <v>255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>
        <v>45948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168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453</v>
      </c>
      <c r="AG53" s="1" t="s">
        <v>116</v>
      </c>
      <c r="AH53" s="1" t="s">
        <v>74</v>
      </c>
      <c r="AI53" s="1">
        <v>2</v>
      </c>
      <c r="AJ53" s="3">
        <v>45948</v>
      </c>
      <c r="AK53" s="3">
        <v>0</v>
      </c>
      <c r="AL53" s="3">
        <v>45939</v>
      </c>
      <c r="AM53" s="3">
        <v>45946</v>
      </c>
      <c r="AN53" s="3">
        <v>45947</v>
      </c>
      <c r="AO53" s="3">
        <v>45947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705.02926755555563</v>
      </c>
    </row>
    <row r="54" spans="1:56" ht="28.5" customHeight="1" x14ac:dyDescent="0.45">
      <c r="A54" s="3">
        <v>45933</v>
      </c>
      <c r="B54" s="14" t="s">
        <v>452</v>
      </c>
      <c r="C54" s="9" t="s">
        <v>73</v>
      </c>
      <c r="D54" s="13" t="s">
        <v>286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45948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453</v>
      </c>
      <c r="AG54" s="1" t="s">
        <v>116</v>
      </c>
      <c r="AH54" s="1" t="s">
        <v>74</v>
      </c>
      <c r="AI54" s="1">
        <v>2</v>
      </c>
      <c r="AJ54" s="3">
        <v>45948</v>
      </c>
      <c r="AK54" s="3">
        <v>0</v>
      </c>
      <c r="AL54" s="3">
        <v>45939</v>
      </c>
      <c r="AM54" s="3">
        <v>45946</v>
      </c>
      <c r="AN54" s="3">
        <v>45947</v>
      </c>
      <c r="AO54" s="3">
        <v>45947</v>
      </c>
      <c r="AP54" s="3">
        <v>45943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705.02926755555563</v>
      </c>
    </row>
    <row r="55" spans="1:56" ht="28.5" customHeight="1" x14ac:dyDescent="0.45">
      <c r="A55" s="3">
        <v>45933</v>
      </c>
      <c r="B55" s="14" t="s">
        <v>452</v>
      </c>
      <c r="C55" s="9" t="s">
        <v>73</v>
      </c>
      <c r="D55" s="13" t="s">
        <v>242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45948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453</v>
      </c>
      <c r="AG55" s="1" t="s">
        <v>113</v>
      </c>
      <c r="AH55" s="1" t="s">
        <v>74</v>
      </c>
      <c r="AI55" s="1">
        <v>2</v>
      </c>
      <c r="AJ55" s="3">
        <v>45948</v>
      </c>
      <c r="AK55" s="3">
        <v>0</v>
      </c>
      <c r="AL55" s="3">
        <v>45939</v>
      </c>
      <c r="AM55" s="3">
        <v>45946</v>
      </c>
      <c r="AN55" s="3">
        <v>45947</v>
      </c>
      <c r="AO55" s="3">
        <v>45947</v>
      </c>
      <c r="AP55" s="3">
        <v>45943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352.51463377777782</v>
      </c>
    </row>
    <row r="56" spans="1:56" ht="28.5" customHeight="1" x14ac:dyDescent="0.45">
      <c r="A56" s="3">
        <v>45919</v>
      </c>
      <c r="B56" s="14" t="s">
        <v>359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301</v>
      </c>
      <c r="T56" s="12">
        <v>45947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168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360</v>
      </c>
      <c r="AG56" s="1" t="s">
        <v>61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1410.0585351111113</v>
      </c>
    </row>
    <row r="57" spans="1:56" ht="28.5" customHeight="1" x14ac:dyDescent="0.45">
      <c r="A57" s="3">
        <v>45919</v>
      </c>
      <c r="B57" s="14" t="s">
        <v>361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301</v>
      </c>
      <c r="T57" s="12">
        <v>45947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168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362</v>
      </c>
      <c r="AG57" s="1" t="s">
        <v>113</v>
      </c>
      <c r="AH57" s="1" t="s">
        <v>77</v>
      </c>
      <c r="AI57" s="1">
        <v>1</v>
      </c>
      <c r="AJ57" s="3">
        <v>45947</v>
      </c>
      <c r="AK57" s="3">
        <v>0</v>
      </c>
      <c r="AL57" s="3">
        <v>0</v>
      </c>
      <c r="AM57" s="3">
        <v>0</v>
      </c>
      <c r="AN57" s="3">
        <v>0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169</v>
      </c>
      <c r="BD57" s="56">
        <v>1410.0585351111113</v>
      </c>
    </row>
    <row r="58" spans="1:56" ht="28.5" customHeight="1" x14ac:dyDescent="0.45">
      <c r="A58" s="3" t="s">
        <v>132</v>
      </c>
      <c r="B58" s="14" t="s">
        <v>132</v>
      </c>
      <c r="C58" s="9" t="s">
        <v>73</v>
      </c>
      <c r="D58" s="13" t="s">
        <v>306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138</v>
      </c>
      <c r="T58" s="12" t="s">
        <v>63</v>
      </c>
      <c r="U58" s="11">
        <v>5000</v>
      </c>
      <c r="V58" s="10">
        <v>5232</v>
      </c>
      <c r="W58" s="10">
        <v>0</v>
      </c>
      <c r="X58" s="10">
        <v>5400</v>
      </c>
      <c r="Y58" s="10">
        <v>0</v>
      </c>
      <c r="Z58" s="9" t="s">
        <v>168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169</v>
      </c>
      <c r="BD58" s="56">
        <v>0</v>
      </c>
    </row>
    <row r="59" spans="1:56" ht="28.5" customHeight="1" x14ac:dyDescent="0.45">
      <c r="A59" s="3" t="s">
        <v>132</v>
      </c>
      <c r="B59" s="14" t="s">
        <v>132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138</v>
      </c>
      <c r="T59" s="12">
        <v>45961</v>
      </c>
      <c r="U59" s="11">
        <v>225000</v>
      </c>
      <c r="V59" s="10">
        <v>0</v>
      </c>
      <c r="W59" s="10">
        <v>225000</v>
      </c>
      <c r="X59" s="10">
        <v>0</v>
      </c>
      <c r="Y59" s="10">
        <v>236250</v>
      </c>
      <c r="Z59" s="9" t="s">
        <v>168</v>
      </c>
      <c r="AA59" s="8">
        <v>210597.75000000003</v>
      </c>
      <c r="AB59" s="8">
        <v>0</v>
      </c>
      <c r="AC59" s="8">
        <v>210597.75000000003</v>
      </c>
      <c r="AD59" s="8">
        <v>0</v>
      </c>
      <c r="AE59" s="8">
        <v>0</v>
      </c>
      <c r="AF59" s="8">
        <v>0</v>
      </c>
      <c r="AG59" s="1" t="s">
        <v>113</v>
      </c>
      <c r="AH59" s="1" t="s">
        <v>74</v>
      </c>
      <c r="AI59" s="1">
        <v>2</v>
      </c>
      <c r="AJ59" s="3">
        <v>45961</v>
      </c>
      <c r="AK59" s="3">
        <v>0</v>
      </c>
      <c r="AL59" s="3">
        <v>45952</v>
      </c>
      <c r="AM59" s="3">
        <v>45959</v>
      </c>
      <c r="AN59" s="3">
        <v>45960</v>
      </c>
      <c r="AO59" s="3">
        <v>45960</v>
      </c>
      <c r="AP59" s="3">
        <v>45956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169</v>
      </c>
      <c r="BD59" s="56">
        <v>15863.158520000001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168</v>
      </c>
      <c r="AA60" s="8">
        <v>397381.13436999999</v>
      </c>
      <c r="AB60" s="8">
        <v>0</v>
      </c>
      <c r="AC60" s="8">
        <v>397381.13436999999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170</v>
      </c>
      <c r="BD60" s="56">
        <v>0</v>
      </c>
    </row>
    <row r="61" spans="1:56" ht="28.5" customHeight="1" x14ac:dyDescent="0.45">
      <c r="A61" s="3">
        <v>45905</v>
      </c>
      <c r="B61" s="14" t="s">
        <v>307</v>
      </c>
      <c r="C61" s="9" t="s">
        <v>136</v>
      </c>
      <c r="D61" s="13" t="s">
        <v>302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110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183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184</v>
      </c>
      <c r="BD62" s="56">
        <v>0</v>
      </c>
    </row>
    <row r="63" spans="1:56" ht="28.5" customHeight="1" x14ac:dyDescent="0.45">
      <c r="A63" s="3">
        <v>45923</v>
      </c>
      <c r="B63" s="14" t="s">
        <v>380</v>
      </c>
      <c r="C63" s="9" t="s">
        <v>381</v>
      </c>
      <c r="D63" s="13" t="s">
        <v>382</v>
      </c>
      <c r="E63" s="9">
        <v>20</v>
      </c>
      <c r="F63" s="9">
        <v>37</v>
      </c>
      <c r="G63" s="9" t="s">
        <v>60</v>
      </c>
      <c r="H63" s="9">
        <v>0</v>
      </c>
      <c r="I63" s="9">
        <v>70</v>
      </c>
      <c r="J63" s="9" t="s">
        <v>57</v>
      </c>
      <c r="K63" s="9">
        <v>5</v>
      </c>
      <c r="L63" s="9" t="s">
        <v>91</v>
      </c>
      <c r="M63" s="10">
        <v>21</v>
      </c>
      <c r="N63" s="9">
        <v>40</v>
      </c>
      <c r="O63" s="9">
        <v>40</v>
      </c>
      <c r="P63" s="10">
        <v>103.61785728</v>
      </c>
      <c r="Q63" s="10">
        <v>0</v>
      </c>
      <c r="R63" s="10">
        <v>103.61785728</v>
      </c>
      <c r="S63" s="9" t="s">
        <v>71</v>
      </c>
      <c r="T63" s="12">
        <v>45936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383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0</v>
      </c>
      <c r="AF63" s="8">
        <v>0</v>
      </c>
      <c r="AG63" s="1" t="s">
        <v>115</v>
      </c>
      <c r="AH63" s="1" t="s">
        <v>72</v>
      </c>
      <c r="AI63" s="1">
        <v>3</v>
      </c>
      <c r="AJ63" s="3">
        <v>45936</v>
      </c>
      <c r="AK63" s="3">
        <v>0</v>
      </c>
      <c r="AL63" s="3">
        <v>45926</v>
      </c>
      <c r="AM63" s="3">
        <v>45933</v>
      </c>
      <c r="AN63" s="3">
        <v>45934</v>
      </c>
      <c r="AO63" s="3">
        <v>45934</v>
      </c>
      <c r="AP63" s="3">
        <v>45931</v>
      </c>
      <c r="AQ63" s="3">
        <v>45935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303</v>
      </c>
      <c r="BD63" s="56">
        <v>387.24840000000006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383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0</v>
      </c>
      <c r="AF64" s="8" t="s">
        <v>58</v>
      </c>
      <c r="AG64" s="1" t="s">
        <v>113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303</v>
      </c>
      <c r="BD64" s="56">
        <v>0</v>
      </c>
    </row>
    <row r="65" spans="1:56" ht="28.5" customHeight="1" x14ac:dyDescent="0.45">
      <c r="A65" s="3">
        <v>45896</v>
      </c>
      <c r="B65" s="14" t="s">
        <v>292</v>
      </c>
      <c r="C65" s="9" t="s">
        <v>79</v>
      </c>
      <c r="D65" s="13" t="s">
        <v>293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3000</v>
      </c>
      <c r="V65" s="10">
        <v>2232</v>
      </c>
      <c r="W65" s="10">
        <v>768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368</v>
      </c>
      <c r="C66" s="9" t="s">
        <v>136</v>
      </c>
      <c r="D66" s="13" t="s">
        <v>213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1172</v>
      </c>
      <c r="V66" s="10">
        <v>0</v>
      </c>
      <c r="W66" s="10">
        <v>1172</v>
      </c>
      <c r="X66" s="10">
        <v>21290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349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384</v>
      </c>
      <c r="C67" s="9" t="s">
        <v>385</v>
      </c>
      <c r="D67" s="13" t="s">
        <v>386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45891</v>
      </c>
      <c r="B68" s="14" t="s">
        <v>287</v>
      </c>
      <c r="C68" s="9" t="s">
        <v>79</v>
      </c>
      <c r="D68" s="13" t="s">
        <v>288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129</v>
      </c>
      <c r="U68" s="11">
        <v>9000</v>
      </c>
      <c r="V68" s="10">
        <v>8447</v>
      </c>
      <c r="W68" s="10">
        <v>553</v>
      </c>
      <c r="X68" s="10">
        <v>9150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5</v>
      </c>
      <c r="AJ68" s="3" t="s">
        <v>129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8447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45891</v>
      </c>
      <c r="B69" s="14" t="s">
        <v>289</v>
      </c>
      <c r="C69" s="9" t="s">
        <v>79</v>
      </c>
      <c r="D69" s="13" t="s">
        <v>290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129</v>
      </c>
      <c r="U69" s="11">
        <v>6000</v>
      </c>
      <c r="V69" s="10">
        <v>5500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 t="s">
        <v>129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8500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367</v>
      </c>
      <c r="C70" s="9" t="s">
        <v>136</v>
      </c>
      <c r="D70" s="13" t="s">
        <v>350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622</v>
      </c>
      <c r="V70" s="10">
        <v>0</v>
      </c>
      <c r="W70" s="10">
        <v>622</v>
      </c>
      <c r="X70" s="10">
        <v>6150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366</v>
      </c>
      <c r="C71" s="9" t="s">
        <v>136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4960</v>
      </c>
      <c r="V71" s="10">
        <v>4960</v>
      </c>
      <c r="W71" s="10">
        <v>0</v>
      </c>
      <c r="X71" s="10">
        <v>11390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455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45919</v>
      </c>
      <c r="B72" s="14" t="s">
        <v>368</v>
      </c>
      <c r="C72" s="9" t="s">
        <v>136</v>
      </c>
      <c r="D72" s="13" t="s">
        <v>128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45934</v>
      </c>
      <c r="U72" s="11">
        <v>30000</v>
      </c>
      <c r="V72" s="10">
        <v>25000</v>
      </c>
      <c r="W72" s="10">
        <v>5000</v>
      </c>
      <c r="X72" s="10">
        <v>31440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348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45892</v>
      </c>
      <c r="B73" s="14" t="s">
        <v>280</v>
      </c>
      <c r="C73" s="9" t="s">
        <v>136</v>
      </c>
      <c r="D73" s="13" t="s">
        <v>128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45934</v>
      </c>
      <c r="U73" s="11">
        <v>1840</v>
      </c>
      <c r="V73" s="10">
        <v>80</v>
      </c>
      <c r="W73" s="10">
        <v>1760</v>
      </c>
      <c r="X73" s="10">
        <v>2000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45919</v>
      </c>
      <c r="B74" s="14" t="s">
        <v>369</v>
      </c>
      <c r="C74" s="9" t="s">
        <v>136</v>
      </c>
      <c r="D74" s="13" t="s">
        <v>304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15040</v>
      </c>
      <c r="V74" s="10">
        <v>1009</v>
      </c>
      <c r="W74" s="10">
        <v>14031</v>
      </c>
      <c r="X74" s="10">
        <v>16380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370</v>
      </c>
      <c r="C75" s="9" t="s">
        <v>136</v>
      </c>
      <c r="D75" s="13" t="s">
        <v>274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10477.5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279</v>
      </c>
      <c r="C76" s="9" t="s">
        <v>136</v>
      </c>
      <c r="D76" s="13" t="s">
        <v>274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640</v>
      </c>
      <c r="V76" s="10">
        <v>0</v>
      </c>
      <c r="W76" s="10">
        <v>640</v>
      </c>
      <c r="X76" s="10">
        <v>0</v>
      </c>
      <c r="Y76" s="10">
        <v>672</v>
      </c>
      <c r="Z76" s="9" t="s">
        <v>80</v>
      </c>
      <c r="AA76" s="8">
        <v>670.56000000000006</v>
      </c>
      <c r="AB76" s="8">
        <v>670.56000000000006</v>
      </c>
      <c r="AC76" s="8">
        <v>0</v>
      </c>
      <c r="AD76" s="8">
        <v>670.56000000000006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283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45919</v>
      </c>
      <c r="B77" s="14" t="s">
        <v>370</v>
      </c>
      <c r="C77" s="9" t="s">
        <v>136</v>
      </c>
      <c r="D77" s="13" t="s">
        <v>142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45936</v>
      </c>
      <c r="U77" s="11">
        <v>20000</v>
      </c>
      <c r="V77" s="10">
        <v>0</v>
      </c>
      <c r="W77" s="10">
        <v>20000</v>
      </c>
      <c r="X77" s="10">
        <v>13110</v>
      </c>
      <c r="Y77" s="10">
        <v>7234.5</v>
      </c>
      <c r="Z77" s="9" t="s">
        <v>80</v>
      </c>
      <c r="AA77" s="8">
        <v>7579.9473750000006</v>
      </c>
      <c r="AB77" s="8">
        <v>7579.9473750000006</v>
      </c>
      <c r="AC77" s="8">
        <v>0</v>
      </c>
      <c r="AD77" s="8">
        <v>0</v>
      </c>
      <c r="AE77" s="8">
        <v>7579.9473750000006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45796</v>
      </c>
      <c r="B78" s="14" t="s">
        <v>234</v>
      </c>
      <c r="C78" s="9" t="s">
        <v>136</v>
      </c>
      <c r="D78" s="13" t="s">
        <v>142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45936</v>
      </c>
      <c r="U78" s="11">
        <v>240</v>
      </c>
      <c r="V78" s="10">
        <v>0</v>
      </c>
      <c r="W78" s="10">
        <v>240</v>
      </c>
      <c r="X78" s="10">
        <v>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232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45919</v>
      </c>
      <c r="B79" s="14" t="s">
        <v>369</v>
      </c>
      <c r="C79" s="9" t="s">
        <v>136</v>
      </c>
      <c r="D79" s="13" t="s">
        <v>230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45936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45947</v>
      </c>
      <c r="U80" s="11">
        <v>2500</v>
      </c>
      <c r="V80" s="10">
        <v>2500</v>
      </c>
      <c r="W80" s="10">
        <v>0</v>
      </c>
      <c r="X80" s="10">
        <v>5250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330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45937</v>
      </c>
      <c r="U81" s="11">
        <v>5000</v>
      </c>
      <c r="V81" s="10">
        <v>5000</v>
      </c>
      <c r="W81" s="10">
        <v>0</v>
      </c>
      <c r="X81" s="10">
        <v>5050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45945</v>
      </c>
      <c r="U82" s="11">
        <v>5000</v>
      </c>
      <c r="V82" s="10">
        <v>4064</v>
      </c>
      <c r="W82" s="10">
        <v>936</v>
      </c>
      <c r="X82" s="10">
        <v>5100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45945</v>
      </c>
      <c r="AK82" s="3">
        <v>45941</v>
      </c>
      <c r="AL82" s="3">
        <v>45934</v>
      </c>
      <c r="AM82" s="3">
        <v>45942</v>
      </c>
      <c r="AN82" s="3">
        <v>45943</v>
      </c>
      <c r="AO82" s="3">
        <v>45944</v>
      </c>
      <c r="AP82" s="3">
        <v>45940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45937</v>
      </c>
      <c r="U83" s="11">
        <v>7500</v>
      </c>
      <c r="V83" s="10">
        <v>0</v>
      </c>
      <c r="W83" s="10">
        <v>7500</v>
      </c>
      <c r="X83" s="10">
        <v>0</v>
      </c>
      <c r="Y83" s="10">
        <v>7875</v>
      </c>
      <c r="Z83" s="9" t="s">
        <v>80</v>
      </c>
      <c r="AA83" s="8">
        <v>8277.2250000000004</v>
      </c>
      <c r="AB83" s="8">
        <v>8277.2250000000004</v>
      </c>
      <c r="AC83" s="8">
        <v>0</v>
      </c>
      <c r="AD83" s="8">
        <v>8277.2250000000004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45945</v>
      </c>
      <c r="U84" s="11">
        <v>5000</v>
      </c>
      <c r="V84" s="10">
        <v>5000</v>
      </c>
      <c r="W84" s="10">
        <v>0</v>
      </c>
      <c r="X84" s="10">
        <v>5900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45930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45922</v>
      </c>
      <c r="B85" s="14" t="s">
        <v>387</v>
      </c>
      <c r="C85" s="9" t="s">
        <v>243</v>
      </c>
      <c r="D85" s="13" t="s">
        <v>388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131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45922</v>
      </c>
      <c r="B86" s="14" t="s">
        <v>387</v>
      </c>
      <c r="C86" s="9" t="s">
        <v>243</v>
      </c>
      <c r="D86" s="13" t="s">
        <v>389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45937</v>
      </c>
      <c r="U86" s="11">
        <v>30000</v>
      </c>
      <c r="V86" s="10">
        <v>0</v>
      </c>
      <c r="W86" s="10">
        <v>30000</v>
      </c>
      <c r="X86" s="10">
        <v>30900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45922</v>
      </c>
      <c r="B87" s="14" t="s">
        <v>387</v>
      </c>
      <c r="C87" s="9" t="s">
        <v>243</v>
      </c>
      <c r="D87" s="13" t="s">
        <v>390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45937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5378.4500000000007</v>
      </c>
      <c r="AB87" s="8">
        <v>5378.4500000000007</v>
      </c>
      <c r="AC87" s="8">
        <v>0</v>
      </c>
      <c r="AD87" s="8">
        <v>0</v>
      </c>
      <c r="AE87" s="8">
        <v>5378.4500000000007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45937</v>
      </c>
      <c r="AK87" s="3">
        <v>45933</v>
      </c>
      <c r="AL87" s="3">
        <v>45926</v>
      </c>
      <c r="AM87" s="3">
        <v>45934</v>
      </c>
      <c r="AN87" s="3">
        <v>45935</v>
      </c>
      <c r="AO87" s="3">
        <v>45936</v>
      </c>
      <c r="AP87" s="3">
        <v>45932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45937</v>
      </c>
      <c r="U88" s="11">
        <v>5000</v>
      </c>
      <c r="V88" s="10">
        <v>5000</v>
      </c>
      <c r="W88" s="10">
        <v>0</v>
      </c>
      <c r="X88" s="10">
        <v>5850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45940</v>
      </c>
      <c r="U90" s="11">
        <v>5000</v>
      </c>
      <c r="V90" s="10">
        <v>5000</v>
      </c>
      <c r="W90" s="10">
        <v>0</v>
      </c>
      <c r="X90" s="10">
        <v>5050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45916</v>
      </c>
      <c r="B91" s="14" t="s">
        <v>345</v>
      </c>
      <c r="C91" s="9" t="s">
        <v>246</v>
      </c>
      <c r="D91" s="13" t="s">
        <v>329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45945</v>
      </c>
      <c r="U91" s="11">
        <v>5000</v>
      </c>
      <c r="V91" s="10">
        <v>2463</v>
      </c>
      <c r="W91" s="10">
        <v>2537</v>
      </c>
      <c r="X91" s="10">
        <v>0</v>
      </c>
      <c r="Y91" s="10">
        <v>2663.85</v>
      </c>
      <c r="Z91" s="9" t="s">
        <v>80</v>
      </c>
      <c r="AA91" s="8">
        <v>2799.9093099999996</v>
      </c>
      <c r="AB91" s="8">
        <v>2799.9093099999996</v>
      </c>
      <c r="AC91" s="8">
        <v>0</v>
      </c>
      <c r="AD91" s="8">
        <v>0</v>
      </c>
      <c r="AE91" s="8">
        <v>2799.9093099999996</v>
      </c>
      <c r="AF91" s="8" t="s">
        <v>425</v>
      </c>
      <c r="AG91" s="1" t="s">
        <v>114</v>
      </c>
      <c r="AH91" s="1" t="s">
        <v>75</v>
      </c>
      <c r="AI91" s="1">
        <v>4</v>
      </c>
      <c r="AJ91" s="3">
        <v>45945</v>
      </c>
      <c r="AK91" s="3">
        <v>45941</v>
      </c>
      <c r="AL91" s="3">
        <v>45934</v>
      </c>
      <c r="AM91" s="3">
        <v>45942</v>
      </c>
      <c r="AN91" s="3">
        <v>45943</v>
      </c>
      <c r="AO91" s="3">
        <v>45944</v>
      </c>
      <c r="AP91" s="3">
        <v>45940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 t="s">
        <v>333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45931</v>
      </c>
      <c r="B93" s="14" t="s">
        <v>126</v>
      </c>
      <c r="C93" s="9" t="s">
        <v>448</v>
      </c>
      <c r="D93" s="13" t="s">
        <v>449</v>
      </c>
      <c r="E93" s="9">
        <v>20</v>
      </c>
      <c r="F93" s="9">
        <v>30</v>
      </c>
      <c r="G93" s="9" t="s">
        <v>60</v>
      </c>
      <c r="H93" s="9" t="s">
        <v>66</v>
      </c>
      <c r="I93" s="9">
        <v>80</v>
      </c>
      <c r="J93" s="9" t="s">
        <v>57</v>
      </c>
      <c r="K93" s="9">
        <v>5</v>
      </c>
      <c r="L93" s="9" t="s">
        <v>456</v>
      </c>
      <c r="M93" s="10">
        <v>21</v>
      </c>
      <c r="N93" s="9">
        <v>33</v>
      </c>
      <c r="O93" s="9">
        <v>40</v>
      </c>
      <c r="P93" s="10">
        <v>85.484732256000001</v>
      </c>
      <c r="Q93" s="10">
        <v>0</v>
      </c>
      <c r="R93" s="10">
        <v>85.484732256000001</v>
      </c>
      <c r="S93" s="9" t="s">
        <v>71</v>
      </c>
      <c r="T93" s="12">
        <v>45944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4400.55</v>
      </c>
      <c r="AB93" s="8">
        <v>4400.55</v>
      </c>
      <c r="AC93" s="8">
        <v>0</v>
      </c>
      <c r="AD93" s="8">
        <v>0</v>
      </c>
      <c r="AE93" s="8">
        <v>4400.55</v>
      </c>
      <c r="AF93" s="8">
        <v>0</v>
      </c>
      <c r="AG93" s="1" t="s">
        <v>113</v>
      </c>
      <c r="AH93" s="1" t="s">
        <v>68</v>
      </c>
      <c r="AI93" s="1">
        <v>4</v>
      </c>
      <c r="AJ93" s="3">
        <v>45944</v>
      </c>
      <c r="AK93" s="3">
        <v>45940</v>
      </c>
      <c r="AL93" s="3">
        <v>45934</v>
      </c>
      <c r="AM93" s="3">
        <v>45941</v>
      </c>
      <c r="AN93" s="3">
        <v>45942</v>
      </c>
      <c r="AO93" s="3">
        <v>45942</v>
      </c>
      <c r="AP93" s="3">
        <v>45939</v>
      </c>
      <c r="AQ93" s="3">
        <v>45943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45931</v>
      </c>
      <c r="B94" s="14" t="s">
        <v>126</v>
      </c>
      <c r="C94" s="9" t="s">
        <v>448</v>
      </c>
      <c r="D94" s="13" t="s">
        <v>450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456</v>
      </c>
      <c r="M94" s="10">
        <v>21</v>
      </c>
      <c r="N94" s="9">
        <v>33</v>
      </c>
      <c r="O94" s="9">
        <v>40</v>
      </c>
      <c r="P94" s="10">
        <v>85.484732256000001</v>
      </c>
      <c r="Q94" s="10">
        <v>0</v>
      </c>
      <c r="R94" s="10">
        <v>85.484732256000001</v>
      </c>
      <c r="S94" s="9" t="s">
        <v>71</v>
      </c>
      <c r="T94" s="12">
        <v>45944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4400.55</v>
      </c>
      <c r="AB94" s="8">
        <v>4400.55</v>
      </c>
      <c r="AC94" s="8">
        <v>0</v>
      </c>
      <c r="AD94" s="8">
        <v>0</v>
      </c>
      <c r="AE94" s="8">
        <v>4400.55</v>
      </c>
      <c r="AF94" s="8">
        <v>0</v>
      </c>
      <c r="AG94" s="1" t="s">
        <v>114</v>
      </c>
      <c r="AH94" s="1" t="s">
        <v>68</v>
      </c>
      <c r="AI94" s="1">
        <v>4</v>
      </c>
      <c r="AJ94" s="3">
        <v>45944</v>
      </c>
      <c r="AK94" s="3">
        <v>45940</v>
      </c>
      <c r="AL94" s="3">
        <v>45934</v>
      </c>
      <c r="AM94" s="3">
        <v>45941</v>
      </c>
      <c r="AN94" s="3">
        <v>45942</v>
      </c>
      <c r="AO94" s="3">
        <v>45942</v>
      </c>
      <c r="AP94" s="3">
        <v>45939</v>
      </c>
      <c r="AQ94" s="3">
        <v>45943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45918</v>
      </c>
      <c r="B95" s="14" t="s">
        <v>371</v>
      </c>
      <c r="C95" s="9" t="s">
        <v>79</v>
      </c>
      <c r="D95" s="13" t="s">
        <v>347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45944</v>
      </c>
      <c r="U95" s="11">
        <v>616</v>
      </c>
      <c r="V95" s="10">
        <v>616</v>
      </c>
      <c r="W95" s="10">
        <v>0</v>
      </c>
      <c r="X95" s="10">
        <v>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45944</v>
      </c>
      <c r="AK95" s="3">
        <v>45940</v>
      </c>
      <c r="AL95" s="3">
        <v>45933</v>
      </c>
      <c r="AM95" s="3">
        <v>45941</v>
      </c>
      <c r="AN95" s="3">
        <v>45942</v>
      </c>
      <c r="AO95" s="3">
        <v>45943</v>
      </c>
      <c r="AP95" s="3">
        <v>45939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45877</v>
      </c>
      <c r="B96" s="14" t="s">
        <v>269</v>
      </c>
      <c r="C96" s="9" t="s">
        <v>79</v>
      </c>
      <c r="D96" s="13" t="s">
        <v>270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45944</v>
      </c>
      <c r="U96" s="11">
        <v>3500</v>
      </c>
      <c r="V96" s="10">
        <v>3500</v>
      </c>
      <c r="W96" s="10">
        <v>0</v>
      </c>
      <c r="X96" s="10">
        <v>3605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45944</v>
      </c>
      <c r="AK96" s="3">
        <v>45940</v>
      </c>
      <c r="AL96" s="3">
        <v>45933</v>
      </c>
      <c r="AM96" s="3">
        <v>45941</v>
      </c>
      <c r="AN96" s="3">
        <v>45942</v>
      </c>
      <c r="AO96" s="3">
        <v>45943</v>
      </c>
      <c r="AP96" s="3">
        <v>45939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45916</v>
      </c>
      <c r="B97" s="14" t="s">
        <v>345</v>
      </c>
      <c r="C97" s="9" t="s">
        <v>246</v>
      </c>
      <c r="D97" s="13" t="s">
        <v>329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45945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45945</v>
      </c>
      <c r="AK97" s="3">
        <v>45941</v>
      </c>
      <c r="AL97" s="3">
        <v>45934</v>
      </c>
      <c r="AM97" s="3">
        <v>45942</v>
      </c>
      <c r="AN97" s="3">
        <v>45943</v>
      </c>
      <c r="AO97" s="3">
        <v>45944</v>
      </c>
      <c r="AP97" s="3">
        <v>45940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333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45911</v>
      </c>
      <c r="B100" s="14" t="s">
        <v>317</v>
      </c>
      <c r="C100" s="9" t="s">
        <v>105</v>
      </c>
      <c r="D100" s="13" t="s">
        <v>318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0</v>
      </c>
      <c r="AC100" s="8">
        <v>8829.0399999999991</v>
      </c>
      <c r="AD100" s="8">
        <v>0</v>
      </c>
      <c r="AE100" s="8">
        <v>8829.0399999999991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667.08302222222221</v>
      </c>
    </row>
    <row r="101" spans="1:56" ht="28.5" customHeight="1" x14ac:dyDescent="0.45">
      <c r="A101" s="3">
        <v>45909</v>
      </c>
      <c r="B101" s="14" t="s">
        <v>315</v>
      </c>
      <c r="C101" s="9" t="s">
        <v>105</v>
      </c>
      <c r="D101" s="13" t="s">
        <v>310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45947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45947</v>
      </c>
      <c r="AK101" s="3">
        <v>45943</v>
      </c>
      <c r="AL101" s="3">
        <v>45936</v>
      </c>
      <c r="AM101" s="3">
        <v>45944</v>
      </c>
      <c r="AN101" s="3">
        <v>45945</v>
      </c>
      <c r="AO101" s="3">
        <v>45946</v>
      </c>
      <c r="AP101" s="3">
        <v>45942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45950</v>
      </c>
      <c r="AK102" s="3">
        <v>45946</v>
      </c>
      <c r="AL102" s="3">
        <v>45939</v>
      </c>
      <c r="AM102" s="3">
        <v>45947</v>
      </c>
      <c r="AN102" s="3">
        <v>45948</v>
      </c>
      <c r="AO102" s="3">
        <v>45949</v>
      </c>
      <c r="AP102" s="3">
        <v>45945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330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2759.0749999999998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45892</v>
      </c>
      <c r="B105" s="14" t="s">
        <v>281</v>
      </c>
      <c r="C105" s="9" t="s">
        <v>79</v>
      </c>
      <c r="D105" s="13" t="s">
        <v>209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45951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80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45951</v>
      </c>
      <c r="AK105" s="3">
        <v>45947</v>
      </c>
      <c r="AL105" s="3">
        <v>45940</v>
      </c>
      <c r="AM105" s="3">
        <v>45948</v>
      </c>
      <c r="AN105" s="3">
        <v>45949</v>
      </c>
      <c r="AO105" s="3">
        <v>45950</v>
      </c>
      <c r="AP105" s="3">
        <v>45946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500.31226666666674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2689.2250000000004</v>
      </c>
      <c r="AB106" s="8">
        <v>0</v>
      </c>
      <c r="AC106" s="8">
        <v>2689.2250000000004</v>
      </c>
      <c r="AD106" s="8">
        <v>0</v>
      </c>
      <c r="AE106" s="8">
        <v>2689.2250000000004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203.18588888888891</v>
      </c>
    </row>
    <row r="107" spans="1:56" ht="28.5" customHeight="1" x14ac:dyDescent="0.45">
      <c r="A107" s="3">
        <v>45916</v>
      </c>
      <c r="B107" s="14" t="s">
        <v>345</v>
      </c>
      <c r="C107" s="9" t="s">
        <v>246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45947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345</v>
      </c>
      <c r="C108" s="9" t="s">
        <v>246</v>
      </c>
      <c r="D108" s="13" t="s">
        <v>333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45954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208.46344444444443</v>
      </c>
    </row>
    <row r="109" spans="1:56" ht="28.5" customHeight="1" x14ac:dyDescent="0.45">
      <c r="A109" s="3">
        <v>45916</v>
      </c>
      <c r="B109" s="14" t="s">
        <v>345</v>
      </c>
      <c r="C109" s="9" t="s">
        <v>246</v>
      </c>
      <c r="D109" s="13" t="s">
        <v>329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45954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45954</v>
      </c>
      <c r="AK109" s="3">
        <v>45950</v>
      </c>
      <c r="AL109" s="3">
        <v>45943</v>
      </c>
      <c r="AM109" s="3">
        <v>45951</v>
      </c>
      <c r="AN109" s="3">
        <v>45952</v>
      </c>
      <c r="AO109" s="3">
        <v>45953</v>
      </c>
      <c r="AP109" s="3">
        <v>45949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345</v>
      </c>
      <c r="C110" s="9" t="s">
        <v>246</v>
      </c>
      <c r="D110" s="13" t="s">
        <v>330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45957</v>
      </c>
      <c r="AK110" s="3">
        <v>45953</v>
      </c>
      <c r="AL110" s="3">
        <v>45946</v>
      </c>
      <c r="AM110" s="3">
        <v>45954</v>
      </c>
      <c r="AN110" s="3">
        <v>45955</v>
      </c>
      <c r="AO110" s="3">
        <v>45956</v>
      </c>
      <c r="AP110" s="3">
        <v>45952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>
        <v>45923</v>
      </c>
      <c r="B111" s="14" t="s">
        <v>391</v>
      </c>
      <c r="C111" s="9" t="s">
        <v>79</v>
      </c>
      <c r="D111" s="13" t="s">
        <v>392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45909</v>
      </c>
      <c r="B112" s="14" t="s">
        <v>314</v>
      </c>
      <c r="C112" s="9" t="s">
        <v>79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45958</v>
      </c>
      <c r="U112" s="11">
        <v>6000</v>
      </c>
      <c r="V112" s="10">
        <v>5531</v>
      </c>
      <c r="W112" s="10">
        <v>469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45958</v>
      </c>
      <c r="AK112" s="3">
        <v>45954</v>
      </c>
      <c r="AL112" s="3">
        <v>45947</v>
      </c>
      <c r="AM112" s="3">
        <v>45955</v>
      </c>
      <c r="AN112" s="3">
        <v>45956</v>
      </c>
      <c r="AO112" s="3">
        <v>45957</v>
      </c>
      <c r="AP112" s="3">
        <v>45953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45958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0</v>
      </c>
      <c r="AC113" s="8">
        <v>8277.2250000000004</v>
      </c>
      <c r="AD113" s="8">
        <v>0</v>
      </c>
      <c r="AE113" s="8">
        <v>8277.2250000000004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45958</v>
      </c>
      <c r="AK113" s="3">
        <v>45954</v>
      </c>
      <c r="AL113" s="3">
        <v>45947</v>
      </c>
      <c r="AM113" s="3">
        <v>45955</v>
      </c>
      <c r="AN113" s="3">
        <v>45956</v>
      </c>
      <c r="AO113" s="3">
        <v>45957</v>
      </c>
      <c r="AP113" s="3">
        <v>45953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625.39033333333339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45959</v>
      </c>
      <c r="U114" s="11">
        <v>5000</v>
      </c>
      <c r="V114" s="10">
        <v>5000</v>
      </c>
      <c r="W114" s="10">
        <v>0</v>
      </c>
      <c r="X114" s="10">
        <v>5200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45959</v>
      </c>
      <c r="AK114" s="3">
        <v>45955</v>
      </c>
      <c r="AL114" s="3">
        <v>45948</v>
      </c>
      <c r="AM114" s="3">
        <v>45956</v>
      </c>
      <c r="AN114" s="3">
        <v>45957</v>
      </c>
      <c r="AO114" s="3">
        <v>45958</v>
      </c>
      <c r="AP114" s="3">
        <v>45954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 t="s">
        <v>132</v>
      </c>
      <c r="B115" s="14" t="s">
        <v>132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45960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45960</v>
      </c>
      <c r="AK115" s="3">
        <v>45956</v>
      </c>
      <c r="AL115" s="3">
        <v>45949</v>
      </c>
      <c r="AM115" s="3">
        <v>45957</v>
      </c>
      <c r="AN115" s="3">
        <v>45958</v>
      </c>
      <c r="AO115" s="3">
        <v>45959</v>
      </c>
      <c r="AP115" s="3">
        <v>45955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1667.7075555555555</v>
      </c>
    </row>
    <row r="116" spans="1:56" ht="28.5" customHeight="1" x14ac:dyDescent="0.45">
      <c r="A116" s="3" t="s">
        <v>132</v>
      </c>
      <c r="B116" s="14" t="s">
        <v>132</v>
      </c>
      <c r="C116" s="9" t="s">
        <v>96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45960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45960</v>
      </c>
      <c r="AK116" s="3">
        <v>45956</v>
      </c>
      <c r="AL116" s="3">
        <v>45949</v>
      </c>
      <c r="AM116" s="3">
        <v>45957</v>
      </c>
      <c r="AN116" s="3">
        <v>45958</v>
      </c>
      <c r="AO116" s="3">
        <v>45959</v>
      </c>
      <c r="AP116" s="3">
        <v>45955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1625.4871111111113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 t="s">
        <v>329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45960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45960</v>
      </c>
      <c r="AK117" s="3">
        <v>45956</v>
      </c>
      <c r="AL117" s="3">
        <v>45949</v>
      </c>
      <c r="AM117" s="3">
        <v>45957</v>
      </c>
      <c r="AN117" s="3">
        <v>45958</v>
      </c>
      <c r="AO117" s="3">
        <v>45959</v>
      </c>
      <c r="AP117" s="3">
        <v>45955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416.92688888888887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45961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98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45961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2689.2250000000004</v>
      </c>
      <c r="AB119" s="8">
        <v>0</v>
      </c>
      <c r="AC119" s="8">
        <v>2689.2250000000004</v>
      </c>
      <c r="AD119" s="8">
        <v>0</v>
      </c>
      <c r="AE119" s="8">
        <v>2689.2250000000004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203.18588888888891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8.5" customHeight="1" x14ac:dyDescent="0.45">
      <c r="A121" s="3">
        <v>45911</v>
      </c>
      <c r="B121" s="14" t="s">
        <v>319</v>
      </c>
      <c r="C121" s="9" t="s">
        <v>105</v>
      </c>
      <c r="D121" s="13" t="s">
        <v>320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45961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45909</v>
      </c>
      <c r="B122" s="14" t="s">
        <v>316</v>
      </c>
      <c r="C122" s="9" t="s">
        <v>105</v>
      </c>
      <c r="D122" s="13" t="s">
        <v>311</v>
      </c>
      <c r="E122" s="9">
        <v>20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45961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262.82226666666668</v>
      </c>
    </row>
    <row r="123" spans="1:56" ht="28.5" customHeight="1" x14ac:dyDescent="0.45">
      <c r="A123" s="3" t="s">
        <v>132</v>
      </c>
      <c r="B123" s="14" t="s">
        <v>132</v>
      </c>
      <c r="C123" s="9" t="s">
        <v>136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45961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7916.333333333333</v>
      </c>
    </row>
    <row r="124" spans="1:56" ht="28.5" customHeight="1" x14ac:dyDescent="0.45">
      <c r="A124" s="3" t="s">
        <v>132</v>
      </c>
      <c r="B124" s="14" t="s">
        <v>132</v>
      </c>
      <c r="C124" s="9" t="s">
        <v>246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45961</v>
      </c>
      <c r="U124" s="11">
        <v>305000</v>
      </c>
      <c r="V124" s="10">
        <v>0</v>
      </c>
      <c r="W124" s="10">
        <v>305000</v>
      </c>
      <c r="X124" s="10">
        <v>0</v>
      </c>
      <c r="Y124" s="10">
        <v>320250</v>
      </c>
      <c r="Z124" s="9" t="s">
        <v>80</v>
      </c>
      <c r="AA124" s="8">
        <v>336607.14999999997</v>
      </c>
      <c r="AB124" s="8">
        <v>0</v>
      </c>
      <c r="AC124" s="8">
        <v>336607.14999999997</v>
      </c>
      <c r="AD124" s="8">
        <v>0</v>
      </c>
      <c r="AE124" s="8">
        <v>336607.14999999997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25432.540222222222</v>
      </c>
    </row>
    <row r="125" spans="1:56" ht="28.5" customHeight="1" x14ac:dyDescent="0.45">
      <c r="A125" s="3">
        <v>45923</v>
      </c>
      <c r="B125" s="14" t="s">
        <v>393</v>
      </c>
      <c r="C125" s="9" t="s">
        <v>79</v>
      </c>
      <c r="D125" s="13" t="s">
        <v>394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45923</v>
      </c>
      <c r="B126" s="14" t="s">
        <v>395</v>
      </c>
      <c r="C126" s="9" t="s">
        <v>79</v>
      </c>
      <c r="D126" s="13" t="s">
        <v>396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25000</v>
      </c>
      <c r="V126" s="10">
        <v>0</v>
      </c>
      <c r="W126" s="10">
        <v>25000</v>
      </c>
      <c r="X126" s="10">
        <v>0</v>
      </c>
      <c r="Y126" s="10">
        <v>26250</v>
      </c>
      <c r="Z126" s="9" t="s">
        <v>80</v>
      </c>
      <c r="AA126" s="8">
        <v>27590.75</v>
      </c>
      <c r="AB126" s="8">
        <v>0</v>
      </c>
      <c r="AC126" s="8">
        <v>27590.75</v>
      </c>
      <c r="AD126" s="8">
        <v>0</v>
      </c>
      <c r="AE126" s="8">
        <v>27590.75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2084.6344444444444</v>
      </c>
    </row>
    <row r="127" spans="1:56" ht="28.5" customHeight="1" x14ac:dyDescent="0.45">
      <c r="A127" s="3">
        <v>45923</v>
      </c>
      <c r="B127" s="14" t="s">
        <v>397</v>
      </c>
      <c r="C127" s="9" t="s">
        <v>79</v>
      </c>
      <c r="D127" s="13" t="s">
        <v>398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250.15613333333337</v>
      </c>
    </row>
    <row r="128" spans="1:56" ht="28.5" customHeight="1" x14ac:dyDescent="0.45">
      <c r="A128" s="3">
        <v>45923</v>
      </c>
      <c r="B128" s="14" t="s">
        <v>399</v>
      </c>
      <c r="C128" s="9" t="s">
        <v>79</v>
      </c>
      <c r="D128" s="13" t="s">
        <v>400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250.15613333333337</v>
      </c>
    </row>
    <row r="129" spans="1:56" ht="28.5" customHeight="1" x14ac:dyDescent="0.45">
      <c r="A129" s="3">
        <v>45877</v>
      </c>
      <c r="B129" s="14" t="s">
        <v>269</v>
      </c>
      <c r="C129" s="9" t="s">
        <v>79</v>
      </c>
      <c r="D129" s="13" t="s">
        <v>270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0</v>
      </c>
      <c r="AC129" s="8">
        <v>2265.4764825000002</v>
      </c>
      <c r="AD129" s="8">
        <v>0</v>
      </c>
      <c r="AE129" s="8">
        <v>2265.4764825000002</v>
      </c>
      <c r="AF129" s="8">
        <v>0</v>
      </c>
      <c r="AG129" s="1" t="s">
        <v>114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171.16933423333336</v>
      </c>
    </row>
    <row r="130" spans="1:56" ht="28.5" customHeight="1" x14ac:dyDescent="0.45">
      <c r="A130" s="3">
        <v>45896</v>
      </c>
      <c r="B130" s="14" t="s">
        <v>291</v>
      </c>
      <c r="C130" s="9" t="s">
        <v>79</v>
      </c>
      <c r="D130" s="13" t="s">
        <v>263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250.15613333333337</v>
      </c>
    </row>
    <row r="131" spans="1:56" ht="28.5" customHeight="1" x14ac:dyDescent="0.45">
      <c r="A131" s="3">
        <v>45876</v>
      </c>
      <c r="B131" s="14" t="s">
        <v>273</v>
      </c>
      <c r="C131" s="9" t="s">
        <v>105</v>
      </c>
      <c r="D131" s="13" t="s">
        <v>266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45798</v>
      </c>
      <c r="B132" s="14" t="s">
        <v>239</v>
      </c>
      <c r="C132" s="9" t="s">
        <v>105</v>
      </c>
      <c r="D132" s="13" t="s">
        <v>237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131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416.92688888888887</v>
      </c>
    </row>
    <row r="133" spans="1:56" ht="28.5" customHeight="1" x14ac:dyDescent="0.45">
      <c r="A133" s="3">
        <v>45905</v>
      </c>
      <c r="B133" s="14" t="s">
        <v>308</v>
      </c>
      <c r="C133" s="9" t="s">
        <v>136</v>
      </c>
      <c r="D133" s="13" t="s">
        <v>229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300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45825</v>
      </c>
      <c r="B134" s="14" t="s">
        <v>245</v>
      </c>
      <c r="C134" s="9" t="s">
        <v>136</v>
      </c>
      <c r="D134" s="13" t="s">
        <v>225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227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131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45796</v>
      </c>
      <c r="B135" s="14" t="s">
        <v>233</v>
      </c>
      <c r="C135" s="9" t="s">
        <v>136</v>
      </c>
      <c r="D135" s="13" t="s">
        <v>231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45674</v>
      </c>
      <c r="B136" s="14" t="s">
        <v>215</v>
      </c>
      <c r="C136" s="9" t="s">
        <v>136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45611</v>
      </c>
      <c r="B137" s="14" t="s">
        <v>187</v>
      </c>
      <c r="C137" s="9" t="s">
        <v>136</v>
      </c>
      <c r="D137" s="13" t="s">
        <v>186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45523</v>
      </c>
      <c r="B138" s="14" t="s">
        <v>174</v>
      </c>
      <c r="C138" s="9" t="s">
        <v>136</v>
      </c>
      <c r="D138" s="13" t="s">
        <v>172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45523</v>
      </c>
      <c r="B139" s="14" t="s">
        <v>174</v>
      </c>
      <c r="C139" s="9" t="s">
        <v>136</v>
      </c>
      <c r="D139" s="13" t="s">
        <v>173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45908</v>
      </c>
      <c r="B140" s="14" t="s">
        <v>313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45908</v>
      </c>
      <c r="B141" s="14" t="s">
        <v>313</v>
      </c>
      <c r="C141" s="9" t="s">
        <v>235</v>
      </c>
      <c r="D141" s="13" t="s">
        <v>278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45799</v>
      </c>
      <c r="B142" s="14" t="s">
        <v>240</v>
      </c>
      <c r="C142" s="9" t="s">
        <v>235</v>
      </c>
      <c r="D142" s="13" t="s">
        <v>236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129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202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45799</v>
      </c>
      <c r="B143" s="14" t="s">
        <v>240</v>
      </c>
      <c r="C143" s="9" t="s">
        <v>235</v>
      </c>
      <c r="D143" s="13" t="s">
        <v>278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129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45720</v>
      </c>
      <c r="B144" s="14" t="s">
        <v>126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45720</v>
      </c>
      <c r="B145" s="14" t="s">
        <v>126</v>
      </c>
      <c r="C145" s="9" t="s">
        <v>105</v>
      </c>
      <c r="D145" s="13" t="s">
        <v>208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45541</v>
      </c>
      <c r="B146" s="14" t="s">
        <v>176</v>
      </c>
      <c r="C146" s="9" t="s">
        <v>105</v>
      </c>
      <c r="D146" s="13" t="s">
        <v>177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129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178</v>
      </c>
      <c r="AG146" s="1" t="s">
        <v>114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211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45">
      <c r="A147" s="3">
        <v>45581</v>
      </c>
      <c r="B147" s="14" t="s">
        <v>180</v>
      </c>
      <c r="C147" s="9" t="s">
        <v>105</v>
      </c>
      <c r="D147" s="13" t="s">
        <v>181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129</v>
      </c>
      <c r="U147" s="11">
        <v>3000</v>
      </c>
      <c r="V147" s="10">
        <v>3194</v>
      </c>
      <c r="W147" s="10">
        <v>0</v>
      </c>
      <c r="X147" s="10">
        <v>5632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75</v>
      </c>
      <c r="AI147" s="1">
        <v>4</v>
      </c>
      <c r="AJ147" s="3" t="s">
        <v>129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20</v>
      </c>
      <c r="F148" s="9">
        <v>38</v>
      </c>
      <c r="G148" s="9">
        <v>0</v>
      </c>
      <c r="H148" s="9">
        <v>0</v>
      </c>
      <c r="I148" s="9">
        <v>84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80</v>
      </c>
      <c r="AA148" s="8">
        <v>702344.2331675</v>
      </c>
      <c r="AB148" s="8">
        <v>82094.851684999987</v>
      </c>
      <c r="AC148" s="8">
        <v>620249.3814825</v>
      </c>
      <c r="AD148" s="8">
        <v>24943.435000000001</v>
      </c>
      <c r="AE148" s="8">
        <v>677400.79816749995</v>
      </c>
      <c r="AF148" s="8" t="s">
        <v>58</v>
      </c>
      <c r="AG148" s="1" t="s">
        <v>113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2700</v>
      </c>
      <c r="W151" s="10">
        <v>0</v>
      </c>
      <c r="X151" s="10">
        <v>2550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45940</v>
      </c>
      <c r="U152" s="11">
        <v>2500</v>
      </c>
      <c r="V152" s="10">
        <v>2500</v>
      </c>
      <c r="W152" s="10">
        <v>0</v>
      </c>
      <c r="X152" s="10">
        <v>2687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45940</v>
      </c>
      <c r="AK152" s="3">
        <v>0</v>
      </c>
      <c r="AL152" s="3">
        <v>45931</v>
      </c>
      <c r="AM152" s="3">
        <v>45938</v>
      </c>
      <c r="AN152" s="3">
        <v>45939</v>
      </c>
      <c r="AO152" s="3">
        <v>45939</v>
      </c>
      <c r="AP152" s="3">
        <v>45935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45940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247</v>
      </c>
      <c r="AA153" s="8">
        <v>11315.7</v>
      </c>
      <c r="AB153" s="8">
        <v>6767</v>
      </c>
      <c r="AC153" s="8">
        <v>4548.7000000000007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358.33647777777793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0</v>
      </c>
      <c r="AC154" s="8">
        <v>8486.7750000000015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668.56927500000018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247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891.42570000000023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45932</v>
      </c>
      <c r="B157" s="14" t="s">
        <v>126</v>
      </c>
      <c r="C157" s="9" t="s">
        <v>96</v>
      </c>
      <c r="D157" s="13" t="s">
        <v>59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45938</v>
      </c>
      <c r="U157" s="11">
        <v>30000</v>
      </c>
      <c r="V157" s="10">
        <v>0</v>
      </c>
      <c r="W157" s="10">
        <v>30000</v>
      </c>
      <c r="X157" s="10">
        <v>0</v>
      </c>
      <c r="Y157" s="10">
        <v>0</v>
      </c>
      <c r="Z157" s="9" t="s">
        <v>247</v>
      </c>
      <c r="AA157" s="8">
        <v>32270.700000000004</v>
      </c>
      <c r="AB157" s="8">
        <v>32270.700000000004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77</v>
      </c>
      <c r="AI157" s="1">
        <v>1</v>
      </c>
      <c r="AJ157" s="3">
        <v>45938</v>
      </c>
      <c r="AK157" s="3">
        <v>0</v>
      </c>
      <c r="AL157" s="3">
        <v>0</v>
      </c>
      <c r="AM157" s="3">
        <v>0</v>
      </c>
      <c r="AN157" s="3">
        <v>0</v>
      </c>
      <c r="AO157" s="3">
        <v>45937</v>
      </c>
      <c r="AP157" s="3">
        <v>45933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354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217.3537972222222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2500</v>
      </c>
      <c r="V159" s="10">
        <v>2500</v>
      </c>
      <c r="W159" s="10">
        <v>0</v>
      </c>
      <c r="X159" s="10">
        <v>2686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429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338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434.7075944444444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247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847.40467777777781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423.7023388888889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217.3537972222222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445.71285000000012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445.71285000000012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341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247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222.85642500000006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423.7023388888889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45945</v>
      </c>
      <c r="U175" s="11">
        <v>5000</v>
      </c>
      <c r="V175" s="10">
        <v>5000</v>
      </c>
      <c r="W175" s="10">
        <v>0</v>
      </c>
      <c r="X175" s="10">
        <v>5100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45945</v>
      </c>
      <c r="AK175" s="3">
        <v>0</v>
      </c>
      <c r="AL175" s="3">
        <v>45936</v>
      </c>
      <c r="AM175" s="3">
        <v>45943</v>
      </c>
      <c r="AN175" s="3">
        <v>45944</v>
      </c>
      <c r="AO175" s="3">
        <v>45944</v>
      </c>
      <c r="AP175" s="3">
        <v>45940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847.40467777777781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>
        <v>21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2500</v>
      </c>
      <c r="V178" s="10">
        <v>2500</v>
      </c>
      <c r="W178" s="10">
        <v>0</v>
      </c>
      <c r="X178" s="10">
        <v>2687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222.85642500000006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429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434.7075944444444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445.71285000000012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343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247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222.85642500000006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247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847.40467777777781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423.7023388888889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423.7023388888889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45937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247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45937</v>
      </c>
      <c r="AK191" s="3">
        <v>0</v>
      </c>
      <c r="AL191" s="3">
        <v>45928</v>
      </c>
      <c r="AM191" s="3">
        <v>45935</v>
      </c>
      <c r="AN191" s="3">
        <v>45936</v>
      </c>
      <c r="AO191" s="3">
        <v>45936</v>
      </c>
      <c r="AP191" s="3">
        <v>45932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335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247</v>
      </c>
      <c r="AA192" s="8">
        <v>8486.7750000000015</v>
      </c>
      <c r="AB192" s="8">
        <v>0</v>
      </c>
      <c r="AC192" s="8">
        <v>8486.7750000000015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668.56927500000018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2500</v>
      </c>
      <c r="V193" s="10">
        <v>2500</v>
      </c>
      <c r="W193" s="10">
        <v>0</v>
      </c>
      <c r="X193" s="10">
        <v>2686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434.7075944444444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434.7075944444444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344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445.71285000000012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>
        <v>931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343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341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247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222.85642500000006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429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247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222.85642500000006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247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847.40467777777781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45960</v>
      </c>
      <c r="AK204" s="3">
        <v>0</v>
      </c>
      <c r="AL204" s="3">
        <v>45951</v>
      </c>
      <c r="AM204" s="3">
        <v>45958</v>
      </c>
      <c r="AN204" s="3">
        <v>45959</v>
      </c>
      <c r="AO204" s="3">
        <v>45959</v>
      </c>
      <c r="AP204" s="3">
        <v>45955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847.40467777777781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339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423.7023388888889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338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434.7075944444444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445.71285000000012</v>
      </c>
    </row>
    <row r="208" spans="1:56" ht="28.5" customHeight="1" x14ac:dyDescent="0.45">
      <c r="A208" s="3">
        <v>45916</v>
      </c>
      <c r="B208" s="14" t="s">
        <v>346</v>
      </c>
      <c r="C208" s="9" t="s">
        <v>246</v>
      </c>
      <c r="D208" s="13" t="s">
        <v>335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7500</v>
      </c>
      <c r="V208" s="10">
        <v>0</v>
      </c>
      <c r="W208" s="10">
        <v>7500</v>
      </c>
      <c r="X208" s="10">
        <v>0</v>
      </c>
      <c r="Y208" s="10">
        <v>7875</v>
      </c>
      <c r="Z208" s="9" t="s">
        <v>247</v>
      </c>
      <c r="AA208" s="8">
        <v>8486.7750000000015</v>
      </c>
      <c r="AB208" s="8">
        <v>0</v>
      </c>
      <c r="AC208" s="8">
        <v>8486.7750000000015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668.56927500000018</v>
      </c>
    </row>
    <row r="209" spans="1:56" ht="28.5" customHeight="1" x14ac:dyDescent="0.45">
      <c r="A209" s="3">
        <v>45916</v>
      </c>
      <c r="B209" s="14" t="s">
        <v>346</v>
      </c>
      <c r="C209" s="9" t="s">
        <v>246</v>
      </c>
      <c r="D209" s="13" t="s">
        <v>340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61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222.85642500000006</v>
      </c>
    </row>
    <row r="210" spans="1:56" ht="28.5" customHeight="1" x14ac:dyDescent="0.45">
      <c r="A210" s="3">
        <v>45916</v>
      </c>
      <c r="B210" s="14" t="s">
        <v>346</v>
      </c>
      <c r="C210" s="9" t="s">
        <v>246</v>
      </c>
      <c r="D210" s="13" t="s">
        <v>337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346</v>
      </c>
      <c r="C211" s="9" t="s">
        <v>246</v>
      </c>
      <c r="D211" s="13" t="s">
        <v>336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8.5" customHeight="1" x14ac:dyDescent="0.45">
      <c r="A212" s="3" t="s">
        <v>132</v>
      </c>
      <c r="B212" s="14" t="s">
        <v>132</v>
      </c>
      <c r="C212" s="9" t="s">
        <v>246</v>
      </c>
      <c r="D212" s="13" t="s">
        <v>61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1267500</v>
      </c>
      <c r="V212" s="10">
        <v>0</v>
      </c>
      <c r="W212" s="10">
        <v>1267500</v>
      </c>
      <c r="X212" s="10">
        <v>0</v>
      </c>
      <c r="Y212" s="10">
        <v>1330875</v>
      </c>
      <c r="Z212" s="9" t="s">
        <v>247</v>
      </c>
      <c r="AA212" s="8">
        <v>1434264.9750000001</v>
      </c>
      <c r="AB212" s="8">
        <v>0</v>
      </c>
      <c r="AC212" s="8">
        <v>1434264.9750000001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112988.20747500002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38</v>
      </c>
      <c r="G213" s="9">
        <v>0</v>
      </c>
      <c r="H213" s="9">
        <v>0</v>
      </c>
      <c r="I213" s="9">
        <v>82</v>
      </c>
      <c r="J213" s="9" t="s">
        <v>78</v>
      </c>
      <c r="K213" s="9">
        <v>2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247</v>
      </c>
      <c r="AA213" s="8">
        <v>1788823.5750000002</v>
      </c>
      <c r="AB213" s="8">
        <v>61669.100000000006</v>
      </c>
      <c r="AC213" s="8">
        <v>1727154.4750000001</v>
      </c>
      <c r="AD213" s="8">
        <v>0</v>
      </c>
      <c r="AE213" s="8">
        <v>0</v>
      </c>
      <c r="AF213" s="8" t="s">
        <v>58</v>
      </c>
      <c r="AG213" s="1" t="s">
        <v>115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249</v>
      </c>
      <c r="BD213" s="56">
        <v>0</v>
      </c>
    </row>
    <row r="214" spans="1:56" ht="28.5" customHeight="1" x14ac:dyDescent="0.45">
      <c r="A214" s="3">
        <v>45919</v>
      </c>
      <c r="B214" s="14" t="s">
        <v>372</v>
      </c>
      <c r="C214" s="9" t="s">
        <v>136</v>
      </c>
      <c r="D214" s="13" t="s">
        <v>282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115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348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374</v>
      </c>
      <c r="C215" s="9" t="s">
        <v>136</v>
      </c>
      <c r="D215" s="13" t="s">
        <v>244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45940</v>
      </c>
      <c r="U215" s="11">
        <v>17360</v>
      </c>
      <c r="V215" s="10">
        <v>12480</v>
      </c>
      <c r="W215" s="10">
        <v>4880</v>
      </c>
      <c r="X215" s="10">
        <v>31633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202</v>
      </c>
      <c r="AG215" s="1" t="s">
        <v>114</v>
      </c>
      <c r="AH215" s="1" t="s">
        <v>74</v>
      </c>
      <c r="AI215" s="1">
        <v>2</v>
      </c>
      <c r="AJ215" s="3">
        <v>45940</v>
      </c>
      <c r="AK215" s="3">
        <v>0</v>
      </c>
      <c r="AL215" s="3">
        <v>45931</v>
      </c>
      <c r="AM215" s="3">
        <v>45938</v>
      </c>
      <c r="AN215" s="3">
        <v>45939</v>
      </c>
      <c r="AO215" s="3">
        <v>45939</v>
      </c>
      <c r="AP215" s="3">
        <v>45935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353</v>
      </c>
      <c r="AZ215" s="2">
        <v>0</v>
      </c>
      <c r="BA215" s="2">
        <v>0</v>
      </c>
      <c r="BB215" s="2">
        <v>0</v>
      </c>
      <c r="BC215" s="1" t="s">
        <v>101</v>
      </c>
      <c r="BD215" s="56">
        <v>0</v>
      </c>
    </row>
    <row r="216" spans="1:56" ht="28.5" customHeight="1" x14ac:dyDescent="0.45">
      <c r="A216" s="3">
        <v>45919</v>
      </c>
      <c r="B216" s="14" t="s">
        <v>373</v>
      </c>
      <c r="C216" s="9" t="s">
        <v>136</v>
      </c>
      <c r="D216" s="13" t="s">
        <v>351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45945</v>
      </c>
      <c r="U216" s="11">
        <v>11357</v>
      </c>
      <c r="V216" s="10">
        <v>0</v>
      </c>
      <c r="W216" s="10">
        <v>11357</v>
      </c>
      <c r="X216" s="10">
        <v>0</v>
      </c>
      <c r="Y216" s="10">
        <v>11924.85</v>
      </c>
      <c r="Z216" s="9" t="s">
        <v>81</v>
      </c>
      <c r="AA216" s="8">
        <v>11899.296750000001</v>
      </c>
      <c r="AB216" s="8">
        <v>0</v>
      </c>
      <c r="AC216" s="8">
        <v>11899.296750000001</v>
      </c>
      <c r="AD216" s="8">
        <v>0</v>
      </c>
      <c r="AE216" s="8">
        <v>0</v>
      </c>
      <c r="AF216" s="8" t="s">
        <v>202</v>
      </c>
      <c r="AG216" s="1" t="s">
        <v>114</v>
      </c>
      <c r="AH216" s="1" t="s">
        <v>74</v>
      </c>
      <c r="AI216" s="1">
        <v>2</v>
      </c>
      <c r="AJ216" s="3">
        <v>45945</v>
      </c>
      <c r="AK216" s="3">
        <v>0</v>
      </c>
      <c r="AL216" s="3">
        <v>45936</v>
      </c>
      <c r="AM216" s="3">
        <v>45943</v>
      </c>
      <c r="AN216" s="3">
        <v>45944</v>
      </c>
      <c r="AO216" s="3">
        <v>45944</v>
      </c>
      <c r="AP216" s="3">
        <v>45940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352</v>
      </c>
      <c r="AZ216" s="2">
        <v>0</v>
      </c>
      <c r="BA216" s="2">
        <v>0</v>
      </c>
      <c r="BB216" s="2">
        <v>0</v>
      </c>
      <c r="BC216" s="1" t="s">
        <v>101</v>
      </c>
      <c r="BD216" s="56">
        <v>909.63512933333334</v>
      </c>
    </row>
    <row r="217" spans="1:56" ht="28.5" customHeight="1" x14ac:dyDescent="0.45">
      <c r="A217" s="3">
        <v>45919</v>
      </c>
      <c r="B217" s="14" t="s">
        <v>374</v>
      </c>
      <c r="C217" s="9" t="s">
        <v>136</v>
      </c>
      <c r="D217" s="13" t="s">
        <v>244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45947</v>
      </c>
      <c r="U217" s="11">
        <v>30000</v>
      </c>
      <c r="V217" s="10">
        <v>0</v>
      </c>
      <c r="W217" s="10">
        <v>30000</v>
      </c>
      <c r="X217" s="10">
        <v>31651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202</v>
      </c>
      <c r="AG217" s="1" t="s">
        <v>61</v>
      </c>
      <c r="AH217" s="1" t="s">
        <v>74</v>
      </c>
      <c r="AI217" s="1">
        <v>2</v>
      </c>
      <c r="AJ217" s="3">
        <v>45947</v>
      </c>
      <c r="AK217" s="3">
        <v>0</v>
      </c>
      <c r="AL217" s="3">
        <v>45938</v>
      </c>
      <c r="AM217" s="3">
        <v>45945</v>
      </c>
      <c r="AN217" s="3">
        <v>45946</v>
      </c>
      <c r="AO217" s="3">
        <v>45946</v>
      </c>
      <c r="AP217" s="3">
        <v>45942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353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8.5" customHeight="1" x14ac:dyDescent="0.45">
      <c r="A218" s="3">
        <v>45919</v>
      </c>
      <c r="B218" s="14" t="s">
        <v>373</v>
      </c>
      <c r="C218" s="9" t="s">
        <v>136</v>
      </c>
      <c r="D218" s="13" t="s">
        <v>351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188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45952</v>
      </c>
      <c r="U218" s="11">
        <v>25709</v>
      </c>
      <c r="V218" s="10">
        <v>0</v>
      </c>
      <c r="W218" s="10">
        <v>25709</v>
      </c>
      <c r="X218" s="10">
        <v>0</v>
      </c>
      <c r="Y218" s="10">
        <v>26994.45</v>
      </c>
      <c r="Z218" s="9" t="s">
        <v>81</v>
      </c>
      <c r="AA218" s="8">
        <v>26936.604750000006</v>
      </c>
      <c r="AB218" s="8">
        <v>0</v>
      </c>
      <c r="AC218" s="8">
        <v>26936.604750000006</v>
      </c>
      <c r="AD218" s="8">
        <v>0</v>
      </c>
      <c r="AE218" s="8">
        <v>0</v>
      </c>
      <c r="AF218" s="8" t="s">
        <v>202</v>
      </c>
      <c r="AG218" s="1" t="s">
        <v>113</v>
      </c>
      <c r="AH218" s="1" t="s">
        <v>74</v>
      </c>
      <c r="AI218" s="1">
        <v>2</v>
      </c>
      <c r="AJ218" s="3">
        <v>45952</v>
      </c>
      <c r="AK218" s="3">
        <v>0</v>
      </c>
      <c r="AL218" s="3">
        <v>45943</v>
      </c>
      <c r="AM218" s="3">
        <v>45950</v>
      </c>
      <c r="AN218" s="3">
        <v>45951</v>
      </c>
      <c r="AO218" s="3">
        <v>45951</v>
      </c>
      <c r="AP218" s="3">
        <v>45947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352</v>
      </c>
      <c r="AZ218" s="2">
        <v>0</v>
      </c>
      <c r="BA218" s="2">
        <v>0</v>
      </c>
      <c r="BB218" s="2">
        <v>0</v>
      </c>
      <c r="BC218" s="1" t="s">
        <v>101</v>
      </c>
      <c r="BD218" s="56">
        <v>2059.1537853333339</v>
      </c>
    </row>
    <row r="219" spans="1:56" ht="28.5" customHeight="1" x14ac:dyDescent="0.45">
      <c r="A219" s="3">
        <v>45919</v>
      </c>
      <c r="B219" s="14" t="s">
        <v>374</v>
      </c>
      <c r="C219" s="9" t="s">
        <v>136</v>
      </c>
      <c r="D219" s="13" t="s">
        <v>244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188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45954</v>
      </c>
      <c r="U219" s="11">
        <v>24654</v>
      </c>
      <c r="V219" s="10">
        <v>0</v>
      </c>
      <c r="W219" s="10">
        <v>24654</v>
      </c>
      <c r="X219" s="10">
        <v>0</v>
      </c>
      <c r="Y219" s="10">
        <v>25886.7</v>
      </c>
      <c r="Z219" s="9" t="s">
        <v>81</v>
      </c>
      <c r="AA219" s="8">
        <v>25831.228500000005</v>
      </c>
      <c r="AB219" s="8">
        <v>0</v>
      </c>
      <c r="AC219" s="8">
        <v>25831.228500000005</v>
      </c>
      <c r="AD219" s="8">
        <v>0</v>
      </c>
      <c r="AE219" s="8">
        <v>0</v>
      </c>
      <c r="AF219" s="8" t="s">
        <v>202</v>
      </c>
      <c r="AG219" s="1" t="s">
        <v>113</v>
      </c>
      <c r="AH219" s="1" t="s">
        <v>74</v>
      </c>
      <c r="AI219" s="1">
        <v>2</v>
      </c>
      <c r="AJ219" s="3">
        <v>45954</v>
      </c>
      <c r="AK219" s="3">
        <v>0</v>
      </c>
      <c r="AL219" s="3">
        <v>45945</v>
      </c>
      <c r="AM219" s="3">
        <v>45952</v>
      </c>
      <c r="AN219" s="3">
        <v>45953</v>
      </c>
      <c r="AO219" s="3">
        <v>45953</v>
      </c>
      <c r="AP219" s="3">
        <v>45949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353</v>
      </c>
      <c r="AZ219" s="2">
        <v>0</v>
      </c>
      <c r="BA219" s="2">
        <v>0</v>
      </c>
      <c r="BB219" s="2">
        <v>0</v>
      </c>
      <c r="BC219" s="1" t="s">
        <v>101</v>
      </c>
      <c r="BD219" s="56">
        <v>1974.6539120000002</v>
      </c>
    </row>
    <row r="220" spans="1:56" ht="28.5" customHeight="1" x14ac:dyDescent="0.45">
      <c r="A220" s="3" t="s">
        <v>132</v>
      </c>
      <c r="B220" s="14" t="s">
        <v>132</v>
      </c>
      <c r="C220" s="9" t="s">
        <v>136</v>
      </c>
      <c r="D220" s="13" t="s">
        <v>61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188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45961</v>
      </c>
      <c r="U220" s="11">
        <v>290000</v>
      </c>
      <c r="V220" s="10">
        <v>0</v>
      </c>
      <c r="W220" s="10">
        <v>290000</v>
      </c>
      <c r="X220" s="10">
        <v>0</v>
      </c>
      <c r="Y220" s="10">
        <v>304500</v>
      </c>
      <c r="Z220" s="9" t="s">
        <v>81</v>
      </c>
      <c r="AA220" s="8">
        <v>303847.5</v>
      </c>
      <c r="AB220" s="8">
        <v>0</v>
      </c>
      <c r="AC220" s="8">
        <v>303847.5</v>
      </c>
      <c r="AD220" s="8">
        <v>0</v>
      </c>
      <c r="AE220" s="8">
        <v>0</v>
      </c>
      <c r="AF220" s="8" t="s">
        <v>202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23227.453333333331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37</v>
      </c>
      <c r="G221" s="9">
        <v>0</v>
      </c>
      <c r="H221" s="9">
        <v>0</v>
      </c>
      <c r="I221" s="9">
        <v>80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81</v>
      </c>
      <c r="AA221" s="8">
        <v>368514.63</v>
      </c>
      <c r="AB221" s="8">
        <v>0</v>
      </c>
      <c r="AC221" s="8">
        <v>368514.63</v>
      </c>
      <c r="AD221" s="8">
        <v>0</v>
      </c>
      <c r="AE221" s="8">
        <v>0</v>
      </c>
      <c r="AF221" s="8" t="s">
        <v>58</v>
      </c>
      <c r="AG221" s="1" t="s">
        <v>113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0</v>
      </c>
    </row>
    <row r="222" spans="1:56" ht="28.5" customHeight="1" x14ac:dyDescent="0.45">
      <c r="A222" s="3">
        <v>45876</v>
      </c>
      <c r="B222" s="14" t="s">
        <v>276</v>
      </c>
      <c r="C222" s="9" t="s">
        <v>105</v>
      </c>
      <c r="D222" s="13" t="s">
        <v>268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42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45938</v>
      </c>
      <c r="U222" s="11">
        <v>5000</v>
      </c>
      <c r="V222" s="10">
        <v>5000</v>
      </c>
      <c r="W222" s="10">
        <v>0</v>
      </c>
      <c r="X222" s="10">
        <v>5200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465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45926</v>
      </c>
      <c r="B223" s="14" t="s">
        <v>422</v>
      </c>
      <c r="C223" s="9" t="s">
        <v>252</v>
      </c>
      <c r="D223" s="13" t="s">
        <v>423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5405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45926</v>
      </c>
      <c r="B224" s="14" t="s">
        <v>422</v>
      </c>
      <c r="C224" s="9" t="s">
        <v>252</v>
      </c>
      <c r="D224" s="13" t="s">
        <v>424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5400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45931</v>
      </c>
      <c r="B225" s="14" t="s">
        <v>126</v>
      </c>
      <c r="C225" s="9" t="s">
        <v>79</v>
      </c>
      <c r="D225" s="13" t="s">
        <v>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45934</v>
      </c>
      <c r="U225" s="11">
        <v>4500</v>
      </c>
      <c r="V225" s="10">
        <v>4500</v>
      </c>
      <c r="W225" s="10">
        <v>0</v>
      </c>
      <c r="X225" s="10">
        <v>0</v>
      </c>
      <c r="Y225" s="10">
        <v>0</v>
      </c>
      <c r="Z225" s="9" t="s">
        <v>118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68</v>
      </c>
      <c r="AI225" s="1">
        <v>4</v>
      </c>
      <c r="AJ225" s="3">
        <v>45934</v>
      </c>
      <c r="AK225" s="3">
        <v>45930</v>
      </c>
      <c r="AL225" s="3">
        <v>0</v>
      </c>
      <c r="AM225" s="3">
        <v>0</v>
      </c>
      <c r="AN225" s="3">
        <v>0</v>
      </c>
      <c r="AO225" s="3">
        <v>45931</v>
      </c>
      <c r="AP225" s="3">
        <v>45929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45931</v>
      </c>
      <c r="B226" s="14" t="s">
        <v>126</v>
      </c>
      <c r="C226" s="9" t="s">
        <v>79</v>
      </c>
      <c r="D226" s="13" t="s">
        <v>59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97.696836863999977</v>
      </c>
      <c r="Q226" s="10">
        <v>0</v>
      </c>
      <c r="R226" s="10">
        <v>97.696836863999977</v>
      </c>
      <c r="S226" s="9" t="s">
        <v>67</v>
      </c>
      <c r="T226" s="12">
        <v>45934</v>
      </c>
      <c r="U226" s="11">
        <v>4500</v>
      </c>
      <c r="V226" s="10">
        <v>0</v>
      </c>
      <c r="W226" s="10">
        <v>4500</v>
      </c>
      <c r="X226" s="10">
        <v>0</v>
      </c>
      <c r="Y226" s="10">
        <v>0</v>
      </c>
      <c r="Z226" s="9" t="s">
        <v>118</v>
      </c>
      <c r="AA226" s="8">
        <v>4966.335</v>
      </c>
      <c r="AB226" s="8">
        <v>4966.335</v>
      </c>
      <c r="AC226" s="8">
        <v>0</v>
      </c>
      <c r="AD226" s="8">
        <v>4966.335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45934</v>
      </c>
      <c r="AK226" s="3">
        <v>45930</v>
      </c>
      <c r="AL226" s="3">
        <v>0</v>
      </c>
      <c r="AM226" s="3">
        <v>0</v>
      </c>
      <c r="AN226" s="3">
        <v>0</v>
      </c>
      <c r="AO226" s="3">
        <v>45931</v>
      </c>
      <c r="AP226" s="3">
        <v>45929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45930</v>
      </c>
      <c r="B227" s="14" t="s">
        <v>126</v>
      </c>
      <c r="C227" s="9" t="s">
        <v>79</v>
      </c>
      <c r="D227" s="13" t="s">
        <v>446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45951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45951</v>
      </c>
      <c r="AK227" s="3">
        <v>45947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45946</v>
      </c>
      <c r="AQ227" s="3">
        <v>45950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45932</v>
      </c>
      <c r="B228" s="14" t="s">
        <v>126</v>
      </c>
      <c r="C228" s="9" t="s">
        <v>252</v>
      </c>
      <c r="D228" s="13" t="s">
        <v>457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5400</v>
      </c>
      <c r="Y228" s="10">
        <v>0</v>
      </c>
      <c r="Z228" s="9" t="s">
        <v>118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45933</v>
      </c>
      <c r="B229" s="14" t="s">
        <v>126</v>
      </c>
      <c r="C229" s="9" t="s">
        <v>458</v>
      </c>
      <c r="D229" s="13" t="s">
        <v>459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45939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118</v>
      </c>
      <c r="AA229" s="8">
        <v>5378.4500000000007</v>
      </c>
      <c r="AB229" s="8">
        <v>5378.4500000000007</v>
      </c>
      <c r="AC229" s="8">
        <v>0</v>
      </c>
      <c r="AD229" s="8">
        <v>5378.4500000000007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45939</v>
      </c>
      <c r="AK229" s="3">
        <v>45935</v>
      </c>
      <c r="AL229" s="3">
        <v>45929</v>
      </c>
      <c r="AM229" s="3">
        <v>45936</v>
      </c>
      <c r="AN229" s="3">
        <v>45937</v>
      </c>
      <c r="AO229" s="3">
        <v>45937</v>
      </c>
      <c r="AP229" s="3">
        <v>45934</v>
      </c>
      <c r="AQ229" s="3">
        <v>45938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 t="s">
        <v>132</v>
      </c>
      <c r="B230" s="14" t="s">
        <v>132</v>
      </c>
      <c r="C230" s="9" t="s">
        <v>109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118</v>
      </c>
      <c r="AA230" s="8">
        <v>215138.00000000003</v>
      </c>
      <c r="AB230" s="8">
        <v>215138.00000000003</v>
      </c>
      <c r="AC230" s="8">
        <v>0</v>
      </c>
      <c r="AD230" s="8">
        <v>215138.00000000003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45631</v>
      </c>
      <c r="B231" s="14" t="s">
        <v>195</v>
      </c>
      <c r="C231" s="9" t="s">
        <v>107</v>
      </c>
      <c r="D231" s="13" t="s">
        <v>141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 t="s">
        <v>63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118</v>
      </c>
      <c r="AA231" s="8">
        <v>17211.04</v>
      </c>
      <c r="AB231" s="8">
        <v>17211.04</v>
      </c>
      <c r="AC231" s="8">
        <v>0</v>
      </c>
      <c r="AD231" s="8">
        <v>17211.04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207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194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9000</v>
      </c>
      <c r="V232" s="10">
        <v>0</v>
      </c>
      <c r="W232" s="10">
        <v>9000</v>
      </c>
      <c r="X232" s="10">
        <v>0</v>
      </c>
      <c r="Y232" s="10">
        <v>9450</v>
      </c>
      <c r="Z232" s="9" t="s">
        <v>118</v>
      </c>
      <c r="AA232" s="8">
        <v>9681.2100000000009</v>
      </c>
      <c r="AB232" s="8">
        <v>9681.2100000000009</v>
      </c>
      <c r="AC232" s="8">
        <v>0</v>
      </c>
      <c r="AD232" s="8">
        <v>9681.2100000000009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206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294</v>
      </c>
      <c r="C233" s="9" t="s">
        <v>105</v>
      </c>
      <c r="D233" s="13" t="s">
        <v>295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296</v>
      </c>
      <c r="C234" s="9" t="s">
        <v>105</v>
      </c>
      <c r="D234" s="13" t="s">
        <v>265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5518.15</v>
      </c>
      <c r="AB234" s="8">
        <v>5518.15</v>
      </c>
      <c r="AC234" s="8">
        <v>0</v>
      </c>
      <c r="AD234" s="8">
        <v>5518.15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297</v>
      </c>
      <c r="C235" s="9" t="s">
        <v>105</v>
      </c>
      <c r="D235" s="13" t="s">
        <v>298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3310.89</v>
      </c>
      <c r="AB235" s="8">
        <v>3310.89</v>
      </c>
      <c r="AC235" s="8">
        <v>0</v>
      </c>
      <c r="AD235" s="8">
        <v>3310.89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45911</v>
      </c>
      <c r="B236" s="14" t="s">
        <v>321</v>
      </c>
      <c r="C236" s="9" t="s">
        <v>105</v>
      </c>
      <c r="D236" s="13" t="s">
        <v>322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 t="s">
        <v>132</v>
      </c>
      <c r="B237" s="14" t="s">
        <v>132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118</v>
      </c>
      <c r="AA237" s="8">
        <v>10756.900000000001</v>
      </c>
      <c r="AB237" s="8">
        <v>10756.900000000001</v>
      </c>
      <c r="AC237" s="8">
        <v>0</v>
      </c>
      <c r="AD237" s="8">
        <v>10756.900000000001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45854</v>
      </c>
      <c r="B238" s="14" t="s">
        <v>257</v>
      </c>
      <c r="C238" s="9" t="s">
        <v>79</v>
      </c>
      <c r="D238" s="13" t="s">
        <v>258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45826</v>
      </c>
      <c r="B239" s="14" t="s">
        <v>250</v>
      </c>
      <c r="C239" s="9" t="s">
        <v>105</v>
      </c>
      <c r="D239" s="13" t="s">
        <v>238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118</v>
      </c>
      <c r="AA239" s="8">
        <v>8310.3338999999996</v>
      </c>
      <c r="AB239" s="8">
        <v>8310.3338999999996</v>
      </c>
      <c r="AC239" s="8">
        <v>0</v>
      </c>
      <c r="AD239" s="8">
        <v>8310.3338999999996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45066</v>
      </c>
      <c r="B240" s="14" t="s">
        <v>124</v>
      </c>
      <c r="C240" s="9" t="s">
        <v>79</v>
      </c>
      <c r="D240" s="13" t="s">
        <v>123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118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5518.15</v>
      </c>
      <c r="AF240" s="8">
        <v>0</v>
      </c>
      <c r="AG240" s="1" t="s">
        <v>114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118</v>
      </c>
      <c r="AA241" s="8">
        <v>299200.65890000015</v>
      </c>
      <c r="AB241" s="8">
        <v>299200.65890000015</v>
      </c>
      <c r="AC241" s="8">
        <v>0</v>
      </c>
      <c r="AD241" s="8">
        <v>290371.61890000012</v>
      </c>
      <c r="AE241" s="8">
        <v>8829.0399999999991</v>
      </c>
      <c r="AF241" s="8" t="s">
        <v>58</v>
      </c>
      <c r="AG241" s="1" t="s">
        <v>61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120</v>
      </c>
      <c r="BD241" s="56">
        <v>0</v>
      </c>
    </row>
    <row r="242" spans="1:56" ht="28.5" customHeight="1" x14ac:dyDescent="0.45">
      <c r="A242" s="3" t="s">
        <v>132</v>
      </c>
      <c r="B242" s="14" t="s">
        <v>132</v>
      </c>
      <c r="C242" s="9" t="s">
        <v>205</v>
      </c>
      <c r="D242" s="13" t="s">
        <v>205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45961</v>
      </c>
      <c r="U242" s="11">
        <v>30000</v>
      </c>
      <c r="V242" s="10">
        <v>0</v>
      </c>
      <c r="W242" s="10">
        <v>30000</v>
      </c>
      <c r="X242" s="10">
        <v>0</v>
      </c>
      <c r="Y242" s="10">
        <v>31500</v>
      </c>
      <c r="Z242" s="9" t="s">
        <v>83</v>
      </c>
      <c r="AA242" s="8">
        <v>29756.100000000002</v>
      </c>
      <c r="AB242" s="8">
        <v>29756.100000000002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45961</v>
      </c>
      <c r="AK242" s="3">
        <v>0</v>
      </c>
      <c r="AL242" s="3">
        <v>45952</v>
      </c>
      <c r="AM242" s="3">
        <v>45959</v>
      </c>
      <c r="AN242" s="3">
        <v>45960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 t="s">
        <v>132</v>
      </c>
      <c r="B243" s="14" t="s">
        <v>132</v>
      </c>
      <c r="C243" s="9" t="s">
        <v>210</v>
      </c>
      <c r="D243" s="13" t="s">
        <v>61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>
        <v>24</v>
      </c>
      <c r="N243" s="9">
        <v>37</v>
      </c>
      <c r="O243" s="9">
        <v>50</v>
      </c>
      <c r="P243" s="10">
        <v>821.54158271999995</v>
      </c>
      <c r="Q243" s="10">
        <v>0</v>
      </c>
      <c r="R243" s="10">
        <v>821.54158271999995</v>
      </c>
      <c r="S243" s="9" t="s">
        <v>121</v>
      </c>
      <c r="T243" s="12" t="s">
        <v>63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10429</v>
      </c>
      <c r="AC243" s="8">
        <v>19327.100000000002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1444.7007249999999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83</v>
      </c>
      <c r="AA244" s="8">
        <v>59512.200000000004</v>
      </c>
      <c r="AB244" s="8">
        <v>40185.100000000006</v>
      </c>
      <c r="AC244" s="8">
        <v>19327.100000000002</v>
      </c>
      <c r="AD244" s="8">
        <v>0</v>
      </c>
      <c r="AE244" s="8">
        <v>0</v>
      </c>
      <c r="AF244" s="8" t="s">
        <v>58</v>
      </c>
      <c r="AG244" s="1" t="s">
        <v>113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45933</v>
      </c>
      <c r="B245" s="14" t="s">
        <v>126</v>
      </c>
      <c r="C245" s="9" t="s">
        <v>79</v>
      </c>
      <c r="D245" s="13" t="s">
        <v>460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118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45944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461</v>
      </c>
      <c r="AA245" s="8">
        <v>3310.89</v>
      </c>
      <c r="AB245" s="8">
        <v>3310.89</v>
      </c>
      <c r="AC245" s="8">
        <v>0</v>
      </c>
      <c r="AD245" s="8">
        <v>0</v>
      </c>
      <c r="AE245" s="8">
        <v>3310.89</v>
      </c>
      <c r="AF245" s="8">
        <v>0</v>
      </c>
      <c r="AG245" s="1" t="s">
        <v>113</v>
      </c>
      <c r="AH245" s="1" t="s">
        <v>462</v>
      </c>
      <c r="AI245" s="1">
        <v>3</v>
      </c>
      <c r="AJ245" s="3">
        <v>45944</v>
      </c>
      <c r="AK245" s="3">
        <v>45941</v>
      </c>
      <c r="AL245" s="3">
        <v>45940</v>
      </c>
      <c r="AM245" s="3">
        <v>45939</v>
      </c>
      <c r="AN245" s="3">
        <v>0</v>
      </c>
      <c r="AO245" s="3">
        <v>45940</v>
      </c>
      <c r="AP245" s="3">
        <v>45939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463</v>
      </c>
      <c r="BD245" s="56">
        <v>0</v>
      </c>
    </row>
    <row r="246" spans="1:56" ht="28.5" customHeight="1" x14ac:dyDescent="0.45">
      <c r="A246" s="3">
        <v>45933</v>
      </c>
      <c r="B246" s="14" t="s">
        <v>126</v>
      </c>
      <c r="C246" s="9" t="s">
        <v>79</v>
      </c>
      <c r="D246" s="13" t="s">
        <v>460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118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45944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461</v>
      </c>
      <c r="AA246" s="8">
        <v>3310.89</v>
      </c>
      <c r="AB246" s="8">
        <v>3310.89</v>
      </c>
      <c r="AC246" s="8">
        <v>0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462</v>
      </c>
      <c r="AI246" s="1">
        <v>3</v>
      </c>
      <c r="AJ246" s="3">
        <v>45944</v>
      </c>
      <c r="AK246" s="3">
        <v>45941</v>
      </c>
      <c r="AL246" s="3">
        <v>45940</v>
      </c>
      <c r="AM246" s="3">
        <v>45939</v>
      </c>
      <c r="AN246" s="3">
        <v>0</v>
      </c>
      <c r="AO246" s="3">
        <v>45940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463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461</v>
      </c>
      <c r="AA247" s="8">
        <v>6621.78</v>
      </c>
      <c r="AB247" s="8">
        <v>6621.78</v>
      </c>
      <c r="AC247" s="8">
        <v>0</v>
      </c>
      <c r="AD247" s="8">
        <v>0</v>
      </c>
      <c r="AE247" s="8">
        <v>6621.78</v>
      </c>
      <c r="AF247" s="8" t="s">
        <v>58</v>
      </c>
      <c r="AG247" s="1" t="s">
        <v>113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464</v>
      </c>
      <c r="BD247" s="56">
        <v>0</v>
      </c>
    </row>
    <row r="248" spans="1:56" ht="28.5" customHeight="1" x14ac:dyDescent="0.45">
      <c r="A248" s="3">
        <v>45601</v>
      </c>
      <c r="B248" s="14" t="s">
        <v>185</v>
      </c>
      <c r="C248" s="9" t="s">
        <v>92</v>
      </c>
      <c r="D248" s="13" t="s">
        <v>139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259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98</v>
      </c>
      <c r="AA248" s="8">
        <v>105955.465</v>
      </c>
      <c r="AB248" s="8">
        <v>19362</v>
      </c>
      <c r="AC248" s="8">
        <v>86593.464999999997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11092.935565123611</v>
      </c>
    </row>
    <row r="249" spans="1:56" ht="28.5" customHeight="1" x14ac:dyDescent="0.45">
      <c r="A249" s="3">
        <v>45601</v>
      </c>
      <c r="B249" s="14" t="s">
        <v>185</v>
      </c>
      <c r="C249" s="9" t="s">
        <v>92</v>
      </c>
      <c r="D249" s="13" t="s">
        <v>139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259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98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116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111</v>
      </c>
      <c r="BD249" s="56">
        <v>46559.511849046357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98</v>
      </c>
      <c r="AA250" s="8">
        <v>469407.45082000003</v>
      </c>
      <c r="AB250" s="8">
        <v>19362</v>
      </c>
      <c r="AC250" s="8">
        <v>450045.45082000003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112</v>
      </c>
      <c r="BD250" s="56">
        <v>0</v>
      </c>
    </row>
    <row r="251" spans="1:56" ht="28.5" customHeight="1" x14ac:dyDescent="0.45">
      <c r="A251" s="3">
        <v>45923</v>
      </c>
      <c r="B251" s="14" t="s">
        <v>410</v>
      </c>
      <c r="C251" s="9" t="s">
        <v>376</v>
      </c>
      <c r="D251" s="13" t="s">
        <v>411</v>
      </c>
      <c r="E251" s="9">
        <v>24</v>
      </c>
      <c r="F251" s="9">
        <v>37</v>
      </c>
      <c r="G251" s="9" t="s">
        <v>60</v>
      </c>
      <c r="H251" s="9">
        <v>0</v>
      </c>
      <c r="I251" s="9">
        <v>120</v>
      </c>
      <c r="J251" s="9" t="s">
        <v>57</v>
      </c>
      <c r="K251" s="9">
        <v>3</v>
      </c>
      <c r="L251" s="9" t="s">
        <v>91</v>
      </c>
      <c r="M251" s="10">
        <v>25</v>
      </c>
      <c r="N251" s="9">
        <v>40</v>
      </c>
      <c r="O251" s="9">
        <v>55</v>
      </c>
      <c r="P251" s="10">
        <v>169.61256399999996</v>
      </c>
      <c r="Q251" s="10">
        <v>0</v>
      </c>
      <c r="R251" s="10">
        <v>169.61256399999996</v>
      </c>
      <c r="S251" s="9" t="s">
        <v>67</v>
      </c>
      <c r="T251" s="12">
        <v>45948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412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72</v>
      </c>
      <c r="AI251" s="1">
        <v>3</v>
      </c>
      <c r="AJ251" s="3">
        <v>45948</v>
      </c>
      <c r="AK251" s="3">
        <v>0</v>
      </c>
      <c r="AL251" s="3">
        <v>45938</v>
      </c>
      <c r="AM251" s="3">
        <v>45945</v>
      </c>
      <c r="AN251" s="3">
        <v>45946</v>
      </c>
      <c r="AO251" s="3">
        <v>45946</v>
      </c>
      <c r="AP251" s="3">
        <v>45943</v>
      </c>
      <c r="AQ251" s="3">
        <v>45947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413</v>
      </c>
      <c r="BD251" s="56">
        <v>659.57725166666671</v>
      </c>
    </row>
    <row r="252" spans="1:56" ht="28.5" customHeight="1" x14ac:dyDescent="0.45">
      <c r="A252" s="3">
        <v>45923</v>
      </c>
      <c r="B252" s="14" t="s">
        <v>410</v>
      </c>
      <c r="C252" s="9" t="s">
        <v>376</v>
      </c>
      <c r="D252" s="13" t="s">
        <v>59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91</v>
      </c>
      <c r="M252" s="10">
        <v>25</v>
      </c>
      <c r="N252" s="9">
        <v>40</v>
      </c>
      <c r="O252" s="9">
        <v>55</v>
      </c>
      <c r="P252" s="10">
        <v>78.15746949119999</v>
      </c>
      <c r="Q252" s="10">
        <v>0</v>
      </c>
      <c r="R252" s="10">
        <v>78.15746949119999</v>
      </c>
      <c r="S252" s="9" t="s">
        <v>67</v>
      </c>
      <c r="T252" s="12">
        <v>45948</v>
      </c>
      <c r="U252" s="11">
        <v>5000</v>
      </c>
      <c r="V252" s="10">
        <v>2696</v>
      </c>
      <c r="W252" s="10">
        <v>2304</v>
      </c>
      <c r="X252" s="10">
        <v>0</v>
      </c>
      <c r="Y252" s="10">
        <v>0</v>
      </c>
      <c r="Z252" s="9" t="s">
        <v>412</v>
      </c>
      <c r="AA252" s="8">
        <v>2478.38976</v>
      </c>
      <c r="AB252" s="8">
        <v>0</v>
      </c>
      <c r="AC252" s="8">
        <v>2478.38976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264</v>
      </c>
      <c r="AI252" s="1">
        <v>2</v>
      </c>
      <c r="AJ252" s="3">
        <v>45948</v>
      </c>
      <c r="AK252" s="3">
        <v>0</v>
      </c>
      <c r="AL252" s="3">
        <v>0</v>
      </c>
      <c r="AM252" s="3">
        <v>0</v>
      </c>
      <c r="AN252" s="3">
        <v>0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413</v>
      </c>
      <c r="BD252" s="56">
        <v>303.93319756800003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24</v>
      </c>
      <c r="F253" s="9">
        <v>37</v>
      </c>
      <c r="G253" s="9">
        <v>0</v>
      </c>
      <c r="H253" s="9">
        <v>0</v>
      </c>
      <c r="I253" s="9">
        <v>120</v>
      </c>
      <c r="J253" s="9" t="s">
        <v>78</v>
      </c>
      <c r="K253" s="9">
        <v>3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412</v>
      </c>
      <c r="AA253" s="8">
        <v>7856.8397600000008</v>
      </c>
      <c r="AB253" s="8">
        <v>0</v>
      </c>
      <c r="AC253" s="8">
        <v>7856.8397600000008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414</v>
      </c>
      <c r="BD253" s="56">
        <v>0</v>
      </c>
    </row>
    <row r="254" spans="1:56" ht="28.5" customHeight="1" x14ac:dyDescent="0.45">
      <c r="A254" s="3">
        <v>45931</v>
      </c>
      <c r="B254" s="14" t="s">
        <v>126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5000</v>
      </c>
      <c r="W254" s="10">
        <v>5000</v>
      </c>
      <c r="X254" s="10">
        <v>0</v>
      </c>
      <c r="Y254" s="10">
        <v>0</v>
      </c>
      <c r="Z254" s="9" t="s">
        <v>189</v>
      </c>
      <c r="AA254" s="8">
        <v>6216.65</v>
      </c>
      <c r="AB254" s="8">
        <v>6000</v>
      </c>
      <c r="AC254" s="8">
        <v>216.64999999999964</v>
      </c>
      <c r="AD254" s="8">
        <v>0</v>
      </c>
      <c r="AE254" s="8">
        <v>0</v>
      </c>
      <c r="AF254" s="8">
        <v>0</v>
      </c>
      <c r="AG254" s="1" t="s">
        <v>116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21.530195555555522</v>
      </c>
    </row>
    <row r="255" spans="1:56" ht="28.5" customHeight="1" x14ac:dyDescent="0.45">
      <c r="A255" s="3">
        <v>45931</v>
      </c>
      <c r="B255" s="14" t="s">
        <v>126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18649.949999999997</v>
      </c>
      <c r="AB256" s="8">
        <v>6000</v>
      </c>
      <c r="AC256" s="8">
        <v>12649.949999999999</v>
      </c>
      <c r="AD256" s="8">
        <v>0</v>
      </c>
      <c r="AE256" s="8">
        <v>0</v>
      </c>
      <c r="AF256" s="8" t="s">
        <v>58</v>
      </c>
      <c r="AG256" s="1" t="s">
        <v>114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45933</v>
      </c>
      <c r="B257" s="14" t="s">
        <v>126</v>
      </c>
      <c r="C257" s="9" t="s">
        <v>107</v>
      </c>
      <c r="D257" s="13" t="s">
        <v>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45951</v>
      </c>
      <c r="U257" s="11">
        <v>15000</v>
      </c>
      <c r="V257" s="10">
        <v>0</v>
      </c>
      <c r="W257" s="10">
        <v>15000</v>
      </c>
      <c r="X257" s="10">
        <v>0</v>
      </c>
      <c r="Y257" s="10">
        <v>0</v>
      </c>
      <c r="Z257" s="9" t="s">
        <v>87</v>
      </c>
      <c r="AA257" s="8">
        <v>18649.949999999997</v>
      </c>
      <c r="AB257" s="8">
        <v>0</v>
      </c>
      <c r="AC257" s="8">
        <v>18649.949999999997</v>
      </c>
      <c r="AD257" s="8">
        <v>0</v>
      </c>
      <c r="AE257" s="8">
        <v>18649.949999999997</v>
      </c>
      <c r="AF257" s="8">
        <v>0</v>
      </c>
      <c r="AG257" s="1" t="s">
        <v>113</v>
      </c>
      <c r="AH257" s="1" t="s">
        <v>143</v>
      </c>
      <c r="AI257" s="1">
        <v>2</v>
      </c>
      <c r="AJ257" s="3">
        <v>45951</v>
      </c>
      <c r="AK257" s="3">
        <v>45949</v>
      </c>
      <c r="AL257" s="3">
        <v>0</v>
      </c>
      <c r="AM257" s="3">
        <v>0</v>
      </c>
      <c r="AN257" s="3">
        <v>0</v>
      </c>
      <c r="AO257" s="3">
        <v>45950</v>
      </c>
      <c r="AP257" s="3">
        <v>45946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140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1923.4315100000001</v>
      </c>
    </row>
    <row r="258" spans="1:56" ht="28.5" customHeight="1" x14ac:dyDescent="0.45">
      <c r="A258" s="3">
        <v>45933</v>
      </c>
      <c r="B258" s="14" t="s">
        <v>126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45960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45960</v>
      </c>
      <c r="AK258" s="3">
        <v>45958</v>
      </c>
      <c r="AL258" s="3">
        <v>0</v>
      </c>
      <c r="AM258" s="3">
        <v>0</v>
      </c>
      <c r="AN258" s="3">
        <v>0</v>
      </c>
      <c r="AO258" s="3">
        <v>45959</v>
      </c>
      <c r="AP258" s="3">
        <v>45955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45901</v>
      </c>
      <c r="B259" s="14" t="s">
        <v>299</v>
      </c>
      <c r="C259" s="9" t="s">
        <v>107</v>
      </c>
      <c r="D259" s="13" t="s">
        <v>141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45945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87</v>
      </c>
      <c r="AA259" s="8">
        <v>12433.3</v>
      </c>
      <c r="AB259" s="8">
        <v>3573</v>
      </c>
      <c r="AC259" s="8">
        <v>8860.2999999999993</v>
      </c>
      <c r="AD259" s="8">
        <v>3573</v>
      </c>
      <c r="AE259" s="8">
        <v>8860.2999999999993</v>
      </c>
      <c r="AF259" s="8">
        <v>0</v>
      </c>
      <c r="AG259" s="1" t="s">
        <v>114</v>
      </c>
      <c r="AH259" s="1" t="s">
        <v>75</v>
      </c>
      <c r="AI259" s="1">
        <v>4</v>
      </c>
      <c r="AJ259" s="3">
        <v>45945</v>
      </c>
      <c r="AK259" s="3">
        <v>45941</v>
      </c>
      <c r="AL259" s="3">
        <v>45934</v>
      </c>
      <c r="AM259" s="3">
        <v>45942</v>
      </c>
      <c r="AN259" s="3">
        <v>45943</v>
      </c>
      <c r="AO259" s="3">
        <v>45944</v>
      </c>
      <c r="AP259" s="3">
        <v>45940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913.79227333333347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3573</v>
      </c>
      <c r="AC260" s="8">
        <v>46160.2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416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0</v>
      </c>
      <c r="Y261" s="10">
        <v>51765</v>
      </c>
      <c r="Z261" s="9" t="s">
        <v>125</v>
      </c>
      <c r="AA261" s="8">
        <v>58541.285000000003</v>
      </c>
      <c r="AB261" s="8">
        <v>32310</v>
      </c>
      <c r="AC261" s="8">
        <v>26231.285000000003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415</v>
      </c>
      <c r="AZ261" s="2">
        <v>0</v>
      </c>
      <c r="BA261" s="2">
        <v>0</v>
      </c>
      <c r="BB261" s="2">
        <v>0</v>
      </c>
      <c r="BC261" s="1" t="s">
        <v>103</v>
      </c>
      <c r="BD261" s="56">
        <v>2948.1049752777781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65316.735000000001</v>
      </c>
      <c r="AB263" s="8">
        <v>39085.449999999997</v>
      </c>
      <c r="AC263" s="8">
        <v>26231.285000000003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  <row r="264" spans="1:56" ht="28.5" customHeight="1" x14ac:dyDescent="0.45">
      <c r="B264" s="14"/>
      <c r="C264" s="9"/>
      <c r="D264" s="13"/>
      <c r="E264" s="9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10"/>
      <c r="Q264" s="10"/>
      <c r="R264" s="10"/>
      <c r="S264" s="9"/>
      <c r="T264" s="12"/>
      <c r="U264" s="11"/>
      <c r="V264" s="10"/>
      <c r="W264" s="10"/>
      <c r="X264" s="10"/>
      <c r="Y264" s="10"/>
      <c r="Z264" s="9"/>
      <c r="AA264" s="8"/>
      <c r="AB264" s="8"/>
      <c r="AC264" s="8"/>
      <c r="AD264" s="8"/>
      <c r="AE264" s="8"/>
      <c r="AF264" s="8"/>
      <c r="AX264" s="2"/>
      <c r="AY264" s="2"/>
      <c r="AZ264" s="2"/>
      <c r="BA264" s="2"/>
      <c r="BB264" s="2"/>
      <c r="BD264" s="56"/>
    </row>
    <row r="265" spans="1:56" ht="28.5" customHeight="1" x14ac:dyDescent="0.45">
      <c r="B265" s="14"/>
      <c r="C265" s="9"/>
      <c r="D265" s="13"/>
      <c r="E265" s="9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10"/>
      <c r="Q265" s="10"/>
      <c r="R265" s="10"/>
      <c r="S265" s="9"/>
      <c r="T265" s="12"/>
      <c r="U265" s="11"/>
      <c r="V265" s="10"/>
      <c r="W265" s="10"/>
      <c r="X265" s="10"/>
      <c r="Y265" s="10"/>
      <c r="Z265" s="9"/>
      <c r="AA265" s="8"/>
      <c r="AB265" s="8"/>
      <c r="AC265" s="8"/>
      <c r="AD265" s="8"/>
      <c r="AE265" s="8"/>
      <c r="AF265" s="8"/>
      <c r="AX265" s="2"/>
      <c r="AY265" s="2"/>
      <c r="AZ265" s="2"/>
      <c r="BA265" s="2"/>
      <c r="BB265" s="2"/>
      <c r="BD265" s="56"/>
    </row>
    <row r="266" spans="1:56" ht="28.5" customHeight="1" x14ac:dyDescent="0.45">
      <c r="B266" s="14"/>
      <c r="C266" s="9"/>
      <c r="D266" s="13"/>
      <c r="E266" s="9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10"/>
      <c r="Q266" s="10"/>
      <c r="R266" s="10"/>
      <c r="S266" s="9"/>
      <c r="T266" s="12"/>
      <c r="U266" s="11"/>
      <c r="V266" s="10"/>
      <c r="W266" s="10"/>
      <c r="X266" s="10"/>
      <c r="Y266" s="10"/>
      <c r="Z266" s="9"/>
      <c r="AA266" s="8"/>
      <c r="AB266" s="8"/>
      <c r="AC266" s="8"/>
      <c r="AD266" s="8"/>
      <c r="AE266" s="8"/>
      <c r="AF266" s="8"/>
      <c r="AX266" s="2"/>
      <c r="AY266" s="2"/>
      <c r="AZ266" s="2"/>
      <c r="BA266" s="2"/>
      <c r="BB266" s="2"/>
      <c r="BD266" s="56"/>
    </row>
    <row r="267" spans="1:56" ht="28.5" customHeight="1" x14ac:dyDescent="0.45">
      <c r="B267" s="14"/>
      <c r="C267" s="9"/>
      <c r="D267" s="13"/>
      <c r="E267" s="9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10"/>
      <c r="Q267" s="10"/>
      <c r="R267" s="10"/>
      <c r="S267" s="9"/>
      <c r="T267" s="12"/>
      <c r="U267" s="11"/>
      <c r="V267" s="10"/>
      <c r="W267" s="10"/>
      <c r="X267" s="10"/>
      <c r="Y267" s="10"/>
      <c r="Z267" s="9"/>
      <c r="AA267" s="8"/>
      <c r="AB267" s="8"/>
      <c r="AC267" s="8"/>
      <c r="AD267" s="8"/>
      <c r="AE267" s="8"/>
      <c r="AF267" s="8"/>
      <c r="AX267" s="2"/>
      <c r="AY267" s="2"/>
      <c r="AZ267" s="2"/>
      <c r="BA267" s="2"/>
      <c r="BB267" s="2"/>
      <c r="BD267" s="56"/>
    </row>
    <row r="268" spans="1:56" ht="28.5" customHeight="1" x14ac:dyDescent="0.45">
      <c r="B268" s="14"/>
      <c r="C268" s="9"/>
      <c r="D268" s="13"/>
      <c r="E268" s="9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10"/>
      <c r="Q268" s="10"/>
      <c r="R268" s="10"/>
      <c r="S268" s="9"/>
      <c r="T268" s="12"/>
      <c r="U268" s="11"/>
      <c r="V268" s="10"/>
      <c r="W268" s="10"/>
      <c r="X268" s="10"/>
      <c r="Y268" s="10"/>
      <c r="Z268" s="9"/>
      <c r="AA268" s="8"/>
      <c r="AB268" s="8"/>
      <c r="AC268" s="8"/>
      <c r="AD268" s="8"/>
      <c r="AE268" s="8"/>
      <c r="AF268" s="8"/>
      <c r="AX268" s="2"/>
      <c r="AY268" s="2"/>
      <c r="AZ268" s="2"/>
      <c r="BA268" s="2"/>
      <c r="BB268" s="2"/>
      <c r="BD268" s="56"/>
    </row>
    <row r="269" spans="1:56" ht="28.5" customHeight="1" x14ac:dyDescent="0.45">
      <c r="B269" s="14"/>
      <c r="C269" s="9"/>
      <c r="D269" s="13"/>
      <c r="E269" s="9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10"/>
      <c r="Q269" s="10"/>
      <c r="R269" s="10"/>
      <c r="S269" s="9"/>
      <c r="T269" s="12"/>
      <c r="U269" s="11"/>
      <c r="V269" s="10"/>
      <c r="W269" s="10"/>
      <c r="X269" s="10"/>
      <c r="Y269" s="10"/>
      <c r="Z269" s="9"/>
      <c r="AA269" s="8"/>
      <c r="AB269" s="8"/>
      <c r="AC269" s="8"/>
      <c r="AD269" s="8"/>
      <c r="AE269" s="8"/>
      <c r="AF269" s="8"/>
      <c r="AX269" s="2"/>
      <c r="AY269" s="2"/>
      <c r="AZ269" s="2"/>
      <c r="BA269" s="2"/>
      <c r="BB269" s="2"/>
      <c r="BD269" s="56"/>
    </row>
    <row r="270" spans="1:56" ht="28.5" customHeight="1" x14ac:dyDescent="0.45">
      <c r="B270" s="14"/>
      <c r="C270" s="9"/>
      <c r="D270" s="13"/>
      <c r="E270" s="9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10"/>
      <c r="Q270" s="10"/>
      <c r="R270" s="10"/>
      <c r="S270" s="9"/>
      <c r="T270" s="12"/>
      <c r="U270" s="11"/>
      <c r="V270" s="10"/>
      <c r="W270" s="10"/>
      <c r="X270" s="10"/>
      <c r="Y270" s="10"/>
      <c r="Z270" s="9"/>
      <c r="AA270" s="8"/>
      <c r="AB270" s="8"/>
      <c r="AC270" s="8"/>
      <c r="AD270" s="8"/>
      <c r="AE270" s="8"/>
      <c r="AF270" s="8"/>
      <c r="AX270" s="2"/>
      <c r="AY270" s="2"/>
      <c r="AZ270" s="2"/>
      <c r="BA270" s="2"/>
      <c r="BB270" s="2"/>
      <c r="BD270" s="56"/>
    </row>
    <row r="271" spans="1:56" ht="28.5" customHeight="1" x14ac:dyDescent="0.45">
      <c r="B271" s="14"/>
      <c r="C271" s="9"/>
      <c r="D271" s="13"/>
      <c r="E271" s="9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10"/>
      <c r="Q271" s="10"/>
      <c r="R271" s="10"/>
      <c r="S271" s="9"/>
      <c r="T271" s="12"/>
      <c r="U271" s="11"/>
      <c r="V271" s="10"/>
      <c r="W271" s="10"/>
      <c r="X271" s="10"/>
      <c r="Y271" s="10"/>
      <c r="Z271" s="9"/>
      <c r="AA271" s="8"/>
      <c r="AB271" s="8"/>
      <c r="AC271" s="8"/>
      <c r="AD271" s="8"/>
      <c r="AE271" s="8"/>
      <c r="AF271" s="8"/>
      <c r="AX271" s="2"/>
      <c r="AY271" s="2"/>
      <c r="AZ271" s="2"/>
      <c r="BA271" s="2"/>
      <c r="BB271" s="2"/>
      <c r="BD271" s="56"/>
    </row>
    <row r="272" spans="1:56" ht="28.5" customHeight="1" x14ac:dyDescent="0.45">
      <c r="B272" s="14"/>
      <c r="C272" s="9"/>
      <c r="D272" s="13"/>
      <c r="E272" s="9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10"/>
      <c r="Q272" s="10"/>
      <c r="R272" s="10"/>
      <c r="S272" s="9"/>
      <c r="T272" s="12"/>
      <c r="U272" s="11"/>
      <c r="V272" s="10"/>
      <c r="W272" s="10"/>
      <c r="X272" s="10"/>
      <c r="Y272" s="10"/>
      <c r="Z272" s="9"/>
      <c r="AA272" s="8"/>
      <c r="AB272" s="8"/>
      <c r="AC272" s="8"/>
      <c r="AD272" s="8"/>
      <c r="AE272" s="8"/>
      <c r="AF272" s="8"/>
      <c r="AX272" s="2"/>
      <c r="AY272" s="2"/>
      <c r="AZ272" s="2"/>
      <c r="BA272" s="2"/>
      <c r="BB272" s="2"/>
      <c r="BD272" s="56"/>
    </row>
    <row r="273" spans="2:56" ht="28.5" customHeight="1" x14ac:dyDescent="0.45">
      <c r="B273" s="14"/>
      <c r="C273" s="9"/>
      <c r="D273" s="13"/>
      <c r="E273" s="9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10"/>
      <c r="Q273" s="10"/>
      <c r="R273" s="10"/>
      <c r="S273" s="9"/>
      <c r="T273" s="12"/>
      <c r="U273" s="11"/>
      <c r="V273" s="10"/>
      <c r="W273" s="10"/>
      <c r="X273" s="10"/>
      <c r="Y273" s="10"/>
      <c r="Z273" s="9"/>
      <c r="AA273" s="8"/>
      <c r="AB273" s="8"/>
      <c r="AC273" s="8"/>
      <c r="AD273" s="8"/>
      <c r="AE273" s="8"/>
      <c r="AF273" s="8"/>
      <c r="AX273" s="2"/>
      <c r="AY273" s="2"/>
      <c r="AZ273" s="2"/>
      <c r="BA273" s="2"/>
      <c r="BB273" s="2"/>
      <c r="BD273" s="56"/>
    </row>
    <row r="274" spans="2:56" ht="28.5" customHeight="1" x14ac:dyDescent="0.45">
      <c r="B274" s="14"/>
      <c r="C274" s="9"/>
      <c r="D274" s="13"/>
      <c r="E274" s="9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10"/>
      <c r="Q274" s="10"/>
      <c r="R274" s="10"/>
      <c r="S274" s="9"/>
      <c r="T274" s="12"/>
      <c r="U274" s="11"/>
      <c r="V274" s="10"/>
      <c r="W274" s="10"/>
      <c r="X274" s="10"/>
      <c r="Y274" s="10"/>
      <c r="Z274" s="9"/>
      <c r="AA274" s="8"/>
      <c r="AB274" s="8"/>
      <c r="AC274" s="8"/>
      <c r="AD274" s="8"/>
      <c r="AE274" s="8"/>
      <c r="AF274" s="8"/>
      <c r="AX274" s="2"/>
      <c r="AY274" s="2"/>
      <c r="AZ274" s="2"/>
      <c r="BA274" s="2"/>
      <c r="BB274" s="2"/>
      <c r="BD274" s="56"/>
    </row>
    <row r="275" spans="2:56" ht="28.5" customHeight="1" x14ac:dyDescent="0.45">
      <c r="B275" s="14"/>
      <c r="C275" s="9"/>
      <c r="D275" s="13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10"/>
      <c r="Q275" s="10"/>
      <c r="R275" s="10"/>
      <c r="S275" s="9"/>
      <c r="T275" s="12"/>
      <c r="U275" s="11"/>
      <c r="V275" s="10"/>
      <c r="W275" s="10"/>
      <c r="X275" s="10"/>
      <c r="Y275" s="10"/>
      <c r="Z275" s="9"/>
      <c r="AA275" s="8"/>
      <c r="AB275" s="8"/>
      <c r="AC275" s="8"/>
      <c r="AD275" s="8"/>
      <c r="AE275" s="8"/>
      <c r="AF275" s="8"/>
      <c r="AX275" s="2"/>
      <c r="AY275" s="2"/>
      <c r="AZ275" s="2"/>
      <c r="BA275" s="2"/>
      <c r="BB275" s="2"/>
      <c r="BD275" s="56"/>
    </row>
    <row r="276" spans="2:56" ht="28.5" customHeight="1" x14ac:dyDescent="0.45">
      <c r="B276" s="14"/>
      <c r="C276" s="9"/>
      <c r="D276" s="13"/>
      <c r="E276" s="9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10"/>
      <c r="Q276" s="10"/>
      <c r="R276" s="10"/>
      <c r="S276" s="9"/>
      <c r="T276" s="12"/>
      <c r="U276" s="11"/>
      <c r="V276" s="10"/>
      <c r="W276" s="10"/>
      <c r="X276" s="10"/>
      <c r="Y276" s="10"/>
      <c r="Z276" s="9"/>
      <c r="AA276" s="8"/>
      <c r="AB276" s="8"/>
      <c r="AC276" s="8"/>
      <c r="AD276" s="8"/>
      <c r="AE276" s="8"/>
      <c r="AF276" s="8"/>
      <c r="AX276" s="2"/>
      <c r="AY276" s="2"/>
      <c r="AZ276" s="2"/>
      <c r="BA276" s="2"/>
      <c r="BB276" s="2"/>
      <c r="BD276" s="56"/>
    </row>
    <row r="277" spans="2:56" ht="28.5" customHeight="1" x14ac:dyDescent="0.45">
      <c r="B277" s="14"/>
      <c r="C277" s="9"/>
      <c r="D277" s="13"/>
      <c r="E277" s="9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10"/>
      <c r="Q277" s="10"/>
      <c r="R277" s="10"/>
      <c r="S277" s="9"/>
      <c r="T277" s="12"/>
      <c r="U277" s="11"/>
      <c r="V277" s="10"/>
      <c r="W277" s="10"/>
      <c r="X277" s="10"/>
      <c r="Y277" s="10"/>
      <c r="Z277" s="9"/>
      <c r="AA277" s="8"/>
      <c r="AB277" s="8"/>
      <c r="AC277" s="8"/>
      <c r="AD277" s="8"/>
      <c r="AE277" s="8"/>
      <c r="AF277" s="8"/>
      <c r="AX277" s="2"/>
      <c r="AY277" s="2"/>
      <c r="AZ277" s="2"/>
      <c r="BA277" s="2"/>
      <c r="BB277" s="2"/>
      <c r="BD277" s="56"/>
    </row>
    <row r="278" spans="2:56" ht="28.5" customHeight="1" x14ac:dyDescent="0.45">
      <c r="B278" s="14"/>
      <c r="C278" s="9"/>
      <c r="D278" s="13"/>
      <c r="E278" s="9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10"/>
      <c r="Q278" s="10"/>
      <c r="R278" s="10"/>
      <c r="S278" s="9"/>
      <c r="T278" s="12"/>
      <c r="U278" s="11"/>
      <c r="V278" s="10"/>
      <c r="W278" s="10"/>
      <c r="X278" s="10"/>
      <c r="Y278" s="10"/>
      <c r="Z278" s="9"/>
      <c r="AA278" s="8"/>
      <c r="AB278" s="8"/>
      <c r="AC278" s="8"/>
      <c r="AD278" s="8"/>
      <c r="AE278" s="8"/>
      <c r="AF278" s="8"/>
      <c r="AX278" s="2"/>
      <c r="AY278" s="2"/>
      <c r="AZ278" s="2"/>
      <c r="BA278" s="2"/>
      <c r="BB278" s="2"/>
      <c r="BD278" s="56"/>
    </row>
    <row r="279" spans="2:56" ht="28.5" customHeight="1" x14ac:dyDescent="0.45">
      <c r="B279" s="14"/>
      <c r="C279" s="9"/>
      <c r="D279" s="13"/>
      <c r="E279" s="9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10"/>
      <c r="Q279" s="10"/>
      <c r="R279" s="10"/>
      <c r="S279" s="9"/>
      <c r="T279" s="12"/>
      <c r="U279" s="11"/>
      <c r="V279" s="10"/>
      <c r="W279" s="10"/>
      <c r="X279" s="10"/>
      <c r="Y279" s="10"/>
      <c r="Z279" s="9"/>
      <c r="AA279" s="8"/>
      <c r="AB279" s="8"/>
      <c r="AC279" s="8"/>
      <c r="AD279" s="8"/>
      <c r="AE279" s="8"/>
      <c r="AF279" s="8"/>
      <c r="AX279" s="2"/>
      <c r="AY279" s="2"/>
      <c r="AZ279" s="2"/>
      <c r="BA279" s="2"/>
      <c r="BB279" s="2"/>
      <c r="BD279" s="56"/>
    </row>
    <row r="280" spans="2:56" ht="28.5" customHeight="1" x14ac:dyDescent="0.45">
      <c r="B280" s="14"/>
      <c r="C280" s="9"/>
      <c r="D280" s="13"/>
      <c r="E280" s="9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10"/>
      <c r="Q280" s="10"/>
      <c r="R280" s="10"/>
      <c r="S280" s="9"/>
      <c r="T280" s="12"/>
      <c r="U280" s="11"/>
      <c r="V280" s="10"/>
      <c r="W280" s="10"/>
      <c r="X280" s="10"/>
      <c r="Y280" s="10"/>
      <c r="Z280" s="9"/>
      <c r="AA280" s="8"/>
      <c r="AB280" s="8"/>
      <c r="AC280" s="8"/>
      <c r="AD280" s="8"/>
      <c r="AE280" s="8"/>
      <c r="AF280" s="8"/>
      <c r="AX280" s="2"/>
      <c r="AY280" s="2"/>
      <c r="AZ280" s="2"/>
      <c r="BA280" s="2"/>
      <c r="BB280" s="2"/>
      <c r="BD280" s="56"/>
    </row>
    <row r="281" spans="2:56" ht="28.5" customHeight="1" x14ac:dyDescent="0.45">
      <c r="B281" s="14"/>
      <c r="C281" s="9"/>
      <c r="D281" s="13"/>
      <c r="E281" s="9"/>
      <c r="F281" s="9"/>
      <c r="G281" s="9"/>
      <c r="H281" s="9"/>
      <c r="I281" s="9"/>
      <c r="J281" s="9"/>
      <c r="K281" s="9"/>
      <c r="L281" s="9"/>
      <c r="M281" s="10"/>
      <c r="N281" s="9"/>
      <c r="O281" s="9"/>
      <c r="P281" s="10"/>
      <c r="Q281" s="10"/>
      <c r="R281" s="10"/>
      <c r="S281" s="9"/>
      <c r="T281" s="12"/>
      <c r="U281" s="11"/>
      <c r="V281" s="10"/>
      <c r="W281" s="10"/>
      <c r="X281" s="10"/>
      <c r="Y281" s="10"/>
      <c r="Z281" s="9"/>
      <c r="AA281" s="8"/>
      <c r="AB281" s="8"/>
      <c r="AC281" s="8"/>
      <c r="AD281" s="8"/>
      <c r="AE281" s="8"/>
      <c r="AF281" s="8"/>
      <c r="AX281" s="2"/>
      <c r="AY281" s="2"/>
      <c r="AZ281" s="2"/>
      <c r="BA281" s="2"/>
      <c r="BB281" s="2"/>
      <c r="BD281" s="56"/>
    </row>
    <row r="282" spans="2:56" ht="28.5" customHeight="1" x14ac:dyDescent="0.45">
      <c r="B282" s="14"/>
      <c r="C282" s="9"/>
      <c r="D282" s="13"/>
      <c r="E282" s="9"/>
      <c r="F282" s="9"/>
      <c r="G282" s="9"/>
      <c r="H282" s="9"/>
      <c r="I282" s="9"/>
      <c r="J282" s="9"/>
      <c r="K282" s="9"/>
      <c r="L282" s="9"/>
      <c r="M282" s="10"/>
      <c r="N282" s="9"/>
      <c r="O282" s="9"/>
      <c r="P282" s="10"/>
      <c r="Q282" s="10"/>
      <c r="R282" s="10"/>
      <c r="S282" s="9"/>
      <c r="T282" s="12"/>
      <c r="U282" s="11"/>
      <c r="V282" s="10"/>
      <c r="W282" s="10"/>
      <c r="X282" s="10"/>
      <c r="Y282" s="10"/>
      <c r="Z282" s="9"/>
      <c r="AA282" s="8"/>
      <c r="AB282" s="8"/>
      <c r="AC282" s="8"/>
      <c r="AD282" s="8"/>
      <c r="AE282" s="8"/>
      <c r="AF282" s="8"/>
      <c r="AX282" s="2"/>
      <c r="AY282" s="2"/>
      <c r="AZ282" s="2"/>
      <c r="BA282" s="2"/>
      <c r="BB282" s="2"/>
      <c r="BD282" s="56"/>
    </row>
    <row r="283" spans="2:56" ht="28.5" customHeight="1" x14ac:dyDescent="0.45">
      <c r="B283" s="14"/>
      <c r="C283" s="9"/>
      <c r="D283" s="13"/>
      <c r="E283" s="9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10"/>
      <c r="Q283" s="10"/>
      <c r="R283" s="10"/>
      <c r="S283" s="9"/>
      <c r="T283" s="12"/>
      <c r="U283" s="11"/>
      <c r="V283" s="10"/>
      <c r="W283" s="10"/>
      <c r="X283" s="10"/>
      <c r="Y283" s="10"/>
      <c r="Z283" s="9"/>
      <c r="AA283" s="8"/>
      <c r="AB283" s="8"/>
      <c r="AC283" s="8"/>
      <c r="AD283" s="8"/>
      <c r="AE283" s="8"/>
      <c r="AF283" s="8"/>
      <c r="AX283" s="2"/>
      <c r="AY283" s="2"/>
      <c r="AZ283" s="2"/>
      <c r="BA283" s="2"/>
      <c r="BB283" s="2"/>
      <c r="BD283" s="56"/>
    </row>
    <row r="284" spans="2:56" ht="28.5" customHeight="1" x14ac:dyDescent="0.45">
      <c r="B284" s="14"/>
      <c r="C284" s="9"/>
      <c r="D284" s="13"/>
      <c r="E284" s="9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10"/>
      <c r="Q284" s="10"/>
      <c r="R284" s="10"/>
      <c r="S284" s="9"/>
      <c r="T284" s="12"/>
      <c r="U284" s="11"/>
      <c r="V284" s="10"/>
      <c r="W284" s="10"/>
      <c r="X284" s="10"/>
      <c r="Y284" s="10"/>
      <c r="Z284" s="9"/>
      <c r="AA284" s="8"/>
      <c r="AB284" s="8"/>
      <c r="AC284" s="8"/>
      <c r="AD284" s="8"/>
      <c r="AE284" s="8"/>
      <c r="AF284" s="8"/>
      <c r="AX284" s="2"/>
      <c r="AY284" s="2"/>
      <c r="AZ284" s="2"/>
      <c r="BA284" s="2"/>
      <c r="BB284" s="2"/>
      <c r="BD284" s="56"/>
    </row>
    <row r="285" spans="2:56" ht="28.5" customHeight="1" x14ac:dyDescent="0.45">
      <c r="B285" s="14"/>
      <c r="C285" s="9"/>
      <c r="D285" s="13"/>
      <c r="E285" s="9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10"/>
      <c r="Q285" s="10"/>
      <c r="R285" s="10"/>
      <c r="S285" s="9"/>
      <c r="T285" s="12"/>
      <c r="U285" s="11"/>
      <c r="V285" s="10"/>
      <c r="W285" s="10"/>
      <c r="X285" s="10"/>
      <c r="Y285" s="10"/>
      <c r="Z285" s="9"/>
      <c r="AA285" s="8"/>
      <c r="AB285" s="8"/>
      <c r="AC285" s="8"/>
      <c r="AD285" s="8"/>
      <c r="AE285" s="8"/>
      <c r="AF285" s="8"/>
      <c r="AX285" s="2"/>
      <c r="AY285" s="2"/>
      <c r="AZ285" s="2"/>
      <c r="BA285" s="2"/>
      <c r="BB285" s="2"/>
      <c r="BD285" s="56"/>
    </row>
    <row r="286" spans="2:56" ht="28.5" customHeight="1" x14ac:dyDescent="0.45">
      <c r="B286" s="14"/>
      <c r="C286" s="9"/>
      <c r="D286" s="13"/>
      <c r="E286" s="9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10"/>
      <c r="Q286" s="10"/>
      <c r="R286" s="10"/>
      <c r="S286" s="9"/>
      <c r="T286" s="12"/>
      <c r="U286" s="11"/>
      <c r="V286" s="10"/>
      <c r="W286" s="10"/>
      <c r="X286" s="10"/>
      <c r="Y286" s="10"/>
      <c r="Z286" s="9"/>
      <c r="AA286" s="8"/>
      <c r="AB286" s="8"/>
      <c r="AC286" s="8"/>
      <c r="AD286" s="8"/>
      <c r="AE286" s="8"/>
      <c r="AF286" s="8"/>
      <c r="AX286" s="2"/>
      <c r="AY286" s="2"/>
      <c r="AZ286" s="2"/>
      <c r="BA286" s="2"/>
      <c r="BB286" s="2"/>
      <c r="BD286" s="56"/>
    </row>
    <row r="287" spans="2:56" ht="28.5" customHeight="1" x14ac:dyDescent="0.45">
      <c r="B287" s="14"/>
      <c r="C287" s="9"/>
      <c r="D287" s="13"/>
      <c r="E287" s="9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10"/>
      <c r="Q287" s="10"/>
      <c r="R287" s="10"/>
      <c r="S287" s="9"/>
      <c r="T287" s="12"/>
      <c r="U287" s="11"/>
      <c r="V287" s="10"/>
      <c r="W287" s="10"/>
      <c r="X287" s="10"/>
      <c r="Y287" s="10"/>
      <c r="Z287" s="9"/>
      <c r="AA287" s="8"/>
      <c r="AB287" s="8"/>
      <c r="AC287" s="8"/>
      <c r="AD287" s="8"/>
      <c r="AE287" s="8"/>
      <c r="AF287" s="8"/>
      <c r="AX287" s="2"/>
      <c r="AY287" s="2"/>
      <c r="AZ287" s="2"/>
      <c r="BA287" s="2"/>
      <c r="BB287" s="2"/>
      <c r="BD287" s="56"/>
    </row>
    <row r="288" spans="2:56" ht="28.5" customHeight="1" x14ac:dyDescent="0.45">
      <c r="B288" s="14"/>
      <c r="C288" s="9"/>
      <c r="D288" s="13"/>
      <c r="E288" s="9"/>
      <c r="F288" s="9"/>
      <c r="G288" s="9"/>
      <c r="H288" s="9"/>
      <c r="I288" s="9"/>
      <c r="J288" s="9"/>
      <c r="K288" s="9"/>
      <c r="L288" s="9"/>
      <c r="M288" s="10"/>
      <c r="N288" s="9"/>
      <c r="O288" s="9"/>
      <c r="P288" s="10"/>
      <c r="Q288" s="10"/>
      <c r="R288" s="10"/>
      <c r="S288" s="9"/>
      <c r="T288" s="12"/>
      <c r="U288" s="11"/>
      <c r="V288" s="10"/>
      <c r="W288" s="10"/>
      <c r="X288" s="10"/>
      <c r="Y288" s="10"/>
      <c r="Z288" s="9"/>
      <c r="AA288" s="8"/>
      <c r="AB288" s="8"/>
      <c r="AC288" s="8"/>
      <c r="AD288" s="8"/>
      <c r="AE288" s="8"/>
      <c r="AF288" s="8"/>
      <c r="AX288" s="2"/>
      <c r="AY288" s="2"/>
      <c r="AZ288" s="2"/>
      <c r="BA288" s="2"/>
      <c r="BB288" s="2"/>
      <c r="BD288" s="56"/>
    </row>
    <row r="289" spans="2:56" ht="28.5" customHeight="1" x14ac:dyDescent="0.45">
      <c r="B289" s="14"/>
      <c r="C289" s="9"/>
      <c r="D289" s="13"/>
      <c r="E289" s="9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10"/>
      <c r="Q289" s="10"/>
      <c r="R289" s="10"/>
      <c r="S289" s="9"/>
      <c r="T289" s="12"/>
      <c r="U289" s="11"/>
      <c r="V289" s="10"/>
      <c r="W289" s="10"/>
      <c r="X289" s="10"/>
      <c r="Y289" s="10"/>
      <c r="Z289" s="9"/>
      <c r="AA289" s="8"/>
      <c r="AB289" s="8"/>
      <c r="AC289" s="8"/>
      <c r="AD289" s="8"/>
      <c r="AE289" s="8"/>
      <c r="AF289" s="8"/>
      <c r="AX289" s="2"/>
      <c r="AY289" s="2"/>
      <c r="AZ289" s="2"/>
      <c r="BA289" s="2"/>
      <c r="BB289" s="2"/>
      <c r="BD289" s="56"/>
    </row>
    <row r="290" spans="2:56" ht="28.5" customHeight="1" x14ac:dyDescent="0.45">
      <c r="B290" s="14"/>
      <c r="C290" s="9"/>
      <c r="D290" s="13"/>
      <c r="E290" s="9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10"/>
      <c r="Q290" s="10"/>
      <c r="R290" s="10"/>
      <c r="S290" s="9"/>
      <c r="T290" s="12"/>
      <c r="U290" s="11"/>
      <c r="V290" s="10"/>
      <c r="W290" s="10"/>
      <c r="X290" s="10"/>
      <c r="Y290" s="10"/>
      <c r="Z290" s="9"/>
      <c r="AA290" s="8"/>
      <c r="AB290" s="8"/>
      <c r="AC290" s="8"/>
      <c r="AD290" s="8"/>
      <c r="AE290" s="8"/>
      <c r="AF290" s="8"/>
      <c r="AX290" s="2"/>
      <c r="AY290" s="2"/>
      <c r="AZ290" s="2"/>
      <c r="BA290" s="2"/>
      <c r="BB290" s="2"/>
      <c r="BD290" s="56"/>
    </row>
    <row r="291" spans="2:56" ht="28.5" customHeight="1" x14ac:dyDescent="0.45">
      <c r="B291" s="14"/>
      <c r="C291" s="9"/>
      <c r="D291" s="13"/>
      <c r="E291" s="9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10"/>
      <c r="Q291" s="10"/>
      <c r="R291" s="10"/>
      <c r="S291" s="9"/>
      <c r="T291" s="12"/>
      <c r="U291" s="11"/>
      <c r="V291" s="10"/>
      <c r="W291" s="10"/>
      <c r="X291" s="10"/>
      <c r="Y291" s="10"/>
      <c r="Z291" s="9"/>
      <c r="AA291" s="8"/>
      <c r="AB291" s="8"/>
      <c r="AC291" s="8"/>
      <c r="AD291" s="8"/>
      <c r="AE291" s="8"/>
      <c r="AF291" s="8"/>
      <c r="AX291" s="2"/>
      <c r="AY291" s="2"/>
      <c r="AZ291" s="2"/>
      <c r="BA291" s="2"/>
      <c r="BB291" s="2"/>
      <c r="BD291" s="56"/>
    </row>
    <row r="292" spans="2:56" ht="28.5" customHeight="1" x14ac:dyDescent="0.45">
      <c r="B292" s="14"/>
      <c r="C292" s="9"/>
      <c r="D292" s="13"/>
      <c r="E292" s="9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10"/>
      <c r="Q292" s="10"/>
      <c r="R292" s="10"/>
      <c r="S292" s="9"/>
      <c r="T292" s="12"/>
      <c r="U292" s="11"/>
      <c r="V292" s="10"/>
      <c r="W292" s="10"/>
      <c r="X292" s="10"/>
      <c r="Y292" s="10"/>
      <c r="Z292" s="9"/>
      <c r="AA292" s="8"/>
      <c r="AB292" s="8"/>
      <c r="AC292" s="8"/>
      <c r="AD292" s="8"/>
      <c r="AE292" s="8"/>
      <c r="AF292" s="8"/>
      <c r="AX292" s="2"/>
      <c r="AY292" s="2"/>
      <c r="AZ292" s="2"/>
      <c r="BA292" s="2"/>
      <c r="BB292" s="2"/>
      <c r="BD292" s="56"/>
    </row>
    <row r="293" spans="2:56" ht="28.5" customHeight="1" x14ac:dyDescent="0.45">
      <c r="B293" s="14"/>
      <c r="C293" s="9"/>
      <c r="D293" s="13"/>
      <c r="E293" s="9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10"/>
      <c r="Q293" s="10"/>
      <c r="R293" s="10"/>
      <c r="S293" s="9"/>
      <c r="T293" s="12"/>
      <c r="U293" s="11"/>
      <c r="V293" s="10"/>
      <c r="W293" s="10"/>
      <c r="X293" s="10"/>
      <c r="Y293" s="10"/>
      <c r="Z293" s="9"/>
      <c r="AA293" s="8"/>
      <c r="AB293" s="8"/>
      <c r="AC293" s="8"/>
      <c r="AD293" s="8"/>
      <c r="AE293" s="8"/>
      <c r="AF293" s="8"/>
      <c r="AX293" s="2"/>
      <c r="AY293" s="2"/>
      <c r="AZ293" s="2"/>
      <c r="BA293" s="2"/>
      <c r="BB293" s="2"/>
      <c r="BD293" s="56"/>
    </row>
    <row r="294" spans="2:56" ht="28.5" customHeight="1" x14ac:dyDescent="0.45">
      <c r="B294" s="14"/>
      <c r="C294" s="9"/>
      <c r="D294" s="13"/>
      <c r="E294" s="9"/>
      <c r="F294" s="9"/>
      <c r="G294" s="9"/>
      <c r="H294" s="9"/>
      <c r="I294" s="9"/>
      <c r="J294" s="9"/>
      <c r="K294" s="9"/>
      <c r="L294" s="9"/>
      <c r="M294" s="10"/>
      <c r="N294" s="9"/>
      <c r="O294" s="9"/>
      <c r="P294" s="10"/>
      <c r="Q294" s="10"/>
      <c r="R294" s="10"/>
      <c r="S294" s="9"/>
      <c r="T294" s="12"/>
      <c r="U294" s="11"/>
      <c r="V294" s="10"/>
      <c r="W294" s="10"/>
      <c r="X294" s="10"/>
      <c r="Y294" s="10"/>
      <c r="Z294" s="9"/>
      <c r="AA294" s="8"/>
      <c r="AB294" s="8"/>
      <c r="AC294" s="8"/>
      <c r="AD294" s="8"/>
      <c r="AE294" s="8"/>
      <c r="AF294" s="8"/>
      <c r="AX294" s="2"/>
      <c r="AY294" s="2"/>
      <c r="AZ294" s="2"/>
      <c r="BA294" s="2"/>
      <c r="BB294" s="2"/>
      <c r="BD294" s="56"/>
    </row>
    <row r="295" spans="2:56" ht="28.5" customHeight="1" x14ac:dyDescent="0.45">
      <c r="B295" s="14"/>
      <c r="C295" s="9"/>
      <c r="D295" s="13"/>
      <c r="E295" s="9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10"/>
      <c r="Q295" s="10"/>
      <c r="R295" s="10"/>
      <c r="S295" s="9"/>
      <c r="T295" s="12"/>
      <c r="U295" s="11"/>
      <c r="V295" s="10"/>
      <c r="W295" s="10"/>
      <c r="X295" s="10"/>
      <c r="Y295" s="10"/>
      <c r="Z295" s="9"/>
      <c r="AA295" s="8"/>
      <c r="AB295" s="8"/>
      <c r="AC295" s="8"/>
      <c r="AD295" s="8"/>
      <c r="AE295" s="8"/>
      <c r="AF295" s="8"/>
      <c r="AX295" s="2"/>
      <c r="AY295" s="2"/>
      <c r="AZ295" s="2"/>
      <c r="BA295" s="2"/>
      <c r="BB295" s="2"/>
      <c r="BD295" s="56"/>
    </row>
    <row r="296" spans="2:56" ht="28.5" customHeight="1" x14ac:dyDescent="0.45">
      <c r="B296" s="14"/>
      <c r="C296" s="9"/>
      <c r="D296" s="13"/>
      <c r="E296" s="9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10"/>
      <c r="Q296" s="10"/>
      <c r="R296" s="10"/>
      <c r="S296" s="9"/>
      <c r="T296" s="12"/>
      <c r="U296" s="11"/>
      <c r="V296" s="10"/>
      <c r="W296" s="10"/>
      <c r="X296" s="10"/>
      <c r="Y296" s="10"/>
      <c r="Z296" s="9"/>
      <c r="AA296" s="8"/>
      <c r="AB296" s="8"/>
      <c r="AC296" s="8"/>
      <c r="AD296" s="8"/>
      <c r="AE296" s="8"/>
      <c r="AF296" s="8"/>
      <c r="AX296" s="2"/>
      <c r="AY296" s="2"/>
      <c r="AZ296" s="2"/>
      <c r="BA296" s="2"/>
      <c r="BB296" s="2"/>
      <c r="BD296" s="56"/>
    </row>
    <row r="297" spans="2:56" ht="28.5" customHeight="1" x14ac:dyDescent="0.45">
      <c r="B297" s="14"/>
      <c r="C297" s="9"/>
      <c r="D297" s="13"/>
      <c r="E297" s="9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10"/>
      <c r="Q297" s="10"/>
      <c r="R297" s="10"/>
      <c r="S297" s="9"/>
      <c r="T297" s="12"/>
      <c r="U297" s="11"/>
      <c r="V297" s="10"/>
      <c r="W297" s="10"/>
      <c r="X297" s="10"/>
      <c r="Y297" s="10"/>
      <c r="Z297" s="9"/>
      <c r="AA297" s="8"/>
      <c r="AB297" s="8"/>
      <c r="AC297" s="8"/>
      <c r="AD297" s="8"/>
      <c r="AE297" s="8"/>
      <c r="AF297" s="8"/>
      <c r="AX297" s="2"/>
      <c r="AY297" s="2"/>
      <c r="AZ297" s="2"/>
      <c r="BA297" s="2"/>
      <c r="BB297" s="2"/>
      <c r="BD297" s="56"/>
    </row>
    <row r="298" spans="2:56" ht="28.5" customHeight="1" x14ac:dyDescent="0.45">
      <c r="B298" s="14"/>
      <c r="C298" s="9"/>
      <c r="D298" s="13"/>
      <c r="E298" s="9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10"/>
      <c r="Q298" s="10"/>
      <c r="R298" s="10"/>
      <c r="S298" s="9"/>
      <c r="T298" s="12"/>
      <c r="U298" s="11"/>
      <c r="V298" s="10"/>
      <c r="W298" s="10"/>
      <c r="X298" s="10"/>
      <c r="Y298" s="10"/>
      <c r="Z298" s="9"/>
      <c r="AA298" s="8"/>
      <c r="AB298" s="8"/>
      <c r="AC298" s="8"/>
      <c r="AD298" s="8"/>
      <c r="AE298" s="8"/>
      <c r="AF298" s="8"/>
      <c r="AX298" s="2"/>
      <c r="AY298" s="2"/>
      <c r="AZ298" s="2"/>
      <c r="BA298" s="2"/>
      <c r="BB298" s="2"/>
      <c r="BD298" s="56"/>
    </row>
    <row r="299" spans="2:56" ht="28.5" customHeight="1" x14ac:dyDescent="0.45">
      <c r="B299" s="14"/>
      <c r="C299" s="9"/>
      <c r="D299" s="13"/>
      <c r="E299" s="9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10"/>
      <c r="Q299" s="10"/>
      <c r="R299" s="10"/>
      <c r="S299" s="9"/>
      <c r="T299" s="12"/>
      <c r="U299" s="11"/>
      <c r="V299" s="10"/>
      <c r="W299" s="10"/>
      <c r="X299" s="10"/>
      <c r="Y299" s="10"/>
      <c r="Z299" s="9"/>
      <c r="AA299" s="8"/>
      <c r="AB299" s="8"/>
      <c r="AC299" s="8"/>
      <c r="AD299" s="8"/>
      <c r="AE299" s="8"/>
      <c r="AF299" s="8"/>
      <c r="AX299" s="2"/>
      <c r="AY299" s="2"/>
      <c r="AZ299" s="2"/>
      <c r="BA299" s="2"/>
      <c r="BB299" s="2"/>
      <c r="BD299" s="56"/>
    </row>
    <row r="300" spans="2:56" ht="28.5" customHeight="1" x14ac:dyDescent="0.45">
      <c r="B300" s="14"/>
      <c r="C300" s="9"/>
      <c r="D300" s="13"/>
      <c r="E300" s="9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10"/>
      <c r="Q300" s="10"/>
      <c r="R300" s="10"/>
      <c r="S300" s="9"/>
      <c r="T300" s="12"/>
      <c r="U300" s="11"/>
      <c r="V300" s="10"/>
      <c r="W300" s="10"/>
      <c r="X300" s="10"/>
      <c r="Y300" s="10"/>
      <c r="Z300" s="9"/>
      <c r="AA300" s="8"/>
      <c r="AB300" s="8"/>
      <c r="AC300" s="8"/>
      <c r="AD300" s="8"/>
      <c r="AE300" s="8"/>
      <c r="AF300" s="8"/>
      <c r="AX300" s="2"/>
      <c r="AY300" s="2"/>
      <c r="AZ300" s="2"/>
      <c r="BA300" s="2"/>
      <c r="BB300" s="2"/>
      <c r="BD300" s="56"/>
    </row>
    <row r="301" spans="2:56" ht="28.5" customHeight="1" x14ac:dyDescent="0.45">
      <c r="B301" s="14"/>
      <c r="C301" s="9"/>
      <c r="D301" s="13"/>
      <c r="E301" s="9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10"/>
      <c r="Q301" s="10"/>
      <c r="R301" s="10"/>
      <c r="S301" s="9"/>
      <c r="T301" s="12"/>
      <c r="U301" s="11"/>
      <c r="V301" s="10"/>
      <c r="W301" s="10"/>
      <c r="X301" s="10"/>
      <c r="Y301" s="10"/>
      <c r="Z301" s="9"/>
      <c r="AA301" s="8"/>
      <c r="AB301" s="8"/>
      <c r="AC301" s="8"/>
      <c r="AD301" s="8"/>
      <c r="AE301" s="8"/>
      <c r="AF301" s="8"/>
      <c r="AX301" s="2"/>
      <c r="AY301" s="2"/>
      <c r="AZ301" s="2"/>
      <c r="BA301" s="2"/>
      <c r="BB301" s="2"/>
      <c r="BD301" s="56"/>
    </row>
    <row r="302" spans="2:56" ht="28.5" customHeight="1" x14ac:dyDescent="0.45">
      <c r="B302" s="14"/>
      <c r="C302" s="9"/>
      <c r="D302" s="13"/>
      <c r="E302" s="9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10"/>
      <c r="Q302" s="10"/>
      <c r="R302" s="10"/>
      <c r="S302" s="9"/>
      <c r="T302" s="12"/>
      <c r="U302" s="11"/>
      <c r="V302" s="10"/>
      <c r="W302" s="10"/>
      <c r="X302" s="10"/>
      <c r="Y302" s="10"/>
      <c r="Z302" s="9"/>
      <c r="AA302" s="8"/>
      <c r="AB302" s="8"/>
      <c r="AC302" s="8"/>
      <c r="AD302" s="8"/>
      <c r="AE302" s="8"/>
      <c r="AF302" s="8"/>
      <c r="AX302" s="2"/>
      <c r="AY302" s="2"/>
      <c r="AZ302" s="2"/>
      <c r="BA302" s="2"/>
      <c r="BB302" s="2"/>
      <c r="BD302" s="56"/>
    </row>
    <row r="303" spans="2:56" ht="28.5" customHeight="1" x14ac:dyDescent="0.45">
      <c r="B303" s="14"/>
      <c r="C303" s="9"/>
      <c r="D303" s="13"/>
      <c r="E303" s="9"/>
      <c r="F303" s="9"/>
      <c r="G303" s="9"/>
      <c r="H303" s="9"/>
      <c r="I303" s="9"/>
      <c r="J303" s="9"/>
      <c r="K303" s="9"/>
      <c r="L303" s="9"/>
      <c r="M303" s="10"/>
      <c r="N303" s="9"/>
      <c r="O303" s="9"/>
      <c r="P303" s="10"/>
      <c r="Q303" s="10"/>
      <c r="R303" s="10"/>
      <c r="S303" s="9"/>
      <c r="T303" s="12"/>
      <c r="U303" s="11"/>
      <c r="V303" s="10"/>
      <c r="W303" s="10"/>
      <c r="X303" s="10"/>
      <c r="Y303" s="10"/>
      <c r="Z303" s="9"/>
      <c r="AA303" s="8"/>
      <c r="AB303" s="8"/>
      <c r="AC303" s="8"/>
      <c r="AD303" s="8"/>
      <c r="AE303" s="8"/>
      <c r="AF303" s="8"/>
      <c r="AX303" s="2"/>
      <c r="AY303" s="2"/>
      <c r="AZ303" s="2"/>
      <c r="BA303" s="2"/>
      <c r="BB303" s="2"/>
      <c r="BD303" s="56"/>
    </row>
    <row r="304" spans="2:56" ht="28.5" customHeight="1" x14ac:dyDescent="0.45">
      <c r="B304" s="14"/>
      <c r="C304" s="9"/>
      <c r="D304" s="13"/>
      <c r="E304" s="9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10"/>
      <c r="Q304" s="10"/>
      <c r="R304" s="10"/>
      <c r="S304" s="9"/>
      <c r="T304" s="12"/>
      <c r="U304" s="11"/>
      <c r="V304" s="10"/>
      <c r="W304" s="10"/>
      <c r="X304" s="10"/>
      <c r="Y304" s="10"/>
      <c r="Z304" s="9"/>
      <c r="AA304" s="8"/>
      <c r="AB304" s="8"/>
      <c r="AC304" s="8"/>
      <c r="AD304" s="8"/>
      <c r="AE304" s="8"/>
      <c r="AF304" s="8"/>
      <c r="AX304" s="2"/>
      <c r="AY304" s="2"/>
      <c r="AZ304" s="2"/>
      <c r="BA304" s="2"/>
      <c r="BB304" s="2"/>
      <c r="BD304" s="56"/>
    </row>
    <row r="305" spans="2:56" ht="28.5" customHeight="1" x14ac:dyDescent="0.45">
      <c r="B305" s="14"/>
      <c r="C305" s="9"/>
      <c r="D305" s="13"/>
      <c r="E305" s="9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10"/>
      <c r="Q305" s="10"/>
      <c r="R305" s="10"/>
      <c r="S305" s="9"/>
      <c r="T305" s="12"/>
      <c r="U305" s="11"/>
      <c r="V305" s="10"/>
      <c r="W305" s="10"/>
      <c r="X305" s="10"/>
      <c r="Y305" s="10"/>
      <c r="Z305" s="9"/>
      <c r="AA305" s="8"/>
      <c r="AB305" s="8"/>
      <c r="AC305" s="8"/>
      <c r="AD305" s="8"/>
      <c r="AE305" s="8"/>
      <c r="AF305" s="8"/>
      <c r="AX305" s="2"/>
      <c r="AY305" s="2"/>
      <c r="AZ305" s="2"/>
      <c r="BA305" s="2"/>
      <c r="BB305" s="2"/>
      <c r="BD305" s="56"/>
    </row>
    <row r="306" spans="2:56" ht="28.5" customHeight="1" x14ac:dyDescent="0.45">
      <c r="B306" s="14"/>
      <c r="C306" s="9"/>
      <c r="D306" s="13"/>
      <c r="E306" s="9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10"/>
      <c r="Q306" s="10"/>
      <c r="R306" s="10"/>
      <c r="S306" s="9"/>
      <c r="T306" s="12"/>
      <c r="U306" s="11"/>
      <c r="V306" s="10"/>
      <c r="W306" s="10"/>
      <c r="X306" s="10"/>
      <c r="Y306" s="10"/>
      <c r="Z306" s="9"/>
      <c r="AA306" s="8"/>
      <c r="AB306" s="8"/>
      <c r="AC306" s="8"/>
      <c r="AD306" s="8"/>
      <c r="AE306" s="8"/>
      <c r="AF306" s="8"/>
      <c r="AX306" s="2"/>
      <c r="AY306" s="2"/>
      <c r="AZ306" s="2"/>
      <c r="BA306" s="2"/>
      <c r="BB306" s="2"/>
      <c r="BD306" s="56"/>
    </row>
    <row r="307" spans="2:56" ht="28.5" customHeight="1" x14ac:dyDescent="0.45">
      <c r="B307" s="14"/>
      <c r="C307" s="9"/>
      <c r="D307" s="13"/>
      <c r="E307" s="9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10"/>
      <c r="Q307" s="10"/>
      <c r="R307" s="10"/>
      <c r="S307" s="9"/>
      <c r="T307" s="12"/>
      <c r="U307" s="11"/>
      <c r="V307" s="10"/>
      <c r="W307" s="10"/>
      <c r="X307" s="10"/>
      <c r="Y307" s="10"/>
      <c r="Z307" s="9"/>
      <c r="AA307" s="8"/>
      <c r="AB307" s="8"/>
      <c r="AC307" s="8"/>
      <c r="AD307" s="8"/>
      <c r="AE307" s="8"/>
      <c r="AF307" s="8"/>
      <c r="AX307" s="2"/>
      <c r="AY307" s="2"/>
      <c r="AZ307" s="2"/>
      <c r="BA307" s="2"/>
      <c r="BB307" s="2"/>
      <c r="BD307" s="56"/>
    </row>
    <row r="308" spans="2:56" ht="28.5" customHeight="1" x14ac:dyDescent="0.45">
      <c r="B308" s="14"/>
      <c r="C308" s="9"/>
      <c r="D308" s="13"/>
      <c r="E308" s="9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10"/>
      <c r="Q308" s="10"/>
      <c r="R308" s="10"/>
      <c r="S308" s="9"/>
      <c r="T308" s="12"/>
      <c r="U308" s="11"/>
      <c r="V308" s="10"/>
      <c r="W308" s="10"/>
      <c r="X308" s="10"/>
      <c r="Y308" s="10"/>
      <c r="Z308" s="9"/>
      <c r="AA308" s="8"/>
      <c r="AB308" s="8"/>
      <c r="AC308" s="8"/>
      <c r="AD308" s="8"/>
      <c r="AE308" s="8"/>
      <c r="AF308" s="8"/>
      <c r="AX308" s="2"/>
      <c r="AY308" s="2"/>
      <c r="AZ308" s="2"/>
      <c r="BA308" s="2"/>
      <c r="BB308" s="2"/>
      <c r="BD308" s="56"/>
    </row>
    <row r="309" spans="2:56" ht="28.5" customHeight="1" x14ac:dyDescent="0.45">
      <c r="B309" s="14"/>
      <c r="C309" s="9"/>
      <c r="D309" s="13"/>
      <c r="E309" s="9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10"/>
      <c r="Q309" s="10"/>
      <c r="R309" s="10"/>
      <c r="S309" s="9"/>
      <c r="T309" s="12"/>
      <c r="U309" s="11"/>
      <c r="V309" s="10"/>
      <c r="W309" s="10"/>
      <c r="X309" s="10"/>
      <c r="Y309" s="10"/>
      <c r="Z309" s="9"/>
      <c r="AA309" s="8"/>
      <c r="AB309" s="8"/>
      <c r="AC309" s="8"/>
      <c r="AD309" s="8"/>
      <c r="AE309" s="8"/>
      <c r="AF309" s="8"/>
      <c r="AX309" s="2"/>
      <c r="AY309" s="2"/>
      <c r="AZ309" s="2"/>
      <c r="BA309" s="2"/>
      <c r="BB309" s="2"/>
      <c r="BD309" s="56"/>
    </row>
    <row r="310" spans="2:56" ht="28.5" customHeight="1" x14ac:dyDescent="0.45">
      <c r="B310" s="14"/>
      <c r="C310" s="9"/>
      <c r="D310" s="13"/>
      <c r="E310" s="9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10"/>
      <c r="Q310" s="10"/>
      <c r="R310" s="10"/>
      <c r="S310" s="9"/>
      <c r="T310" s="12"/>
      <c r="U310" s="11"/>
      <c r="V310" s="10"/>
      <c r="W310" s="10"/>
      <c r="X310" s="10"/>
      <c r="Y310" s="10"/>
      <c r="Z310" s="9"/>
      <c r="AA310" s="8"/>
      <c r="AB310" s="8"/>
      <c r="AC310" s="8"/>
      <c r="AD310" s="8"/>
      <c r="AE310" s="8"/>
      <c r="AF310" s="8"/>
      <c r="AX310" s="2"/>
      <c r="AY310" s="2"/>
      <c r="AZ310" s="2"/>
      <c r="BA310" s="2"/>
      <c r="BB310" s="2"/>
      <c r="BD310" s="56"/>
    </row>
    <row r="311" spans="2:56" ht="28.5" customHeight="1" x14ac:dyDescent="0.45">
      <c r="B311" s="14"/>
      <c r="C311" s="9"/>
      <c r="D311" s="13"/>
      <c r="E311" s="9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10"/>
      <c r="Q311" s="10"/>
      <c r="R311" s="10"/>
      <c r="S311" s="9"/>
      <c r="T311" s="12"/>
      <c r="U311" s="11"/>
      <c r="V311" s="10"/>
      <c r="W311" s="10"/>
      <c r="X311" s="10"/>
      <c r="Y311" s="10"/>
      <c r="Z311" s="9"/>
      <c r="AA311" s="8"/>
      <c r="AB311" s="8"/>
      <c r="AC311" s="8"/>
      <c r="AD311" s="8"/>
      <c r="AE311" s="8"/>
      <c r="AF311" s="8"/>
      <c r="AX311" s="2"/>
      <c r="AY311" s="2"/>
      <c r="AZ311" s="2"/>
      <c r="BA311" s="2"/>
      <c r="BB311" s="2"/>
      <c r="BD311" s="56"/>
    </row>
    <row r="312" spans="2:56" ht="28.5" customHeight="1" x14ac:dyDescent="0.45">
      <c r="B312" s="14"/>
      <c r="C312" s="9"/>
      <c r="D312" s="13"/>
      <c r="E312" s="9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10"/>
      <c r="Q312" s="10"/>
      <c r="R312" s="10"/>
      <c r="S312" s="9"/>
      <c r="T312" s="12"/>
      <c r="U312" s="11"/>
      <c r="V312" s="10"/>
      <c r="W312" s="10"/>
      <c r="X312" s="10"/>
      <c r="Y312" s="10"/>
      <c r="Z312" s="9"/>
      <c r="AA312" s="8"/>
      <c r="AB312" s="8"/>
      <c r="AC312" s="8"/>
      <c r="AD312" s="8"/>
      <c r="AE312" s="8"/>
      <c r="AF312" s="8"/>
      <c r="AX312" s="2"/>
      <c r="AY312" s="2"/>
      <c r="AZ312" s="2"/>
      <c r="BA312" s="2"/>
      <c r="BB312" s="2"/>
      <c r="BD312" s="56"/>
    </row>
    <row r="313" spans="2:56" ht="28.5" customHeight="1" x14ac:dyDescent="0.45">
      <c r="B313" s="14"/>
      <c r="C313" s="9"/>
      <c r="D313" s="13"/>
      <c r="E313" s="9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10"/>
      <c r="Q313" s="10"/>
      <c r="R313" s="10"/>
      <c r="S313" s="9"/>
      <c r="T313" s="12"/>
      <c r="U313" s="11"/>
      <c r="V313" s="10"/>
      <c r="W313" s="10"/>
      <c r="X313" s="10"/>
      <c r="Y313" s="10"/>
      <c r="Z313" s="9"/>
      <c r="AA313" s="8"/>
      <c r="AB313" s="8"/>
      <c r="AC313" s="8"/>
      <c r="AD313" s="8"/>
      <c r="AE313" s="8"/>
      <c r="AF313" s="8"/>
      <c r="AX313" s="2"/>
      <c r="AY313" s="2"/>
      <c r="AZ313" s="2"/>
      <c r="BA313" s="2"/>
      <c r="BB313" s="2"/>
      <c r="BD313" s="56"/>
    </row>
    <row r="314" spans="2:56" ht="28.5" customHeight="1" x14ac:dyDescent="0.45">
      <c r="B314" s="14"/>
      <c r="C314" s="9"/>
      <c r="D314" s="13"/>
      <c r="E314" s="9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10"/>
      <c r="Q314" s="10"/>
      <c r="R314" s="10"/>
      <c r="S314" s="9"/>
      <c r="T314" s="12"/>
      <c r="U314" s="11"/>
      <c r="V314" s="10"/>
      <c r="W314" s="10"/>
      <c r="X314" s="10"/>
      <c r="Y314" s="10"/>
      <c r="Z314" s="9"/>
      <c r="AA314" s="8"/>
      <c r="AB314" s="8"/>
      <c r="AC314" s="8"/>
      <c r="AD314" s="8"/>
      <c r="AE314" s="8"/>
      <c r="AF314" s="8"/>
      <c r="AX314" s="2"/>
      <c r="AY314" s="2"/>
      <c r="AZ314" s="2"/>
      <c r="BA314" s="2"/>
      <c r="BB314" s="2"/>
      <c r="BD314" s="56"/>
    </row>
    <row r="315" spans="2:56" ht="28.5" customHeight="1" x14ac:dyDescent="0.45">
      <c r="B315" s="14"/>
      <c r="C315" s="9"/>
      <c r="D315" s="13"/>
      <c r="E315" s="9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10"/>
      <c r="Q315" s="10"/>
      <c r="R315" s="10"/>
      <c r="S315" s="9"/>
      <c r="T315" s="12"/>
      <c r="U315" s="11"/>
      <c r="V315" s="10"/>
      <c r="W315" s="10"/>
      <c r="X315" s="10"/>
      <c r="Y315" s="10"/>
      <c r="Z315" s="9"/>
      <c r="AA315" s="8"/>
      <c r="AB315" s="8"/>
      <c r="AC315" s="8"/>
      <c r="AD315" s="8"/>
      <c r="AE315" s="8"/>
      <c r="AF315" s="8"/>
      <c r="AX315" s="2"/>
      <c r="AY315" s="2"/>
      <c r="AZ315" s="2"/>
      <c r="BA315" s="2"/>
      <c r="BB315" s="2"/>
      <c r="BD315" s="56"/>
    </row>
    <row r="316" spans="2:56" ht="28.5" customHeight="1" x14ac:dyDescent="0.45">
      <c r="B316" s="14"/>
      <c r="C316" s="9"/>
      <c r="D316" s="13"/>
      <c r="E316" s="9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10"/>
      <c r="Q316" s="10"/>
      <c r="R316" s="10"/>
      <c r="S316" s="9"/>
      <c r="T316" s="12"/>
      <c r="U316" s="11"/>
      <c r="V316" s="10"/>
      <c r="W316" s="10"/>
      <c r="X316" s="10"/>
      <c r="Y316" s="10"/>
      <c r="Z316" s="9"/>
      <c r="AA316" s="8"/>
      <c r="AB316" s="8"/>
      <c r="AC316" s="8"/>
      <c r="AD316" s="8"/>
      <c r="AE316" s="8"/>
      <c r="AF316" s="8"/>
      <c r="AX316" s="2"/>
      <c r="AY316" s="2"/>
      <c r="AZ316" s="2"/>
      <c r="BA316" s="2"/>
      <c r="BB316" s="2"/>
      <c r="BD316" s="56"/>
    </row>
    <row r="317" spans="2:56" ht="28.5" customHeight="1" x14ac:dyDescent="0.45">
      <c r="B317" s="14"/>
      <c r="C317" s="9"/>
      <c r="D317" s="13"/>
      <c r="E317" s="9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10"/>
      <c r="Q317" s="10"/>
      <c r="R317" s="10"/>
      <c r="S317" s="9"/>
      <c r="T317" s="12"/>
      <c r="U317" s="11"/>
      <c r="V317" s="10"/>
      <c r="W317" s="10"/>
      <c r="X317" s="10"/>
      <c r="Y317" s="10"/>
      <c r="Z317" s="9"/>
      <c r="AA317" s="8"/>
      <c r="AB317" s="8"/>
      <c r="AC317" s="8"/>
      <c r="AD317" s="8"/>
      <c r="AE317" s="8"/>
      <c r="AF317" s="8"/>
      <c r="AX317" s="2"/>
      <c r="AY317" s="2"/>
      <c r="AZ317" s="2"/>
      <c r="BA317" s="2"/>
      <c r="BB317" s="2"/>
      <c r="BD317" s="56"/>
    </row>
    <row r="318" spans="2:56" ht="28.5" customHeight="1" x14ac:dyDescent="0.45">
      <c r="B318" s="14"/>
      <c r="C318" s="9"/>
      <c r="D318" s="13"/>
      <c r="E318" s="9"/>
      <c r="F318" s="9"/>
      <c r="G318" s="9"/>
      <c r="H318" s="9"/>
      <c r="I318" s="9"/>
      <c r="J318" s="9"/>
      <c r="K318" s="9"/>
      <c r="L318" s="9"/>
      <c r="M318" s="10"/>
      <c r="N318" s="9"/>
      <c r="O318" s="9"/>
      <c r="P318" s="10"/>
      <c r="Q318" s="10"/>
      <c r="R318" s="10"/>
      <c r="S318" s="9"/>
      <c r="T318" s="12"/>
      <c r="U318" s="11"/>
      <c r="V318" s="10"/>
      <c r="W318" s="10"/>
      <c r="X318" s="10"/>
      <c r="Y318" s="10"/>
      <c r="Z318" s="9"/>
      <c r="AA318" s="8"/>
      <c r="AB318" s="8"/>
      <c r="AC318" s="8"/>
      <c r="AD318" s="8"/>
      <c r="AE318" s="8"/>
      <c r="AF318" s="8"/>
      <c r="AX318" s="2"/>
      <c r="AY318" s="2"/>
      <c r="AZ318" s="2"/>
      <c r="BA318" s="2"/>
      <c r="BB318" s="2"/>
      <c r="BD318" s="56"/>
    </row>
    <row r="319" spans="2:56" ht="28.5" customHeight="1" x14ac:dyDescent="0.45">
      <c r="B319" s="14"/>
      <c r="C319" s="9"/>
      <c r="D319" s="13"/>
      <c r="E319" s="9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10"/>
      <c r="Q319" s="10"/>
      <c r="R319" s="10"/>
      <c r="S319" s="9"/>
      <c r="T319" s="12"/>
      <c r="U319" s="11"/>
      <c r="V319" s="10"/>
      <c r="W319" s="10"/>
      <c r="X319" s="10"/>
      <c r="Y319" s="10"/>
      <c r="Z319" s="9"/>
      <c r="AA319" s="8"/>
      <c r="AB319" s="8"/>
      <c r="AC319" s="8"/>
      <c r="AD319" s="8"/>
      <c r="AE319" s="8"/>
      <c r="AF319" s="8"/>
      <c r="AX319" s="2"/>
      <c r="AY319" s="2"/>
      <c r="AZ319" s="2"/>
      <c r="BA319" s="2"/>
      <c r="BB319" s="2"/>
      <c r="BD319" s="56"/>
    </row>
    <row r="320" spans="2:56" ht="28.5" customHeight="1" x14ac:dyDescent="0.45">
      <c r="B320" s="14"/>
      <c r="C320" s="9"/>
      <c r="D320" s="13"/>
      <c r="E320" s="9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10"/>
      <c r="Q320" s="10"/>
      <c r="R320" s="10"/>
      <c r="S320" s="9"/>
      <c r="T320" s="12"/>
      <c r="U320" s="11"/>
      <c r="V320" s="10"/>
      <c r="W320" s="10"/>
      <c r="X320" s="10"/>
      <c r="Y320" s="10"/>
      <c r="Z320" s="9"/>
      <c r="AA320" s="8"/>
      <c r="AB320" s="8"/>
      <c r="AC320" s="8"/>
      <c r="AD320" s="8"/>
      <c r="AE320" s="8"/>
      <c r="AF320" s="8"/>
      <c r="AX320" s="2"/>
      <c r="AY320" s="2"/>
      <c r="AZ320" s="2"/>
      <c r="BA320" s="2"/>
      <c r="BB320" s="2"/>
      <c r="BD320" s="56"/>
    </row>
    <row r="321" spans="2:56" ht="28.5" customHeight="1" x14ac:dyDescent="0.45">
      <c r="B321" s="14"/>
      <c r="C321" s="9"/>
      <c r="D321" s="13"/>
      <c r="E321" s="9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10"/>
      <c r="Q321" s="10"/>
      <c r="R321" s="10"/>
      <c r="S321" s="9"/>
      <c r="T321" s="12"/>
      <c r="U321" s="11"/>
      <c r="V321" s="10"/>
      <c r="W321" s="10"/>
      <c r="X321" s="10"/>
      <c r="Y321" s="10"/>
      <c r="Z321" s="9"/>
      <c r="AA321" s="8"/>
      <c r="AB321" s="8"/>
      <c r="AC321" s="8"/>
      <c r="AD321" s="8"/>
      <c r="AE321" s="8"/>
      <c r="AF321" s="8"/>
      <c r="AX321" s="2"/>
      <c r="AY321" s="2"/>
      <c r="AZ321" s="2"/>
      <c r="BA321" s="2"/>
      <c r="BB321" s="2"/>
      <c r="BD321" s="56"/>
    </row>
    <row r="322" spans="2:56" ht="28.5" customHeight="1" x14ac:dyDescent="0.45">
      <c r="B322" s="14"/>
      <c r="C322" s="9"/>
      <c r="D322" s="13"/>
      <c r="E322" s="9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10"/>
      <c r="Q322" s="10"/>
      <c r="R322" s="10"/>
      <c r="S322" s="9"/>
      <c r="T322" s="12"/>
      <c r="U322" s="11"/>
      <c r="V322" s="10"/>
      <c r="W322" s="10"/>
      <c r="X322" s="10"/>
      <c r="Y322" s="10"/>
      <c r="Z322" s="9"/>
      <c r="AA322" s="8"/>
      <c r="AB322" s="8"/>
      <c r="AC322" s="8"/>
      <c r="AD322" s="8"/>
      <c r="AE322" s="8"/>
      <c r="AF322" s="8"/>
      <c r="AX322" s="2"/>
      <c r="AY322" s="2"/>
      <c r="AZ322" s="2"/>
      <c r="BA322" s="2"/>
      <c r="BB322" s="2"/>
      <c r="BD322" s="56"/>
    </row>
    <row r="323" spans="2:56" ht="28.5" customHeight="1" x14ac:dyDescent="0.45">
      <c r="B323" s="14"/>
      <c r="C323" s="9"/>
      <c r="D323" s="13"/>
      <c r="E323" s="9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10"/>
      <c r="Q323" s="10"/>
      <c r="R323" s="10"/>
      <c r="S323" s="9"/>
      <c r="T323" s="12"/>
      <c r="U323" s="11"/>
      <c r="V323" s="10"/>
      <c r="W323" s="10"/>
      <c r="X323" s="10"/>
      <c r="Y323" s="10"/>
      <c r="Z323" s="9"/>
      <c r="AA323" s="8"/>
      <c r="AB323" s="8"/>
      <c r="AC323" s="8"/>
      <c r="AD323" s="8"/>
      <c r="AE323" s="8"/>
      <c r="AF323" s="8"/>
      <c r="AX323" s="2"/>
      <c r="AY323" s="2"/>
      <c r="AZ323" s="2"/>
      <c r="BA323" s="2"/>
      <c r="BB323" s="2"/>
      <c r="BD323" s="56"/>
    </row>
    <row r="324" spans="2:56" ht="28.5" customHeight="1" x14ac:dyDescent="0.45">
      <c r="B324" s="14"/>
      <c r="C324" s="9"/>
      <c r="D324" s="13"/>
      <c r="E324" s="9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10"/>
      <c r="Q324" s="10"/>
      <c r="R324" s="10"/>
      <c r="S324" s="9"/>
      <c r="T324" s="12"/>
      <c r="U324" s="11"/>
      <c r="V324" s="10"/>
      <c r="W324" s="10"/>
      <c r="X324" s="10"/>
      <c r="Y324" s="10"/>
      <c r="Z324" s="9"/>
      <c r="AA324" s="8"/>
      <c r="AB324" s="8"/>
      <c r="AC324" s="8"/>
      <c r="AD324" s="8"/>
      <c r="AE324" s="8"/>
      <c r="AF324" s="8"/>
      <c r="AX324" s="2"/>
      <c r="AY324" s="2"/>
      <c r="AZ324" s="2"/>
      <c r="BA324" s="2"/>
      <c r="BB324" s="2"/>
      <c r="BD324" s="56"/>
    </row>
    <row r="325" spans="2:56" ht="28.5" customHeight="1" x14ac:dyDescent="0.45">
      <c r="B325" s="14"/>
      <c r="C325" s="9"/>
      <c r="D325" s="13"/>
      <c r="E325" s="9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10"/>
      <c r="Q325" s="10"/>
      <c r="R325" s="10"/>
      <c r="S325" s="9"/>
      <c r="T325" s="12"/>
      <c r="U325" s="11"/>
      <c r="V325" s="10"/>
      <c r="W325" s="10"/>
      <c r="X325" s="10"/>
      <c r="Y325" s="10"/>
      <c r="Z325" s="9"/>
      <c r="AA325" s="8"/>
      <c r="AB325" s="8"/>
      <c r="AC325" s="8"/>
      <c r="AD325" s="8"/>
      <c r="AE325" s="8"/>
      <c r="AF325" s="8"/>
      <c r="AX325" s="2"/>
      <c r="AY325" s="2"/>
      <c r="AZ325" s="2"/>
      <c r="BA325" s="2"/>
      <c r="BB325" s="2"/>
      <c r="BD325" s="56"/>
    </row>
    <row r="326" spans="2:56" ht="28.5" customHeight="1" x14ac:dyDescent="0.45">
      <c r="B326" s="14"/>
      <c r="C326" s="9"/>
      <c r="D326" s="13"/>
      <c r="E326" s="9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10"/>
      <c r="Q326" s="10"/>
      <c r="R326" s="10"/>
      <c r="S326" s="9"/>
      <c r="T326" s="12"/>
      <c r="U326" s="11"/>
      <c r="V326" s="10"/>
      <c r="W326" s="10"/>
      <c r="X326" s="10"/>
      <c r="Y326" s="10"/>
      <c r="Z326" s="9"/>
      <c r="AA326" s="8"/>
      <c r="AB326" s="8"/>
      <c r="AC326" s="8"/>
      <c r="AD326" s="8"/>
      <c r="AE326" s="8"/>
      <c r="AF326" s="8"/>
      <c r="AX326" s="2"/>
      <c r="AY326" s="2"/>
      <c r="AZ326" s="2"/>
      <c r="BA326" s="2"/>
      <c r="BB326" s="2"/>
      <c r="BD326" s="56"/>
    </row>
    <row r="327" spans="2:56" ht="28.5" customHeight="1" x14ac:dyDescent="0.45">
      <c r="B327" s="14"/>
      <c r="C327" s="9"/>
      <c r="D327" s="13"/>
      <c r="E327" s="9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10"/>
      <c r="Q327" s="10"/>
      <c r="R327" s="10"/>
      <c r="S327" s="9"/>
      <c r="T327" s="12"/>
      <c r="U327" s="11"/>
      <c r="V327" s="10"/>
      <c r="W327" s="10"/>
      <c r="X327" s="10"/>
      <c r="Y327" s="10"/>
      <c r="Z327" s="9"/>
      <c r="AA327" s="8"/>
      <c r="AB327" s="8"/>
      <c r="AC327" s="8"/>
      <c r="AD327" s="8"/>
      <c r="AE327" s="8"/>
      <c r="AF327" s="8"/>
      <c r="AX327" s="2"/>
      <c r="AY327" s="2"/>
      <c r="AZ327" s="2"/>
      <c r="BA327" s="2"/>
      <c r="BB327" s="2"/>
      <c r="BD327" s="56"/>
    </row>
    <row r="328" spans="2:56" ht="28.5" customHeight="1" x14ac:dyDescent="0.45">
      <c r="B328" s="14"/>
      <c r="C328" s="9"/>
      <c r="D328" s="13"/>
      <c r="E328" s="9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10"/>
      <c r="Q328" s="10"/>
      <c r="R328" s="10"/>
      <c r="S328" s="9"/>
      <c r="T328" s="12"/>
      <c r="U328" s="11"/>
      <c r="V328" s="10"/>
      <c r="W328" s="10"/>
      <c r="X328" s="10"/>
      <c r="Y328" s="10"/>
      <c r="Z328" s="9"/>
      <c r="AA328" s="8"/>
      <c r="AB328" s="8"/>
      <c r="AC328" s="8"/>
      <c r="AD328" s="8"/>
      <c r="AE328" s="8"/>
      <c r="AF328" s="8"/>
      <c r="AX328" s="2"/>
      <c r="AY328" s="2"/>
      <c r="AZ328" s="2"/>
      <c r="BA328" s="2"/>
      <c r="BB328" s="2"/>
      <c r="BD328" s="56"/>
    </row>
    <row r="329" spans="2:56" ht="28.5" customHeight="1" x14ac:dyDescent="0.45">
      <c r="B329" s="14"/>
      <c r="C329" s="9"/>
      <c r="D329" s="13"/>
      <c r="E329" s="9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10"/>
      <c r="Q329" s="10"/>
      <c r="R329" s="10"/>
      <c r="S329" s="9"/>
      <c r="T329" s="12"/>
      <c r="U329" s="11"/>
      <c r="V329" s="10"/>
      <c r="W329" s="10"/>
      <c r="X329" s="10"/>
      <c r="Y329" s="10"/>
      <c r="Z329" s="9"/>
      <c r="AA329" s="8"/>
      <c r="AB329" s="8"/>
      <c r="AC329" s="8"/>
      <c r="AD329" s="8"/>
      <c r="AE329" s="8"/>
      <c r="AF329" s="8"/>
      <c r="AX329" s="2"/>
      <c r="AY329" s="2"/>
      <c r="AZ329" s="2"/>
      <c r="BA329" s="2"/>
      <c r="BB329" s="2"/>
      <c r="BD329" s="56"/>
    </row>
    <row r="330" spans="2:56" ht="28.5" customHeight="1" x14ac:dyDescent="0.45">
      <c r="B330" s="14"/>
      <c r="C330" s="9"/>
      <c r="D330" s="13"/>
      <c r="E330" s="9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10"/>
      <c r="Q330" s="10"/>
      <c r="R330" s="10"/>
      <c r="S330" s="9"/>
      <c r="T330" s="12"/>
      <c r="U330" s="11"/>
      <c r="V330" s="10"/>
      <c r="W330" s="10"/>
      <c r="X330" s="10"/>
      <c r="Y330" s="10"/>
      <c r="Z330" s="9"/>
      <c r="AA330" s="8"/>
      <c r="AB330" s="8"/>
      <c r="AC330" s="8"/>
      <c r="AD330" s="8"/>
      <c r="AE330" s="8"/>
      <c r="AF330" s="8"/>
      <c r="AX330" s="2"/>
      <c r="AY330" s="2"/>
      <c r="AZ330" s="2"/>
      <c r="BA330" s="2"/>
      <c r="BB330" s="2"/>
      <c r="BD330" s="56"/>
    </row>
    <row r="331" spans="2:56" ht="28.5" customHeight="1" x14ac:dyDescent="0.45">
      <c r="B331" s="14"/>
      <c r="C331" s="9"/>
      <c r="D331" s="13"/>
      <c r="E331" s="9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10"/>
      <c r="Q331" s="10"/>
      <c r="R331" s="10"/>
      <c r="S331" s="9"/>
      <c r="T331" s="12"/>
      <c r="U331" s="11"/>
      <c r="V331" s="10"/>
      <c r="W331" s="10"/>
      <c r="X331" s="10"/>
      <c r="Y331" s="10"/>
      <c r="Z331" s="9"/>
      <c r="AA331" s="8"/>
      <c r="AB331" s="8"/>
      <c r="AC331" s="8"/>
      <c r="AD331" s="8"/>
      <c r="AE331" s="8"/>
      <c r="AF331" s="8"/>
      <c r="AX331" s="2"/>
      <c r="AY331" s="2"/>
      <c r="AZ331" s="2"/>
      <c r="BA331" s="2"/>
      <c r="BB331" s="2"/>
      <c r="BD331" s="56"/>
    </row>
    <row r="332" spans="2:56" ht="28.5" customHeight="1" x14ac:dyDescent="0.45">
      <c r="B332" s="14"/>
      <c r="C332" s="9"/>
      <c r="D332" s="13"/>
      <c r="E332" s="9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10"/>
      <c r="Q332" s="10"/>
      <c r="R332" s="10"/>
      <c r="S332" s="9"/>
      <c r="T332" s="12"/>
      <c r="U332" s="11"/>
      <c r="V332" s="10"/>
      <c r="W332" s="10"/>
      <c r="X332" s="10"/>
      <c r="Y332" s="10"/>
      <c r="Z332" s="9"/>
      <c r="AA332" s="8"/>
      <c r="AB332" s="8"/>
      <c r="AC332" s="8"/>
      <c r="AD332" s="8"/>
      <c r="AE332" s="8"/>
      <c r="AF332" s="8"/>
      <c r="AX332" s="2"/>
      <c r="AY332" s="2"/>
      <c r="AZ332" s="2"/>
      <c r="BA332" s="2"/>
      <c r="BB332" s="2"/>
      <c r="BD332" s="56"/>
    </row>
    <row r="333" spans="2:56" ht="28.5" customHeight="1" x14ac:dyDescent="0.45">
      <c r="B333" s="14"/>
      <c r="C333" s="9"/>
      <c r="D333" s="13"/>
      <c r="E333" s="9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10"/>
      <c r="Q333" s="10"/>
      <c r="R333" s="10"/>
      <c r="S333" s="9"/>
      <c r="T333" s="12"/>
      <c r="U333" s="11"/>
      <c r="V333" s="10"/>
      <c r="W333" s="10"/>
      <c r="X333" s="10"/>
      <c r="Y333" s="10"/>
      <c r="Z333" s="9"/>
      <c r="AA333" s="8"/>
      <c r="AB333" s="8"/>
      <c r="AC333" s="8"/>
      <c r="AD333" s="8"/>
      <c r="AE333" s="8"/>
      <c r="AF333" s="8"/>
      <c r="AX333" s="2"/>
      <c r="AY333" s="2"/>
      <c r="AZ333" s="2"/>
      <c r="BA333" s="2"/>
      <c r="BB333" s="2"/>
      <c r="BD333" s="56"/>
    </row>
    <row r="334" spans="2:56" ht="28.5" customHeight="1" x14ac:dyDescent="0.45">
      <c r="B334" s="14"/>
      <c r="C334" s="9"/>
      <c r="D334" s="13"/>
      <c r="E334" s="9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10"/>
      <c r="Q334" s="10"/>
      <c r="R334" s="10"/>
      <c r="S334" s="9"/>
      <c r="T334" s="12"/>
      <c r="U334" s="11"/>
      <c r="V334" s="10"/>
      <c r="W334" s="10"/>
      <c r="X334" s="10"/>
      <c r="Y334" s="10"/>
      <c r="Z334" s="9"/>
      <c r="AA334" s="8"/>
      <c r="AB334" s="8"/>
      <c r="AC334" s="8"/>
      <c r="AD334" s="8"/>
      <c r="AE334" s="8"/>
      <c r="AF334" s="8"/>
      <c r="AX334" s="2"/>
      <c r="AY334" s="2"/>
      <c r="AZ334" s="2"/>
      <c r="BA334" s="2"/>
      <c r="BB334" s="2"/>
      <c r="BD334" s="56"/>
    </row>
    <row r="335" spans="2:56" ht="28.5" customHeight="1" x14ac:dyDescent="0.45">
      <c r="B335" s="14"/>
      <c r="C335" s="9"/>
      <c r="D335" s="13"/>
      <c r="E335" s="9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10"/>
      <c r="Q335" s="10"/>
      <c r="R335" s="10"/>
      <c r="S335" s="9"/>
      <c r="T335" s="12"/>
      <c r="U335" s="11"/>
      <c r="V335" s="10"/>
      <c r="W335" s="10"/>
      <c r="X335" s="10"/>
      <c r="Y335" s="10"/>
      <c r="Z335" s="9"/>
      <c r="AA335" s="8"/>
      <c r="AB335" s="8"/>
      <c r="AC335" s="8"/>
      <c r="AD335" s="8"/>
      <c r="AE335" s="8"/>
      <c r="AF335" s="8"/>
      <c r="AX335" s="2"/>
      <c r="AY335" s="2"/>
      <c r="AZ335" s="2"/>
      <c r="BA335" s="2"/>
      <c r="BB335" s="2"/>
      <c r="BD335" s="56"/>
    </row>
    <row r="336" spans="2:56" ht="28.5" customHeight="1" x14ac:dyDescent="0.45">
      <c r="B336" s="14"/>
      <c r="C336" s="9"/>
      <c r="D336" s="13"/>
      <c r="E336" s="9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10"/>
      <c r="Q336" s="10"/>
      <c r="R336" s="10"/>
      <c r="S336" s="9"/>
      <c r="T336" s="12"/>
      <c r="U336" s="11"/>
      <c r="V336" s="10"/>
      <c r="W336" s="10"/>
      <c r="X336" s="10"/>
      <c r="Y336" s="10"/>
      <c r="Z336" s="9"/>
      <c r="AA336" s="8"/>
      <c r="AB336" s="8"/>
      <c r="AC336" s="8"/>
      <c r="AD336" s="8"/>
      <c r="AE336" s="8"/>
      <c r="AF336" s="8"/>
      <c r="AX336" s="2"/>
      <c r="AY336" s="2"/>
      <c r="AZ336" s="2"/>
      <c r="BA336" s="2"/>
      <c r="BB336" s="2"/>
      <c r="BD336" s="56"/>
    </row>
    <row r="337" spans="2:56" ht="28.5" customHeight="1" x14ac:dyDescent="0.45">
      <c r="B337" s="14"/>
      <c r="C337" s="9"/>
      <c r="D337" s="13"/>
      <c r="E337" s="9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10"/>
      <c r="Q337" s="10"/>
      <c r="R337" s="10"/>
      <c r="S337" s="9"/>
      <c r="T337" s="12"/>
      <c r="U337" s="11"/>
      <c r="V337" s="10"/>
      <c r="W337" s="10"/>
      <c r="X337" s="10"/>
      <c r="Y337" s="10"/>
      <c r="Z337" s="9"/>
      <c r="AA337" s="8"/>
      <c r="AB337" s="8"/>
      <c r="AC337" s="8"/>
      <c r="AD337" s="8"/>
      <c r="AE337" s="8"/>
      <c r="AF337" s="8"/>
      <c r="AX337" s="2"/>
      <c r="AY337" s="2"/>
      <c r="AZ337" s="2"/>
      <c r="BA337" s="2"/>
      <c r="BB337" s="2"/>
      <c r="BD337" s="56"/>
    </row>
    <row r="338" spans="2:56" ht="28.5" customHeight="1" x14ac:dyDescent="0.45">
      <c r="B338" s="14"/>
      <c r="C338" s="9"/>
      <c r="D338" s="13"/>
      <c r="E338" s="9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10"/>
      <c r="Q338" s="10"/>
      <c r="R338" s="10"/>
      <c r="S338" s="9"/>
      <c r="T338" s="12"/>
      <c r="U338" s="11"/>
      <c r="V338" s="10"/>
      <c r="W338" s="10"/>
      <c r="X338" s="10"/>
      <c r="Y338" s="10"/>
      <c r="Z338" s="9"/>
      <c r="AA338" s="8"/>
      <c r="AB338" s="8"/>
      <c r="AC338" s="8"/>
      <c r="AD338" s="8"/>
      <c r="AE338" s="8"/>
      <c r="AF338" s="8"/>
      <c r="AX338" s="2"/>
      <c r="AY338" s="2"/>
      <c r="AZ338" s="2"/>
      <c r="BA338" s="2"/>
      <c r="BB338" s="2"/>
      <c r="BD338" s="56"/>
    </row>
    <row r="339" spans="2:56" ht="28.5" customHeight="1" x14ac:dyDescent="0.45">
      <c r="B339" s="14"/>
      <c r="C339" s="9"/>
      <c r="D339" s="13"/>
      <c r="E339" s="9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10"/>
      <c r="Q339" s="10"/>
      <c r="R339" s="10"/>
      <c r="S339" s="9"/>
      <c r="T339" s="12"/>
      <c r="U339" s="11"/>
      <c r="V339" s="10"/>
      <c r="W339" s="10"/>
      <c r="X339" s="10"/>
      <c r="Y339" s="10"/>
      <c r="Z339" s="9"/>
      <c r="AA339" s="8"/>
      <c r="AB339" s="8"/>
      <c r="AC339" s="8"/>
      <c r="AD339" s="8"/>
      <c r="AE339" s="8"/>
      <c r="AF339" s="8"/>
      <c r="AX339" s="2"/>
      <c r="AY339" s="2"/>
      <c r="AZ339" s="2"/>
      <c r="BA339" s="2"/>
      <c r="BB339" s="2"/>
      <c r="BD339" s="56"/>
    </row>
    <row r="340" spans="2:56" ht="28.5" customHeight="1" x14ac:dyDescent="0.45">
      <c r="B340" s="14"/>
      <c r="C340" s="9"/>
      <c r="D340" s="13"/>
      <c r="E340" s="9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10"/>
      <c r="Q340" s="10"/>
      <c r="R340" s="10"/>
      <c r="S340" s="9"/>
      <c r="T340" s="12"/>
      <c r="U340" s="11"/>
      <c r="V340" s="10"/>
      <c r="W340" s="10"/>
      <c r="X340" s="10"/>
      <c r="Y340" s="10"/>
      <c r="Z340" s="9"/>
      <c r="AA340" s="8"/>
      <c r="AB340" s="8"/>
      <c r="AC340" s="8"/>
      <c r="AD340" s="8"/>
      <c r="AE340" s="8"/>
      <c r="AF340" s="8"/>
      <c r="AX340" s="2"/>
      <c r="AY340" s="2"/>
      <c r="AZ340" s="2"/>
      <c r="BA340" s="2"/>
      <c r="BB340" s="2"/>
      <c r="BD340" s="56"/>
    </row>
    <row r="341" spans="2:56" ht="28.5" customHeight="1" x14ac:dyDescent="0.45">
      <c r="B341" s="14"/>
      <c r="C341" s="9"/>
      <c r="D341" s="13"/>
      <c r="E341" s="9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10"/>
      <c r="Q341" s="10"/>
      <c r="R341" s="10"/>
      <c r="S341" s="9"/>
      <c r="T341" s="12"/>
      <c r="U341" s="11"/>
      <c r="V341" s="10"/>
      <c r="W341" s="10"/>
      <c r="X341" s="10"/>
      <c r="Y341" s="10"/>
      <c r="Z341" s="9"/>
      <c r="AA341" s="8"/>
      <c r="AB341" s="8"/>
      <c r="AC341" s="8"/>
      <c r="AD341" s="8"/>
      <c r="AE341" s="8"/>
      <c r="AF341" s="8"/>
      <c r="AX341" s="2"/>
      <c r="AY341" s="2"/>
      <c r="AZ341" s="2"/>
      <c r="BA341" s="2"/>
      <c r="BB341" s="2"/>
      <c r="BD341" s="56"/>
    </row>
    <row r="342" spans="2:56" ht="28.5" customHeight="1" x14ac:dyDescent="0.45">
      <c r="B342" s="14"/>
      <c r="C342" s="9"/>
      <c r="D342" s="13"/>
      <c r="E342" s="9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10"/>
      <c r="Q342" s="10"/>
      <c r="R342" s="10"/>
      <c r="S342" s="9"/>
      <c r="T342" s="12"/>
      <c r="U342" s="11"/>
      <c r="V342" s="10"/>
      <c r="W342" s="10"/>
      <c r="X342" s="10"/>
      <c r="Y342" s="10"/>
      <c r="Z342" s="9"/>
      <c r="AA342" s="8"/>
      <c r="AB342" s="8"/>
      <c r="AC342" s="8"/>
      <c r="AD342" s="8"/>
      <c r="AE342" s="8"/>
      <c r="AF342" s="8"/>
      <c r="AX342" s="2"/>
      <c r="AY342" s="2"/>
      <c r="AZ342" s="2"/>
      <c r="BA342" s="2"/>
      <c r="BB342" s="2"/>
      <c r="BD342" s="56"/>
    </row>
    <row r="343" spans="2:56" ht="28.5" customHeight="1" x14ac:dyDescent="0.45">
      <c r="B343" s="14"/>
      <c r="C343" s="9"/>
      <c r="D343" s="13"/>
      <c r="E343" s="9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10"/>
      <c r="Q343" s="10"/>
      <c r="R343" s="10"/>
      <c r="S343" s="9"/>
      <c r="T343" s="12"/>
      <c r="U343" s="11"/>
      <c r="V343" s="10"/>
      <c r="W343" s="10"/>
      <c r="X343" s="10"/>
      <c r="Y343" s="10"/>
      <c r="Z343" s="9"/>
      <c r="AA343" s="8"/>
      <c r="AB343" s="8"/>
      <c r="AC343" s="8"/>
      <c r="AD343" s="8"/>
      <c r="AE343" s="8"/>
      <c r="AF343" s="8"/>
      <c r="AX343" s="2"/>
      <c r="AY343" s="2"/>
      <c r="AZ343" s="2"/>
      <c r="BA343" s="2"/>
      <c r="BB343" s="2"/>
      <c r="BD343" s="56"/>
    </row>
    <row r="344" spans="2:56" ht="28.5" customHeight="1" x14ac:dyDescent="0.45">
      <c r="B344" s="14"/>
      <c r="C344" s="9"/>
      <c r="D344" s="13"/>
      <c r="E344" s="9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10"/>
      <c r="Q344" s="10"/>
      <c r="R344" s="10"/>
      <c r="S344" s="9"/>
      <c r="T344" s="12"/>
      <c r="U344" s="11"/>
      <c r="V344" s="10"/>
      <c r="W344" s="10"/>
      <c r="X344" s="10"/>
      <c r="Y344" s="10"/>
      <c r="Z344" s="9"/>
      <c r="AA344" s="8"/>
      <c r="AB344" s="8"/>
      <c r="AC344" s="8"/>
      <c r="AD344" s="8"/>
      <c r="AE344" s="8"/>
      <c r="AF344" s="8"/>
      <c r="AX344" s="2"/>
      <c r="AY344" s="2"/>
      <c r="AZ344" s="2"/>
      <c r="BA344" s="2"/>
      <c r="BB344" s="2"/>
      <c r="BD344" s="56"/>
    </row>
    <row r="345" spans="2:56" ht="28.5" customHeight="1" x14ac:dyDescent="0.45">
      <c r="B345" s="14"/>
      <c r="C345" s="9"/>
      <c r="D345" s="13"/>
      <c r="E345" s="9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10"/>
      <c r="Q345" s="10"/>
      <c r="R345" s="10"/>
      <c r="S345" s="9"/>
      <c r="T345" s="12"/>
      <c r="U345" s="11"/>
      <c r="V345" s="10"/>
      <c r="W345" s="10"/>
      <c r="X345" s="10"/>
      <c r="Y345" s="10"/>
      <c r="Z345" s="9"/>
      <c r="AA345" s="8"/>
      <c r="AB345" s="8"/>
      <c r="AC345" s="8"/>
      <c r="AD345" s="8"/>
      <c r="AE345" s="8"/>
      <c r="AF345" s="8"/>
      <c r="AX345" s="2"/>
      <c r="AY345" s="2"/>
      <c r="AZ345" s="2"/>
      <c r="BA345" s="2"/>
      <c r="BB345" s="2"/>
      <c r="BD345" s="56"/>
    </row>
    <row r="346" spans="2:56" ht="28.5" customHeight="1" x14ac:dyDescent="0.45">
      <c r="B346" s="14"/>
      <c r="C346" s="9"/>
      <c r="D346" s="13"/>
      <c r="E346" s="9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10"/>
      <c r="Q346" s="10"/>
      <c r="R346" s="10"/>
      <c r="S346" s="9"/>
      <c r="T346" s="12"/>
      <c r="U346" s="11"/>
      <c r="V346" s="10"/>
      <c r="W346" s="10"/>
      <c r="X346" s="10"/>
      <c r="Y346" s="10"/>
      <c r="Z346" s="9"/>
      <c r="AA346" s="8"/>
      <c r="AB346" s="8"/>
      <c r="AC346" s="8"/>
      <c r="AD346" s="8"/>
      <c r="AE346" s="8"/>
      <c r="AF346" s="8"/>
      <c r="AX346" s="2"/>
      <c r="AY346" s="2"/>
      <c r="AZ346" s="2"/>
      <c r="BA346" s="2"/>
      <c r="BB346" s="2"/>
      <c r="BD346" s="56"/>
    </row>
    <row r="347" spans="2:56" ht="28.5" customHeight="1" x14ac:dyDescent="0.45">
      <c r="B347" s="14"/>
      <c r="C347" s="9"/>
      <c r="D347" s="13"/>
      <c r="E347" s="9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10"/>
      <c r="Q347" s="10"/>
      <c r="R347" s="10"/>
      <c r="S347" s="9"/>
      <c r="T347" s="12"/>
      <c r="U347" s="11"/>
      <c r="V347" s="10"/>
      <c r="W347" s="10"/>
      <c r="X347" s="10"/>
      <c r="Y347" s="10"/>
      <c r="Z347" s="9"/>
      <c r="AA347" s="8"/>
      <c r="AB347" s="8"/>
      <c r="AC347" s="8"/>
      <c r="AD347" s="8"/>
      <c r="AE347" s="8"/>
      <c r="AF347" s="8"/>
      <c r="AX347" s="2"/>
      <c r="AY347" s="2"/>
      <c r="AZ347" s="2"/>
      <c r="BA347" s="2"/>
      <c r="BB347" s="2"/>
      <c r="BD347" s="56"/>
    </row>
    <row r="348" spans="2:56" ht="28.5" customHeight="1" x14ac:dyDescent="0.45">
      <c r="B348" s="14"/>
      <c r="C348" s="9"/>
      <c r="D348" s="13"/>
      <c r="E348" s="9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10"/>
      <c r="Q348" s="10"/>
      <c r="R348" s="10"/>
      <c r="S348" s="9"/>
      <c r="T348" s="12"/>
      <c r="U348" s="11"/>
      <c r="V348" s="10"/>
      <c r="W348" s="10"/>
      <c r="X348" s="10"/>
      <c r="Y348" s="10"/>
      <c r="Z348" s="9"/>
      <c r="AA348" s="8"/>
      <c r="AB348" s="8"/>
      <c r="AC348" s="8"/>
      <c r="AD348" s="8"/>
      <c r="AE348" s="8"/>
      <c r="AF348" s="8"/>
      <c r="AX348" s="2"/>
      <c r="AY348" s="2"/>
      <c r="AZ348" s="2"/>
      <c r="BA348" s="2"/>
      <c r="BB348" s="2"/>
      <c r="BD348" s="56"/>
    </row>
    <row r="349" spans="2:56" ht="28.5" customHeight="1" x14ac:dyDescent="0.45">
      <c r="B349" s="14"/>
      <c r="C349" s="9"/>
      <c r="D349" s="13"/>
      <c r="E349" s="9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10"/>
      <c r="Q349" s="10"/>
      <c r="R349" s="10"/>
      <c r="S349" s="9"/>
      <c r="T349" s="12"/>
      <c r="U349" s="11"/>
      <c r="V349" s="10"/>
      <c r="W349" s="10"/>
      <c r="X349" s="10"/>
      <c r="Y349" s="10"/>
      <c r="Z349" s="9"/>
      <c r="AA349" s="8"/>
      <c r="AB349" s="8"/>
      <c r="AC349" s="8"/>
      <c r="AD349" s="8"/>
      <c r="AE349" s="8"/>
      <c r="AF349" s="8"/>
      <c r="AX349" s="2"/>
      <c r="AY349" s="2"/>
      <c r="AZ349" s="2"/>
      <c r="BA349" s="2"/>
      <c r="BB349" s="2"/>
      <c r="BD349" s="56"/>
    </row>
    <row r="350" spans="2:56" ht="28.5" customHeight="1" x14ac:dyDescent="0.45">
      <c r="B350" s="14"/>
      <c r="C350" s="9"/>
      <c r="D350" s="13"/>
      <c r="E350" s="9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10"/>
      <c r="Q350" s="10"/>
      <c r="R350" s="10"/>
      <c r="S350" s="9"/>
      <c r="T350" s="12"/>
      <c r="U350" s="11"/>
      <c r="V350" s="10"/>
      <c r="W350" s="10"/>
      <c r="X350" s="10"/>
      <c r="Y350" s="10"/>
      <c r="Z350" s="9"/>
      <c r="AA350" s="8"/>
      <c r="AB350" s="8"/>
      <c r="AC350" s="8"/>
      <c r="AD350" s="8"/>
      <c r="AE350" s="8"/>
      <c r="AF350" s="8"/>
      <c r="AX350" s="2"/>
      <c r="AY350" s="2"/>
      <c r="AZ350" s="2"/>
      <c r="BA350" s="2"/>
      <c r="BB350" s="2"/>
      <c r="BD350" s="56"/>
    </row>
    <row r="351" spans="2:56" ht="28.5" customHeight="1" x14ac:dyDescent="0.45">
      <c r="B351" s="14"/>
      <c r="C351" s="9"/>
      <c r="D351" s="13"/>
      <c r="E351" s="9"/>
      <c r="F351" s="9"/>
      <c r="G351" s="9"/>
      <c r="H351" s="9"/>
      <c r="I351" s="9"/>
      <c r="J351" s="9"/>
      <c r="K351" s="9"/>
      <c r="L351" s="9"/>
      <c r="M351" s="10"/>
      <c r="N351" s="9"/>
      <c r="O351" s="9"/>
      <c r="P351" s="10"/>
      <c r="Q351" s="10"/>
      <c r="R351" s="10"/>
      <c r="S351" s="9"/>
      <c r="T351" s="12"/>
      <c r="U351" s="11"/>
      <c r="V351" s="10"/>
      <c r="W351" s="10"/>
      <c r="X351" s="10"/>
      <c r="Y351" s="10"/>
      <c r="Z351" s="9"/>
      <c r="AA351" s="8"/>
      <c r="AB351" s="8"/>
      <c r="AC351" s="8"/>
      <c r="AD351" s="8"/>
      <c r="AE351" s="8"/>
      <c r="AF351" s="8"/>
      <c r="AX351" s="2"/>
      <c r="AY351" s="2"/>
      <c r="AZ351" s="2"/>
      <c r="BA351" s="2"/>
      <c r="BB351" s="2"/>
      <c r="BD351" s="56"/>
    </row>
    <row r="352" spans="2:56" ht="28.5" customHeight="1" x14ac:dyDescent="0.45">
      <c r="B352" s="14"/>
      <c r="C352" s="9"/>
      <c r="D352" s="13"/>
      <c r="E352" s="9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10"/>
      <c r="Q352" s="10"/>
      <c r="R352" s="10"/>
      <c r="S352" s="9"/>
      <c r="T352" s="12"/>
      <c r="U352" s="11"/>
      <c r="V352" s="10"/>
      <c r="W352" s="10"/>
      <c r="X352" s="10"/>
      <c r="Y352" s="10"/>
      <c r="Z352" s="9"/>
      <c r="AA352" s="8"/>
      <c r="AB352" s="8"/>
      <c r="AC352" s="8"/>
      <c r="AD352" s="8"/>
      <c r="AE352" s="8"/>
      <c r="AF352" s="8"/>
      <c r="AX352" s="2"/>
      <c r="AY352" s="2"/>
      <c r="AZ352" s="2"/>
      <c r="BA352" s="2"/>
      <c r="BB352" s="2"/>
      <c r="BD352" s="56"/>
    </row>
    <row r="353" spans="2:56" ht="28.5" customHeight="1" x14ac:dyDescent="0.45">
      <c r="B353" s="14"/>
      <c r="C353" s="9"/>
      <c r="D353" s="13"/>
      <c r="E353" s="9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10"/>
      <c r="Q353" s="10"/>
      <c r="R353" s="10"/>
      <c r="S353" s="9"/>
      <c r="T353" s="12"/>
      <c r="U353" s="11"/>
      <c r="V353" s="10"/>
      <c r="W353" s="10"/>
      <c r="X353" s="10"/>
      <c r="Y353" s="10"/>
      <c r="Z353" s="9"/>
      <c r="AA353" s="8"/>
      <c r="AB353" s="8"/>
      <c r="AC353" s="8"/>
      <c r="AD353" s="8"/>
      <c r="AE353" s="8"/>
      <c r="AF353" s="8"/>
      <c r="AX353" s="2"/>
      <c r="AY353" s="2"/>
      <c r="AZ353" s="2"/>
      <c r="BA353" s="2"/>
      <c r="BB353" s="2"/>
      <c r="BD353" s="56"/>
    </row>
    <row r="354" spans="2:56" ht="28.5" customHeight="1" x14ac:dyDescent="0.45">
      <c r="B354" s="14"/>
      <c r="C354" s="9"/>
      <c r="D354" s="13"/>
      <c r="E354" s="9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10"/>
      <c r="Q354" s="10"/>
      <c r="R354" s="10"/>
      <c r="S354" s="9"/>
      <c r="T354" s="12"/>
      <c r="U354" s="11"/>
      <c r="V354" s="10"/>
      <c r="W354" s="10"/>
      <c r="X354" s="10"/>
      <c r="Y354" s="10"/>
      <c r="Z354" s="9"/>
      <c r="AA354" s="8"/>
      <c r="AB354" s="8"/>
      <c r="AC354" s="8"/>
      <c r="AD354" s="8"/>
      <c r="AE354" s="8"/>
      <c r="AF354" s="8"/>
      <c r="AX354" s="2"/>
      <c r="AY354" s="2"/>
      <c r="AZ354" s="2"/>
      <c r="BA354" s="2"/>
      <c r="BB354" s="2"/>
      <c r="BD354" s="56"/>
    </row>
    <row r="355" spans="2:56" ht="28.5" customHeight="1" x14ac:dyDescent="0.45">
      <c r="B355" s="14"/>
      <c r="C355" s="9"/>
      <c r="D355" s="13"/>
      <c r="E355" s="9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10"/>
      <c r="Q355" s="10"/>
      <c r="R355" s="10"/>
      <c r="S355" s="9"/>
      <c r="T355" s="12"/>
      <c r="U355" s="11"/>
      <c r="V355" s="10"/>
      <c r="W355" s="10"/>
      <c r="X355" s="10"/>
      <c r="Y355" s="10"/>
      <c r="Z355" s="9"/>
      <c r="AA355" s="8"/>
      <c r="AB355" s="8"/>
      <c r="AC355" s="8"/>
      <c r="AD355" s="8"/>
      <c r="AE355" s="8"/>
      <c r="AF355" s="8"/>
      <c r="AX355" s="2"/>
      <c r="AY355" s="2"/>
      <c r="AZ355" s="2"/>
      <c r="BA355" s="2"/>
      <c r="BB355" s="2"/>
      <c r="BD355" s="56"/>
    </row>
    <row r="356" spans="2:56" ht="28.5" customHeight="1" x14ac:dyDescent="0.45">
      <c r="B356" s="14"/>
      <c r="C356" s="9"/>
      <c r="D356" s="13"/>
      <c r="E356" s="9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10"/>
      <c r="Q356" s="10"/>
      <c r="R356" s="10"/>
      <c r="S356" s="9"/>
      <c r="T356" s="12"/>
      <c r="U356" s="11"/>
      <c r="V356" s="10"/>
      <c r="W356" s="10"/>
      <c r="X356" s="10"/>
      <c r="Y356" s="10"/>
      <c r="Z356" s="9"/>
      <c r="AA356" s="8"/>
      <c r="AB356" s="8"/>
      <c r="AC356" s="8"/>
      <c r="AD356" s="8"/>
      <c r="AE356" s="8"/>
      <c r="AF356" s="8"/>
      <c r="AX356" s="2"/>
      <c r="AY356" s="2"/>
      <c r="AZ356" s="2"/>
      <c r="BA356" s="2"/>
      <c r="BB356" s="2"/>
      <c r="BD356" s="56"/>
    </row>
    <row r="357" spans="2:56" ht="28.5" customHeight="1" x14ac:dyDescent="0.45">
      <c r="B357" s="14"/>
      <c r="C357" s="9"/>
      <c r="D357" s="13"/>
      <c r="E357" s="9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10"/>
      <c r="Q357" s="10"/>
      <c r="R357" s="10"/>
      <c r="S357" s="9"/>
      <c r="T357" s="12"/>
      <c r="U357" s="11"/>
      <c r="V357" s="10"/>
      <c r="W357" s="10"/>
      <c r="X357" s="10"/>
      <c r="Y357" s="10"/>
      <c r="Z357" s="9"/>
      <c r="AA357" s="8"/>
      <c r="AB357" s="8"/>
      <c r="AC357" s="8"/>
      <c r="AD357" s="8"/>
      <c r="AE357" s="8"/>
      <c r="AF357" s="8"/>
      <c r="AX357" s="2"/>
      <c r="AY357" s="2"/>
      <c r="AZ357" s="2"/>
      <c r="BA357" s="2"/>
      <c r="BB357" s="2"/>
      <c r="BD357" s="56"/>
    </row>
    <row r="358" spans="2:56" ht="28.5" customHeight="1" x14ac:dyDescent="0.45">
      <c r="B358" s="14"/>
      <c r="C358" s="9"/>
      <c r="D358" s="13"/>
      <c r="E358" s="9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10"/>
      <c r="Q358" s="10"/>
      <c r="R358" s="10"/>
      <c r="S358" s="9"/>
      <c r="T358" s="12"/>
      <c r="U358" s="11"/>
      <c r="V358" s="10"/>
      <c r="W358" s="10"/>
      <c r="X358" s="10"/>
      <c r="Y358" s="10"/>
      <c r="Z358" s="9"/>
      <c r="AA358" s="8"/>
      <c r="AB358" s="8"/>
      <c r="AC358" s="8"/>
      <c r="AD358" s="8"/>
      <c r="AE358" s="8"/>
      <c r="AF358" s="8"/>
      <c r="AX358" s="2"/>
      <c r="AY358" s="2"/>
      <c r="AZ358" s="2"/>
      <c r="BA358" s="2"/>
      <c r="BB358" s="2"/>
      <c r="BD358" s="56"/>
    </row>
    <row r="359" spans="2:56" ht="28.5" customHeight="1" x14ac:dyDescent="0.45">
      <c r="B359" s="14"/>
      <c r="C359" s="9"/>
      <c r="D359" s="13"/>
      <c r="E359" s="9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10"/>
      <c r="Q359" s="10"/>
      <c r="R359" s="10"/>
      <c r="S359" s="9"/>
      <c r="T359" s="12"/>
      <c r="U359" s="11"/>
      <c r="V359" s="10"/>
      <c r="W359" s="10"/>
      <c r="X359" s="10"/>
      <c r="Y359" s="10"/>
      <c r="Z359" s="9"/>
      <c r="AA359" s="8"/>
      <c r="AB359" s="8"/>
      <c r="AC359" s="8"/>
      <c r="AD359" s="8"/>
      <c r="AE359" s="8"/>
      <c r="AF359" s="8"/>
      <c r="AX359" s="2"/>
      <c r="AY359" s="2"/>
      <c r="AZ359" s="2"/>
      <c r="BA359" s="2"/>
      <c r="BB359" s="2"/>
      <c r="BD359" s="56"/>
    </row>
    <row r="360" spans="2:56" ht="28.5" customHeight="1" x14ac:dyDescent="0.45">
      <c r="B360" s="14"/>
      <c r="C360" s="9"/>
      <c r="D360" s="13"/>
      <c r="E360" s="9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10"/>
      <c r="Q360" s="10"/>
      <c r="R360" s="10"/>
      <c r="S360" s="9"/>
      <c r="T360" s="12"/>
      <c r="U360" s="11"/>
      <c r="V360" s="10"/>
      <c r="W360" s="10"/>
      <c r="X360" s="10"/>
      <c r="Y360" s="10"/>
      <c r="Z360" s="9"/>
      <c r="AA360" s="8"/>
      <c r="AB360" s="8"/>
      <c r="AC360" s="8"/>
      <c r="AD360" s="8"/>
      <c r="AE360" s="8"/>
      <c r="AF360" s="8"/>
      <c r="AX360" s="2"/>
      <c r="AY360" s="2"/>
      <c r="AZ360" s="2"/>
      <c r="BA360" s="2"/>
      <c r="BB360" s="2"/>
      <c r="BD360" s="56"/>
    </row>
    <row r="361" spans="2:56" ht="28.5" customHeight="1" x14ac:dyDescent="0.45">
      <c r="B361" s="14"/>
      <c r="C361" s="9"/>
      <c r="D361" s="13"/>
      <c r="E361" s="9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10"/>
      <c r="Q361" s="10"/>
      <c r="R361" s="10"/>
      <c r="S361" s="9"/>
      <c r="T361" s="12"/>
      <c r="U361" s="11"/>
      <c r="V361" s="10"/>
      <c r="W361" s="10"/>
      <c r="X361" s="10"/>
      <c r="Y361" s="10"/>
      <c r="Z361" s="9"/>
      <c r="AA361" s="8"/>
      <c r="AB361" s="8"/>
      <c r="AC361" s="8"/>
      <c r="AD361" s="8"/>
      <c r="AE361" s="8"/>
      <c r="AF361" s="8"/>
      <c r="AX361" s="2"/>
      <c r="AY361" s="2"/>
      <c r="AZ361" s="2"/>
      <c r="BA361" s="2"/>
      <c r="BB361" s="2"/>
      <c r="BD361" s="56"/>
    </row>
    <row r="362" spans="2:56" ht="28.5" customHeight="1" x14ac:dyDescent="0.45">
      <c r="B362" s="14"/>
      <c r="C362" s="9"/>
      <c r="D362" s="13"/>
      <c r="E362" s="9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10"/>
      <c r="Q362" s="10"/>
      <c r="R362" s="10"/>
      <c r="S362" s="9"/>
      <c r="T362" s="12"/>
      <c r="U362" s="11"/>
      <c r="V362" s="10"/>
      <c r="W362" s="10"/>
      <c r="X362" s="10"/>
      <c r="Y362" s="10"/>
      <c r="Z362" s="9"/>
      <c r="AA362" s="8"/>
      <c r="AB362" s="8"/>
      <c r="AC362" s="8"/>
      <c r="AD362" s="8"/>
      <c r="AE362" s="8"/>
      <c r="AF362" s="8"/>
      <c r="AX362" s="2"/>
      <c r="AY362" s="2"/>
      <c r="AZ362" s="2"/>
      <c r="BA362" s="2"/>
      <c r="BB362" s="2"/>
      <c r="BD362" s="56"/>
    </row>
    <row r="363" spans="2:56" ht="28.5" customHeight="1" x14ac:dyDescent="0.45">
      <c r="B363" s="14"/>
      <c r="C363" s="9"/>
      <c r="D363" s="13"/>
      <c r="E363" s="9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10"/>
      <c r="Q363" s="10"/>
      <c r="R363" s="10"/>
      <c r="S363" s="9"/>
      <c r="T363" s="12"/>
      <c r="U363" s="11"/>
      <c r="V363" s="10"/>
      <c r="W363" s="10"/>
      <c r="X363" s="10"/>
      <c r="Y363" s="10"/>
      <c r="Z363" s="9"/>
      <c r="AA363" s="8"/>
      <c r="AB363" s="8"/>
      <c r="AC363" s="8"/>
      <c r="AD363" s="8"/>
      <c r="AE363" s="8"/>
      <c r="AF363" s="8"/>
      <c r="AX363" s="2"/>
      <c r="AY363" s="2"/>
      <c r="AZ363" s="2"/>
      <c r="BA363" s="2"/>
      <c r="BB363" s="2"/>
      <c r="BD363" s="56"/>
    </row>
    <row r="364" spans="2:56" ht="28.5" customHeight="1" x14ac:dyDescent="0.45">
      <c r="B364" s="14"/>
      <c r="C364" s="9"/>
      <c r="D364" s="13"/>
      <c r="E364" s="9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10"/>
      <c r="Q364" s="10"/>
      <c r="R364" s="10"/>
      <c r="S364" s="9"/>
      <c r="T364" s="12"/>
      <c r="U364" s="11"/>
      <c r="V364" s="10"/>
      <c r="W364" s="10"/>
      <c r="X364" s="10"/>
      <c r="Y364" s="10"/>
      <c r="Z364" s="9"/>
      <c r="AA364" s="8"/>
      <c r="AB364" s="8"/>
      <c r="AC364" s="8"/>
      <c r="AD364" s="8"/>
      <c r="AE364" s="8"/>
      <c r="AF364" s="8"/>
      <c r="AX364" s="2"/>
      <c r="AY364" s="2"/>
      <c r="AZ364" s="2"/>
      <c r="BA364" s="2"/>
      <c r="BB364" s="2"/>
      <c r="BD364" s="56"/>
    </row>
    <row r="365" spans="2:56" ht="28.5" customHeight="1" x14ac:dyDescent="0.45">
      <c r="B365" s="14"/>
      <c r="C365" s="9"/>
      <c r="D365" s="13"/>
      <c r="E365" s="9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10"/>
      <c r="Q365" s="10"/>
      <c r="R365" s="10"/>
      <c r="S365" s="9"/>
      <c r="T365" s="12"/>
      <c r="U365" s="11"/>
      <c r="V365" s="10"/>
      <c r="W365" s="10"/>
      <c r="X365" s="10"/>
      <c r="Y365" s="10"/>
      <c r="Z365" s="9"/>
      <c r="AA365" s="8"/>
      <c r="AB365" s="8"/>
      <c r="AC365" s="8"/>
      <c r="AD365" s="8"/>
      <c r="AE365" s="8"/>
      <c r="AF365" s="8"/>
      <c r="AX365" s="2"/>
      <c r="AY365" s="2"/>
      <c r="AZ365" s="2"/>
      <c r="BA365" s="2"/>
      <c r="BB365" s="2"/>
      <c r="BD365" s="56"/>
    </row>
    <row r="366" spans="2:56" ht="28.5" customHeight="1" x14ac:dyDescent="0.45">
      <c r="B366" s="14"/>
      <c r="C366" s="9"/>
      <c r="D366" s="13"/>
      <c r="E366" s="9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10"/>
      <c r="Q366" s="10"/>
      <c r="R366" s="10"/>
      <c r="S366" s="9"/>
      <c r="T366" s="12"/>
      <c r="U366" s="11"/>
      <c r="V366" s="10"/>
      <c r="W366" s="10"/>
      <c r="X366" s="10"/>
      <c r="Y366" s="10"/>
      <c r="Z366" s="9"/>
      <c r="AA366" s="8"/>
      <c r="AB366" s="8"/>
      <c r="AC366" s="8"/>
      <c r="AD366" s="8"/>
      <c r="AE366" s="8"/>
      <c r="AF366" s="8"/>
      <c r="AX366" s="2"/>
      <c r="AY366" s="2"/>
      <c r="AZ366" s="2"/>
      <c r="BA366" s="2"/>
      <c r="BB366" s="2"/>
      <c r="BD366" s="56"/>
    </row>
    <row r="367" spans="2:56" ht="28.5" customHeight="1" x14ac:dyDescent="0.45">
      <c r="B367" s="14"/>
      <c r="C367" s="9"/>
      <c r="D367" s="13"/>
      <c r="E367" s="9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10"/>
      <c r="Q367" s="10"/>
      <c r="R367" s="10"/>
      <c r="S367" s="9"/>
      <c r="T367" s="12"/>
      <c r="U367" s="11"/>
      <c r="V367" s="10"/>
      <c r="W367" s="10"/>
      <c r="X367" s="10"/>
      <c r="Y367" s="10"/>
      <c r="Z367" s="9"/>
      <c r="AA367" s="8"/>
      <c r="AB367" s="8"/>
      <c r="AC367" s="8"/>
      <c r="AD367" s="8"/>
      <c r="AE367" s="8"/>
      <c r="AF367" s="8"/>
      <c r="AX367" s="2"/>
      <c r="AY367" s="2"/>
      <c r="AZ367" s="2"/>
      <c r="BA367" s="2"/>
      <c r="BB367" s="2"/>
      <c r="BD367" s="56"/>
    </row>
    <row r="368" spans="2:56" ht="28.5" customHeight="1" x14ac:dyDescent="0.45">
      <c r="B368" s="14"/>
      <c r="C368" s="9"/>
      <c r="D368" s="13"/>
      <c r="E368" s="9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10"/>
      <c r="Q368" s="10"/>
      <c r="R368" s="10"/>
      <c r="S368" s="9"/>
      <c r="T368" s="12"/>
      <c r="U368" s="11"/>
      <c r="V368" s="10"/>
      <c r="W368" s="10"/>
      <c r="X368" s="10"/>
      <c r="Y368" s="10"/>
      <c r="Z368" s="9"/>
      <c r="AA368" s="8"/>
      <c r="AB368" s="8"/>
      <c r="AC368" s="8"/>
      <c r="AD368" s="8"/>
      <c r="AE368" s="8"/>
      <c r="AF368" s="8"/>
      <c r="AX368" s="2"/>
      <c r="AY368" s="2"/>
      <c r="AZ368" s="2"/>
      <c r="BA368" s="2"/>
      <c r="BB368" s="2"/>
      <c r="BD368" s="56"/>
    </row>
    <row r="369" spans="2:56" ht="28.5" customHeight="1" x14ac:dyDescent="0.45">
      <c r="B369" s="14"/>
      <c r="C369" s="9"/>
      <c r="D369" s="13"/>
      <c r="E369" s="9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10"/>
      <c r="Q369" s="10"/>
      <c r="R369" s="10"/>
      <c r="S369" s="9"/>
      <c r="T369" s="12"/>
      <c r="U369" s="11"/>
      <c r="V369" s="10"/>
      <c r="W369" s="10"/>
      <c r="X369" s="10"/>
      <c r="Y369" s="10"/>
      <c r="Z369" s="9"/>
      <c r="AA369" s="8"/>
      <c r="AB369" s="8"/>
      <c r="AC369" s="8"/>
      <c r="AD369" s="8"/>
      <c r="AE369" s="8"/>
      <c r="AF369" s="8"/>
      <c r="AX369" s="2"/>
      <c r="AY369" s="2"/>
      <c r="AZ369" s="2"/>
      <c r="BA369" s="2"/>
      <c r="BB369" s="2"/>
      <c r="BD369" s="56"/>
    </row>
    <row r="370" spans="2:56" ht="28.5" customHeight="1" x14ac:dyDescent="0.45">
      <c r="B370" s="14"/>
      <c r="C370" s="9"/>
      <c r="D370" s="13"/>
      <c r="E370" s="9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10"/>
      <c r="Q370" s="10"/>
      <c r="R370" s="10"/>
      <c r="S370" s="9"/>
      <c r="T370" s="12"/>
      <c r="U370" s="11"/>
      <c r="V370" s="10"/>
      <c r="W370" s="10"/>
      <c r="X370" s="10"/>
      <c r="Y370" s="10"/>
      <c r="Z370" s="9"/>
      <c r="AA370" s="8"/>
      <c r="AB370" s="8"/>
      <c r="AC370" s="8"/>
      <c r="AD370" s="8"/>
      <c r="AE370" s="8"/>
      <c r="AF370" s="8"/>
      <c r="AX370" s="2"/>
      <c r="AY370" s="2"/>
      <c r="AZ370" s="2"/>
      <c r="BA370" s="2"/>
      <c r="BB370" s="2"/>
      <c r="BD370" s="56"/>
    </row>
    <row r="371" spans="2:56" ht="28.5" customHeight="1" x14ac:dyDescent="0.45">
      <c r="B371" s="14"/>
      <c r="C371" s="9"/>
      <c r="D371" s="13"/>
      <c r="E371" s="9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10"/>
      <c r="Q371" s="10"/>
      <c r="R371" s="10"/>
      <c r="S371" s="9"/>
      <c r="T371" s="12"/>
      <c r="U371" s="11"/>
      <c r="V371" s="10"/>
      <c r="W371" s="10"/>
      <c r="X371" s="10"/>
      <c r="Y371" s="10"/>
      <c r="Z371" s="9"/>
      <c r="AA371" s="8"/>
      <c r="AB371" s="8"/>
      <c r="AC371" s="8"/>
      <c r="AD371" s="8"/>
      <c r="AE371" s="8"/>
      <c r="AF371" s="8"/>
      <c r="AX371" s="2"/>
      <c r="AY371" s="2"/>
      <c r="AZ371" s="2"/>
      <c r="BA371" s="2"/>
      <c r="BB371" s="2"/>
      <c r="BD371" s="56"/>
    </row>
    <row r="372" spans="2:56" ht="28.5" customHeight="1" x14ac:dyDescent="0.45">
      <c r="B372" s="14"/>
      <c r="C372" s="9"/>
      <c r="D372" s="13"/>
      <c r="E372" s="9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10"/>
      <c r="Q372" s="10"/>
      <c r="R372" s="10"/>
      <c r="S372" s="9"/>
      <c r="T372" s="12"/>
      <c r="U372" s="11"/>
      <c r="V372" s="10"/>
      <c r="W372" s="10"/>
      <c r="X372" s="10"/>
      <c r="Y372" s="10"/>
      <c r="Z372" s="9"/>
      <c r="AA372" s="8"/>
      <c r="AB372" s="8"/>
      <c r="AC372" s="8"/>
      <c r="AD372" s="8"/>
      <c r="AE372" s="8"/>
      <c r="AF372" s="8"/>
      <c r="AX372" s="2"/>
      <c r="AY372" s="2"/>
      <c r="AZ372" s="2"/>
      <c r="BA372" s="2"/>
      <c r="BB372" s="2"/>
      <c r="BD372" s="56"/>
    </row>
    <row r="373" spans="2:56" ht="28.5" customHeight="1" x14ac:dyDescent="0.45">
      <c r="B373" s="14"/>
      <c r="C373" s="9"/>
      <c r="D373" s="13"/>
      <c r="E373" s="9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10"/>
      <c r="Q373" s="10"/>
      <c r="R373" s="10"/>
      <c r="S373" s="9"/>
      <c r="T373" s="12"/>
      <c r="U373" s="11"/>
      <c r="V373" s="10"/>
      <c r="W373" s="10"/>
      <c r="X373" s="10"/>
      <c r="Y373" s="10"/>
      <c r="Z373" s="9"/>
      <c r="AA373" s="8"/>
      <c r="AB373" s="8"/>
      <c r="AC373" s="8"/>
      <c r="AD373" s="8"/>
      <c r="AE373" s="8"/>
      <c r="AF373" s="8"/>
      <c r="AX373" s="2"/>
      <c r="AY373" s="2"/>
      <c r="AZ373" s="2"/>
      <c r="BA373" s="2"/>
      <c r="BB373" s="2"/>
      <c r="BD373" s="56"/>
    </row>
    <row r="374" spans="2:56" ht="28.5" customHeight="1" x14ac:dyDescent="0.45">
      <c r="B374" s="14"/>
      <c r="C374" s="9"/>
      <c r="D374" s="13"/>
      <c r="E374" s="9"/>
      <c r="F374" s="9"/>
      <c r="G374" s="9"/>
      <c r="H374" s="9"/>
      <c r="I374" s="9"/>
      <c r="J374" s="9"/>
      <c r="K374" s="9"/>
      <c r="L374" s="9"/>
      <c r="M374" s="10"/>
      <c r="N374" s="9"/>
      <c r="O374" s="9"/>
      <c r="P374" s="10"/>
      <c r="Q374" s="10"/>
      <c r="R374" s="10"/>
      <c r="S374" s="9"/>
      <c r="T374" s="12"/>
      <c r="U374" s="11"/>
      <c r="V374" s="10"/>
      <c r="W374" s="10"/>
      <c r="X374" s="10"/>
      <c r="Y374" s="10"/>
      <c r="Z374" s="9"/>
      <c r="AA374" s="8"/>
      <c r="AB374" s="8"/>
      <c r="AC374" s="8"/>
      <c r="AD374" s="8"/>
      <c r="AE374" s="8"/>
      <c r="AF374" s="8"/>
      <c r="AX374" s="2"/>
      <c r="AY374" s="2"/>
      <c r="AZ374" s="2"/>
      <c r="BA374" s="2"/>
      <c r="BB374" s="2"/>
      <c r="BD374" s="56"/>
    </row>
    <row r="375" spans="2:56" ht="28.5" customHeight="1" x14ac:dyDescent="0.45">
      <c r="B375" s="14"/>
      <c r="C375" s="9"/>
      <c r="D375" s="13"/>
      <c r="E375" s="9"/>
      <c r="F375" s="9"/>
      <c r="G375" s="9"/>
      <c r="H375" s="9"/>
      <c r="I375" s="9"/>
      <c r="J375" s="9"/>
      <c r="K375" s="9"/>
      <c r="L375" s="9"/>
      <c r="M375" s="10"/>
      <c r="N375" s="9"/>
      <c r="O375" s="9"/>
      <c r="P375" s="10"/>
      <c r="Q375" s="10"/>
      <c r="R375" s="10"/>
      <c r="S375" s="9"/>
      <c r="T375" s="12"/>
      <c r="U375" s="11"/>
      <c r="V375" s="10"/>
      <c r="W375" s="10"/>
      <c r="X375" s="10"/>
      <c r="Y375" s="10"/>
      <c r="Z375" s="9"/>
      <c r="AA375" s="8"/>
      <c r="AB375" s="8"/>
      <c r="AC375" s="8"/>
      <c r="AD375" s="8"/>
      <c r="AE375" s="8"/>
      <c r="AF375" s="8"/>
      <c r="AX375" s="2"/>
      <c r="AY375" s="2"/>
      <c r="AZ375" s="2"/>
      <c r="BA375" s="2"/>
      <c r="BB375" s="2"/>
      <c r="BD375" s="56"/>
    </row>
    <row r="376" spans="2:56" ht="28.5" customHeight="1" x14ac:dyDescent="0.45">
      <c r="B376" s="14"/>
      <c r="C376" s="9"/>
      <c r="D376" s="13"/>
      <c r="E376" s="9"/>
      <c r="F376" s="9"/>
      <c r="G376" s="9"/>
      <c r="H376" s="9"/>
      <c r="I376" s="9"/>
      <c r="J376" s="9"/>
      <c r="K376" s="9"/>
      <c r="L376" s="9"/>
      <c r="M376" s="10"/>
      <c r="N376" s="9"/>
      <c r="O376" s="9"/>
      <c r="P376" s="10"/>
      <c r="Q376" s="10"/>
      <c r="R376" s="10"/>
      <c r="S376" s="9"/>
      <c r="T376" s="12"/>
      <c r="U376" s="11"/>
      <c r="V376" s="10"/>
      <c r="W376" s="10"/>
      <c r="X376" s="10"/>
      <c r="Y376" s="10"/>
      <c r="Z376" s="9"/>
      <c r="AA376" s="8"/>
      <c r="AB376" s="8"/>
      <c r="AC376" s="8"/>
      <c r="AD376" s="8"/>
      <c r="AE376" s="8"/>
      <c r="AF376" s="8"/>
      <c r="AX376" s="2"/>
      <c r="AY376" s="2"/>
      <c r="AZ376" s="2"/>
      <c r="BA376" s="2"/>
      <c r="BB376" s="2"/>
      <c r="BD376" s="56"/>
    </row>
    <row r="377" spans="2:56" ht="28.5" customHeight="1" x14ac:dyDescent="0.45">
      <c r="B377" s="14"/>
      <c r="C377" s="9"/>
      <c r="D377" s="13"/>
      <c r="E377" s="9"/>
      <c r="F377" s="9"/>
      <c r="G377" s="9"/>
      <c r="H377" s="9"/>
      <c r="I377" s="9"/>
      <c r="J377" s="9"/>
      <c r="K377" s="9"/>
      <c r="L377" s="9"/>
      <c r="M377" s="10"/>
      <c r="N377" s="9"/>
      <c r="O377" s="9"/>
      <c r="P377" s="10"/>
      <c r="Q377" s="10"/>
      <c r="R377" s="10"/>
      <c r="S377" s="9"/>
      <c r="T377" s="12"/>
      <c r="U377" s="11"/>
      <c r="V377" s="10"/>
      <c r="W377" s="10"/>
      <c r="X377" s="10"/>
      <c r="Y377" s="10"/>
      <c r="Z377" s="9"/>
      <c r="AA377" s="8"/>
      <c r="AB377" s="8"/>
      <c r="AC377" s="8"/>
      <c r="AD377" s="8"/>
      <c r="AE377" s="8"/>
      <c r="AF377" s="8"/>
      <c r="AX377" s="2"/>
      <c r="AY377" s="2"/>
      <c r="AZ377" s="2"/>
      <c r="BA377" s="2"/>
      <c r="BB377" s="2"/>
      <c r="BD377" s="56"/>
    </row>
    <row r="378" spans="2:56" ht="28.5" customHeight="1" x14ac:dyDescent="0.45">
      <c r="B378" s="14"/>
      <c r="C378" s="9"/>
      <c r="D378" s="13"/>
      <c r="E378" s="9"/>
      <c r="F378" s="9"/>
      <c r="G378" s="9"/>
      <c r="H378" s="9"/>
      <c r="I378" s="9"/>
      <c r="J378" s="9"/>
      <c r="K378" s="9"/>
      <c r="L378" s="9"/>
      <c r="M378" s="10"/>
      <c r="N378" s="9"/>
      <c r="O378" s="9"/>
      <c r="P378" s="10"/>
      <c r="Q378" s="10"/>
      <c r="R378" s="10"/>
      <c r="S378" s="9"/>
      <c r="T378" s="12"/>
      <c r="U378" s="11"/>
      <c r="V378" s="10"/>
      <c r="W378" s="10"/>
      <c r="X378" s="10"/>
      <c r="Y378" s="10"/>
      <c r="Z378" s="9"/>
      <c r="AA378" s="8"/>
      <c r="AB378" s="8"/>
      <c r="AC378" s="8"/>
      <c r="AD378" s="8"/>
      <c r="AE378" s="8"/>
      <c r="AF378" s="8"/>
      <c r="AX378" s="2"/>
      <c r="AY378" s="2"/>
      <c r="AZ378" s="2"/>
      <c r="BA378" s="2"/>
      <c r="BB378" s="2"/>
      <c r="BD378" s="56"/>
    </row>
    <row r="379" spans="2:56" ht="28.5" customHeight="1" x14ac:dyDescent="0.45">
      <c r="B379" s="14"/>
      <c r="C379" s="9"/>
      <c r="D379" s="13"/>
      <c r="E379" s="9"/>
      <c r="F379" s="9"/>
      <c r="G379" s="9"/>
      <c r="H379" s="9"/>
      <c r="I379" s="9"/>
      <c r="J379" s="9"/>
      <c r="K379" s="9"/>
      <c r="L379" s="9"/>
      <c r="M379" s="10"/>
      <c r="N379" s="9"/>
      <c r="O379" s="9"/>
      <c r="P379" s="10"/>
      <c r="Q379" s="10"/>
      <c r="R379" s="10"/>
      <c r="S379" s="9"/>
      <c r="T379" s="12"/>
      <c r="U379" s="11"/>
      <c r="V379" s="10"/>
      <c r="W379" s="10"/>
      <c r="X379" s="10"/>
      <c r="Y379" s="10"/>
      <c r="Z379" s="9"/>
      <c r="AA379" s="8"/>
      <c r="AB379" s="8"/>
      <c r="AC379" s="8"/>
      <c r="AD379" s="8"/>
      <c r="AE379" s="8"/>
      <c r="AF379" s="8"/>
      <c r="AX379" s="2"/>
      <c r="AY379" s="2"/>
      <c r="AZ379" s="2"/>
      <c r="BA379" s="2"/>
      <c r="BB379" s="2"/>
      <c r="BD379" s="56"/>
    </row>
    <row r="380" spans="2:56" ht="28.5" customHeight="1" x14ac:dyDescent="0.45">
      <c r="B380" s="14"/>
      <c r="C380" s="9"/>
      <c r="D380" s="13"/>
      <c r="E380" s="9"/>
      <c r="F380" s="9"/>
      <c r="G380" s="9"/>
      <c r="H380" s="9"/>
      <c r="I380" s="9"/>
      <c r="J380" s="9"/>
      <c r="K380" s="9"/>
      <c r="L380" s="9"/>
      <c r="M380" s="10"/>
      <c r="N380" s="9"/>
      <c r="O380" s="9"/>
      <c r="P380" s="10"/>
      <c r="Q380" s="10"/>
      <c r="R380" s="10"/>
      <c r="S380" s="9"/>
      <c r="T380" s="12"/>
      <c r="U380" s="11"/>
      <c r="V380" s="10"/>
      <c r="W380" s="10"/>
      <c r="X380" s="10"/>
      <c r="Y380" s="10"/>
      <c r="Z380" s="9"/>
      <c r="AA380" s="8"/>
      <c r="AB380" s="8"/>
      <c r="AC380" s="8"/>
      <c r="AD380" s="8"/>
      <c r="AE380" s="8"/>
      <c r="AF380" s="8"/>
      <c r="AX380" s="2"/>
      <c r="AY380" s="2"/>
      <c r="AZ380" s="2"/>
      <c r="BA380" s="2"/>
      <c r="BB380" s="2"/>
      <c r="BD380" s="56"/>
    </row>
    <row r="381" spans="2:56" ht="28.5" customHeight="1" x14ac:dyDescent="0.45">
      <c r="B381" s="14"/>
      <c r="C381" s="9"/>
      <c r="D381" s="13"/>
      <c r="E381" s="9"/>
      <c r="F381" s="9"/>
      <c r="G381" s="9"/>
      <c r="H381" s="9"/>
      <c r="I381" s="9"/>
      <c r="J381" s="9"/>
      <c r="K381" s="9"/>
      <c r="L381" s="9"/>
      <c r="M381" s="10"/>
      <c r="N381" s="9"/>
      <c r="O381" s="9"/>
      <c r="P381" s="10"/>
      <c r="Q381" s="10"/>
      <c r="R381" s="10"/>
      <c r="S381" s="9"/>
      <c r="T381" s="12"/>
      <c r="U381" s="11"/>
      <c r="V381" s="10"/>
      <c r="W381" s="10"/>
      <c r="X381" s="10"/>
      <c r="Y381" s="10"/>
      <c r="Z381" s="9"/>
      <c r="AA381" s="8"/>
      <c r="AB381" s="8"/>
      <c r="AC381" s="8"/>
      <c r="AD381" s="8"/>
      <c r="AE381" s="8"/>
      <c r="AF381" s="8"/>
      <c r="AX381" s="2"/>
      <c r="AY381" s="2"/>
      <c r="AZ381" s="2"/>
      <c r="BA381" s="2"/>
      <c r="BB381" s="2"/>
      <c r="BD381" s="56"/>
    </row>
    <row r="382" spans="2:56" ht="28.5" customHeight="1" x14ac:dyDescent="0.45">
      <c r="B382" s="14"/>
      <c r="C382" s="9"/>
      <c r="D382" s="13"/>
      <c r="E382" s="9"/>
      <c r="F382" s="9"/>
      <c r="G382" s="9"/>
      <c r="H382" s="9"/>
      <c r="I382" s="9"/>
      <c r="J382" s="9"/>
      <c r="K382" s="9"/>
      <c r="L382" s="9"/>
      <c r="M382" s="10"/>
      <c r="N382" s="9"/>
      <c r="O382" s="9"/>
      <c r="P382" s="10"/>
      <c r="Q382" s="10"/>
      <c r="R382" s="10"/>
      <c r="S382" s="9"/>
      <c r="T382" s="12"/>
      <c r="U382" s="11"/>
      <c r="V382" s="10"/>
      <c r="W382" s="10"/>
      <c r="X382" s="10"/>
      <c r="Y382" s="10"/>
      <c r="Z382" s="9"/>
      <c r="AA382" s="8"/>
      <c r="AB382" s="8"/>
      <c r="AC382" s="8"/>
      <c r="AD382" s="8"/>
      <c r="AE382" s="8"/>
      <c r="AF382" s="8"/>
      <c r="AX382" s="2"/>
      <c r="AY382" s="2"/>
      <c r="AZ382" s="2"/>
      <c r="BA382" s="2"/>
      <c r="BB382" s="2"/>
      <c r="BD382" s="56"/>
    </row>
    <row r="383" spans="2:56" ht="28.5" customHeight="1" x14ac:dyDescent="0.45">
      <c r="B383" s="14"/>
      <c r="C383" s="9"/>
      <c r="D383" s="13"/>
      <c r="E383" s="9"/>
      <c r="F383" s="9"/>
      <c r="G383" s="9"/>
      <c r="H383" s="9"/>
      <c r="I383" s="9"/>
      <c r="J383" s="9"/>
      <c r="K383" s="9"/>
      <c r="L383" s="9"/>
      <c r="M383" s="10"/>
      <c r="N383" s="9"/>
      <c r="O383" s="9"/>
      <c r="P383" s="10"/>
      <c r="Q383" s="10"/>
      <c r="R383" s="10"/>
      <c r="S383" s="9"/>
      <c r="T383" s="12"/>
      <c r="U383" s="11"/>
      <c r="V383" s="10"/>
      <c r="W383" s="10"/>
      <c r="X383" s="10"/>
      <c r="Y383" s="10"/>
      <c r="Z383" s="9"/>
      <c r="AA383" s="8"/>
      <c r="AB383" s="8"/>
      <c r="AC383" s="8"/>
      <c r="AD383" s="8"/>
      <c r="AE383" s="8"/>
      <c r="AF383" s="8"/>
      <c r="AX383" s="2"/>
      <c r="AY383" s="2"/>
      <c r="AZ383" s="2"/>
      <c r="BA383" s="2"/>
      <c r="BB383" s="2"/>
      <c r="BD383" s="56"/>
    </row>
    <row r="384" spans="2:56" ht="28.5" customHeight="1" x14ac:dyDescent="0.45">
      <c r="B384" s="14"/>
      <c r="C384" s="9"/>
      <c r="D384" s="13"/>
      <c r="E384" s="9"/>
      <c r="F384" s="9"/>
      <c r="G384" s="9"/>
      <c r="H384" s="9"/>
      <c r="I384" s="9"/>
      <c r="J384" s="9"/>
      <c r="K384" s="9"/>
      <c r="L384" s="9"/>
      <c r="M384" s="10"/>
      <c r="N384" s="9"/>
      <c r="O384" s="9"/>
      <c r="P384" s="10"/>
      <c r="Q384" s="10"/>
      <c r="R384" s="10"/>
      <c r="S384" s="9"/>
      <c r="T384" s="12"/>
      <c r="U384" s="11"/>
      <c r="V384" s="10"/>
      <c r="W384" s="10"/>
      <c r="X384" s="10"/>
      <c r="Y384" s="10"/>
      <c r="Z384" s="9"/>
      <c r="AA384" s="8"/>
      <c r="AB384" s="8"/>
      <c r="AC384" s="8"/>
      <c r="AD384" s="8"/>
      <c r="AE384" s="8"/>
      <c r="AF384" s="8"/>
      <c r="AX384" s="2"/>
      <c r="AY384" s="2"/>
      <c r="AZ384" s="2"/>
      <c r="BA384" s="2"/>
      <c r="BB384" s="2"/>
      <c r="BD384" s="56"/>
    </row>
    <row r="385" spans="2:56" ht="28.5" customHeight="1" x14ac:dyDescent="0.45">
      <c r="B385" s="14"/>
      <c r="C385" s="9"/>
      <c r="D385" s="13"/>
      <c r="E385" s="9"/>
      <c r="F385" s="9"/>
      <c r="G385" s="9"/>
      <c r="H385" s="9"/>
      <c r="I385" s="9"/>
      <c r="J385" s="9"/>
      <c r="K385" s="9"/>
      <c r="L385" s="9"/>
      <c r="M385" s="10"/>
      <c r="N385" s="9"/>
      <c r="O385" s="9"/>
      <c r="P385" s="10"/>
      <c r="Q385" s="10"/>
      <c r="R385" s="10"/>
      <c r="S385" s="9"/>
      <c r="T385" s="12"/>
      <c r="U385" s="11"/>
      <c r="V385" s="10"/>
      <c r="W385" s="10"/>
      <c r="X385" s="10"/>
      <c r="Y385" s="10"/>
      <c r="Z385" s="9"/>
      <c r="AA385" s="8"/>
      <c r="AB385" s="8"/>
      <c r="AC385" s="8"/>
      <c r="AD385" s="8"/>
      <c r="AE385" s="8"/>
      <c r="AF385" s="8"/>
      <c r="AX385" s="2"/>
      <c r="AY385" s="2"/>
      <c r="AZ385" s="2"/>
      <c r="BA385" s="2"/>
      <c r="BB385" s="2"/>
      <c r="BD385" s="56"/>
    </row>
    <row r="386" spans="2:56" ht="28.5" customHeight="1" x14ac:dyDescent="0.45">
      <c r="B386" s="14"/>
      <c r="C386" s="9"/>
      <c r="D386" s="13"/>
      <c r="E386" s="9"/>
      <c r="F386" s="9"/>
      <c r="G386" s="9"/>
      <c r="H386" s="9"/>
      <c r="I386" s="9"/>
      <c r="J386" s="9"/>
      <c r="K386" s="9"/>
      <c r="L386" s="9"/>
      <c r="M386" s="10"/>
      <c r="N386" s="9"/>
      <c r="O386" s="9"/>
      <c r="P386" s="10"/>
      <c r="Q386" s="10"/>
      <c r="R386" s="10"/>
      <c r="S386" s="9"/>
      <c r="T386" s="12"/>
      <c r="U386" s="11"/>
      <c r="V386" s="10"/>
      <c r="W386" s="10"/>
      <c r="X386" s="10"/>
      <c r="Y386" s="10"/>
      <c r="Z386" s="9"/>
      <c r="AA386" s="8"/>
      <c r="AB386" s="8"/>
      <c r="AC386" s="8"/>
      <c r="AD386" s="8"/>
      <c r="AE386" s="8"/>
      <c r="AF386" s="8"/>
      <c r="AX386" s="2"/>
      <c r="AY386" s="2"/>
      <c r="AZ386" s="2"/>
      <c r="BA386" s="2"/>
      <c r="BB386" s="2"/>
      <c r="BD386" s="56"/>
    </row>
    <row r="387" spans="2:56" ht="28.5" customHeight="1" x14ac:dyDescent="0.45">
      <c r="B387" s="14"/>
      <c r="C387" s="9"/>
      <c r="D387" s="13"/>
      <c r="E387" s="9"/>
      <c r="F387" s="9"/>
      <c r="G387" s="9"/>
      <c r="H387" s="9"/>
      <c r="I387" s="9"/>
      <c r="J387" s="9"/>
      <c r="K387" s="9"/>
      <c r="L387" s="9"/>
      <c r="M387" s="10"/>
      <c r="N387" s="9"/>
      <c r="O387" s="9"/>
      <c r="P387" s="10"/>
      <c r="Q387" s="10"/>
      <c r="R387" s="10"/>
      <c r="S387" s="9"/>
      <c r="T387" s="12"/>
      <c r="U387" s="11"/>
      <c r="V387" s="10"/>
      <c r="W387" s="10"/>
      <c r="X387" s="10"/>
      <c r="Y387" s="10"/>
      <c r="Z387" s="9"/>
      <c r="AA387" s="8"/>
      <c r="AB387" s="8"/>
      <c r="AC387" s="8"/>
      <c r="AD387" s="8"/>
      <c r="AE387" s="8"/>
      <c r="AF387" s="8"/>
      <c r="AX387" s="2"/>
      <c r="AY387" s="2"/>
      <c r="AZ387" s="2"/>
      <c r="BA387" s="2"/>
      <c r="BB387" s="2"/>
      <c r="BD387" s="56"/>
    </row>
    <row r="388" spans="2:56" ht="28.5" customHeight="1" x14ac:dyDescent="0.45">
      <c r="B388" s="14"/>
      <c r="C388" s="9"/>
      <c r="D388" s="13"/>
      <c r="E388" s="9"/>
      <c r="F388" s="9"/>
      <c r="G388" s="9"/>
      <c r="H388" s="9"/>
      <c r="I388" s="9"/>
      <c r="J388" s="9"/>
      <c r="K388" s="9"/>
      <c r="L388" s="9"/>
      <c r="M388" s="10"/>
      <c r="N388" s="9"/>
      <c r="O388" s="9"/>
      <c r="P388" s="10"/>
      <c r="Q388" s="10"/>
      <c r="R388" s="10"/>
      <c r="S388" s="9"/>
      <c r="T388" s="12"/>
      <c r="U388" s="11"/>
      <c r="V388" s="10"/>
      <c r="W388" s="10"/>
      <c r="X388" s="10"/>
      <c r="Y388" s="10"/>
      <c r="Z388" s="9"/>
      <c r="AA388" s="8"/>
      <c r="AB388" s="8"/>
      <c r="AC388" s="8"/>
      <c r="AD388" s="8"/>
      <c r="AE388" s="8"/>
      <c r="AF388" s="8"/>
      <c r="AX388" s="2"/>
      <c r="AY388" s="2"/>
      <c r="AZ388" s="2"/>
      <c r="BA388" s="2"/>
      <c r="BB388" s="2"/>
      <c r="BD388" s="56"/>
    </row>
    <row r="389" spans="2:56" ht="28.5" customHeight="1" x14ac:dyDescent="0.45">
      <c r="B389" s="14"/>
      <c r="C389" s="9"/>
      <c r="D389" s="13"/>
      <c r="E389" s="9"/>
      <c r="F389" s="9"/>
      <c r="G389" s="9"/>
      <c r="H389" s="9"/>
      <c r="I389" s="9"/>
      <c r="J389" s="9"/>
      <c r="K389" s="9"/>
      <c r="L389" s="9"/>
      <c r="M389" s="10"/>
      <c r="N389" s="9"/>
      <c r="O389" s="9"/>
      <c r="P389" s="10"/>
      <c r="Q389" s="10"/>
      <c r="R389" s="10"/>
      <c r="S389" s="9"/>
      <c r="T389" s="12"/>
      <c r="U389" s="11"/>
      <c r="V389" s="10"/>
      <c r="W389" s="10"/>
      <c r="X389" s="10"/>
      <c r="Y389" s="10"/>
      <c r="Z389" s="9"/>
      <c r="AA389" s="8"/>
      <c r="AB389" s="8"/>
      <c r="AC389" s="8"/>
      <c r="AD389" s="8"/>
      <c r="AE389" s="8"/>
      <c r="AF389" s="8"/>
      <c r="AX389" s="2"/>
      <c r="AY389" s="2"/>
      <c r="AZ389" s="2"/>
      <c r="BA389" s="2"/>
      <c r="BB389" s="2"/>
      <c r="BD389" s="56"/>
    </row>
    <row r="390" spans="2:56" ht="28.5" customHeight="1" x14ac:dyDescent="0.45">
      <c r="B390" s="14"/>
      <c r="C390" s="9"/>
      <c r="D390" s="13"/>
      <c r="E390" s="9"/>
      <c r="F390" s="9"/>
      <c r="G390" s="9"/>
      <c r="H390" s="9"/>
      <c r="I390" s="9"/>
      <c r="J390" s="9"/>
      <c r="K390" s="9"/>
      <c r="L390" s="9"/>
      <c r="M390" s="10"/>
      <c r="N390" s="9"/>
      <c r="O390" s="9"/>
      <c r="P390" s="10"/>
      <c r="Q390" s="10"/>
      <c r="R390" s="10"/>
      <c r="S390" s="9"/>
      <c r="T390" s="12"/>
      <c r="U390" s="11"/>
      <c r="V390" s="10"/>
      <c r="W390" s="10"/>
      <c r="X390" s="10"/>
      <c r="Y390" s="10"/>
      <c r="Z390" s="9"/>
      <c r="AA390" s="8"/>
      <c r="AB390" s="8"/>
      <c r="AC390" s="8"/>
      <c r="AD390" s="8"/>
      <c r="AE390" s="8"/>
      <c r="AF390" s="8"/>
      <c r="AX390" s="2"/>
      <c r="AY390" s="2"/>
      <c r="AZ390" s="2"/>
      <c r="BA390" s="2"/>
      <c r="BB390" s="2"/>
      <c r="BD390" s="56"/>
    </row>
    <row r="391" spans="2:56" ht="28.5" customHeight="1" x14ac:dyDescent="0.45">
      <c r="B391" s="14"/>
      <c r="C391" s="9"/>
      <c r="D391" s="13"/>
      <c r="E391" s="9"/>
      <c r="F391" s="9"/>
      <c r="G391" s="9"/>
      <c r="H391" s="9"/>
      <c r="I391" s="9"/>
      <c r="J391" s="9"/>
      <c r="K391" s="9"/>
      <c r="L391" s="9"/>
      <c r="M391" s="10"/>
      <c r="N391" s="9"/>
      <c r="O391" s="9"/>
      <c r="P391" s="10"/>
      <c r="Q391" s="10"/>
      <c r="R391" s="10"/>
      <c r="S391" s="9"/>
      <c r="T391" s="12"/>
      <c r="U391" s="11"/>
      <c r="V391" s="10"/>
      <c r="W391" s="10"/>
      <c r="X391" s="10"/>
      <c r="Y391" s="10"/>
      <c r="Z391" s="9"/>
      <c r="AA391" s="8"/>
      <c r="AB391" s="8"/>
      <c r="AC391" s="8"/>
      <c r="AD391" s="8"/>
      <c r="AE391" s="8"/>
      <c r="AF391" s="8"/>
      <c r="AX391" s="2"/>
      <c r="AY391" s="2"/>
      <c r="AZ391" s="2"/>
      <c r="BA391" s="2"/>
      <c r="BB391" s="2"/>
      <c r="BD391" s="56"/>
    </row>
    <row r="392" spans="2:56" ht="28.5" customHeight="1" x14ac:dyDescent="0.45">
      <c r="B392" s="14"/>
      <c r="C392" s="9"/>
      <c r="D392" s="13"/>
      <c r="E392" s="9"/>
      <c r="F392" s="9"/>
      <c r="G392" s="9"/>
      <c r="H392" s="9"/>
      <c r="I392" s="9"/>
      <c r="J392" s="9"/>
      <c r="K392" s="9"/>
      <c r="L392" s="9"/>
      <c r="M392" s="10"/>
      <c r="N392" s="9"/>
      <c r="O392" s="9"/>
      <c r="P392" s="10"/>
      <c r="Q392" s="10"/>
      <c r="R392" s="10"/>
      <c r="S392" s="9"/>
      <c r="T392" s="12"/>
      <c r="U392" s="11"/>
      <c r="V392" s="10"/>
      <c r="W392" s="10"/>
      <c r="X392" s="10"/>
      <c r="Y392" s="10"/>
      <c r="Z392" s="9"/>
      <c r="AA392" s="8"/>
      <c r="AB392" s="8"/>
      <c r="AC392" s="8"/>
      <c r="AD392" s="8"/>
      <c r="AE392" s="8"/>
      <c r="AF392" s="8"/>
      <c r="AX392" s="2"/>
      <c r="AY392" s="2"/>
      <c r="AZ392" s="2"/>
      <c r="BA392" s="2"/>
      <c r="BB392" s="2"/>
      <c r="BD392" s="56"/>
    </row>
    <row r="393" spans="2:56" ht="28.5" customHeight="1" x14ac:dyDescent="0.45">
      <c r="B393" s="14"/>
      <c r="C393" s="9"/>
      <c r="D393" s="13"/>
      <c r="E393" s="9"/>
      <c r="F393" s="9"/>
      <c r="G393" s="9"/>
      <c r="H393" s="9"/>
      <c r="I393" s="9"/>
      <c r="J393" s="9"/>
      <c r="K393" s="9"/>
      <c r="L393" s="9"/>
      <c r="M393" s="10"/>
      <c r="N393" s="9"/>
      <c r="O393" s="9"/>
      <c r="P393" s="10"/>
      <c r="Q393" s="10"/>
      <c r="R393" s="10"/>
      <c r="S393" s="9"/>
      <c r="T393" s="12"/>
      <c r="U393" s="11"/>
      <c r="V393" s="10"/>
      <c r="W393" s="10"/>
      <c r="X393" s="10"/>
      <c r="Y393" s="10"/>
      <c r="Z393" s="9"/>
      <c r="AA393" s="8"/>
      <c r="AB393" s="8"/>
      <c r="AC393" s="8"/>
      <c r="AD393" s="8"/>
      <c r="AE393" s="8"/>
      <c r="AF393" s="8"/>
      <c r="AX393" s="2"/>
      <c r="AY393" s="2"/>
      <c r="AZ393" s="2"/>
      <c r="BA393" s="2"/>
      <c r="BB393" s="2"/>
      <c r="BD393" s="56"/>
    </row>
    <row r="394" spans="2:56" ht="28.5" customHeight="1" x14ac:dyDescent="0.45">
      <c r="B394" s="14"/>
      <c r="C394" s="9"/>
      <c r="D394" s="13"/>
      <c r="E394" s="9"/>
      <c r="F394" s="9"/>
      <c r="G394" s="9"/>
      <c r="H394" s="9"/>
      <c r="I394" s="9"/>
      <c r="J394" s="9"/>
      <c r="K394" s="9"/>
      <c r="L394" s="9"/>
      <c r="M394" s="10"/>
      <c r="N394" s="9"/>
      <c r="O394" s="9"/>
      <c r="P394" s="10"/>
      <c r="Q394" s="10"/>
      <c r="R394" s="10"/>
      <c r="S394" s="9"/>
      <c r="T394" s="12"/>
      <c r="U394" s="11"/>
      <c r="V394" s="10"/>
      <c r="W394" s="10"/>
      <c r="X394" s="10"/>
      <c r="Y394" s="10"/>
      <c r="Z394" s="9"/>
      <c r="AA394" s="8"/>
      <c r="AB394" s="8"/>
      <c r="AC394" s="8"/>
      <c r="AD394" s="8"/>
      <c r="AE394" s="8"/>
      <c r="AF394" s="8"/>
      <c r="AX394" s="2"/>
      <c r="AY394" s="2"/>
      <c r="AZ394" s="2"/>
      <c r="BA394" s="2"/>
      <c r="BB394" s="2"/>
      <c r="BD394" s="56"/>
    </row>
    <row r="395" spans="2:56" ht="28.5" customHeight="1" x14ac:dyDescent="0.45">
      <c r="B395" s="14"/>
      <c r="C395" s="9"/>
      <c r="D395" s="13"/>
      <c r="E395" s="9"/>
      <c r="F395" s="9"/>
      <c r="G395" s="9"/>
      <c r="H395" s="9"/>
      <c r="I395" s="9"/>
      <c r="J395" s="9"/>
      <c r="K395" s="9"/>
      <c r="L395" s="9"/>
      <c r="M395" s="10"/>
      <c r="N395" s="9"/>
      <c r="O395" s="9"/>
      <c r="P395" s="10"/>
      <c r="Q395" s="10"/>
      <c r="R395" s="10"/>
      <c r="S395" s="9"/>
      <c r="T395" s="12"/>
      <c r="U395" s="11"/>
      <c r="V395" s="10"/>
      <c r="W395" s="10"/>
      <c r="X395" s="10"/>
      <c r="Y395" s="10"/>
      <c r="Z395" s="9"/>
      <c r="AA395" s="8"/>
      <c r="AB395" s="8"/>
      <c r="AC395" s="8"/>
      <c r="AD395" s="8"/>
      <c r="AE395" s="8"/>
      <c r="AF395" s="8"/>
      <c r="AX395" s="2"/>
      <c r="AY395" s="2"/>
      <c r="AZ395" s="2"/>
      <c r="BA395" s="2"/>
      <c r="BB395" s="2"/>
      <c r="BD395" s="56"/>
    </row>
    <row r="396" spans="2:56" ht="28.5" customHeight="1" x14ac:dyDescent="0.45">
      <c r="B396" s="14"/>
      <c r="C396" s="9"/>
      <c r="D396" s="13"/>
      <c r="E396" s="9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10"/>
      <c r="Q396" s="10"/>
      <c r="R396" s="10"/>
      <c r="S396" s="9"/>
      <c r="T396" s="12"/>
      <c r="U396" s="11"/>
      <c r="V396" s="10"/>
      <c r="W396" s="10"/>
      <c r="X396" s="10"/>
      <c r="Y396" s="10"/>
      <c r="Z396" s="9"/>
      <c r="AA396" s="8"/>
      <c r="AB396" s="8"/>
      <c r="AC396" s="8"/>
      <c r="AD396" s="8"/>
      <c r="AE396" s="8"/>
      <c r="AF396" s="8"/>
      <c r="AX396" s="2"/>
      <c r="AY396" s="2"/>
      <c r="AZ396" s="2"/>
      <c r="BA396" s="2"/>
      <c r="BB396" s="2"/>
      <c r="BD396" s="56"/>
    </row>
    <row r="397" spans="2:56" ht="28.5" customHeight="1" x14ac:dyDescent="0.45">
      <c r="B397" s="14"/>
      <c r="C397" s="9"/>
      <c r="D397" s="13"/>
      <c r="E397" s="9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10"/>
      <c r="Q397" s="10"/>
      <c r="R397" s="10"/>
      <c r="S397" s="9"/>
      <c r="T397" s="12"/>
      <c r="U397" s="11"/>
      <c r="V397" s="10"/>
      <c r="W397" s="10"/>
      <c r="X397" s="10"/>
      <c r="Y397" s="10"/>
      <c r="Z397" s="9"/>
      <c r="AA397" s="8"/>
      <c r="AB397" s="8"/>
      <c r="AC397" s="8"/>
      <c r="AD397" s="8"/>
      <c r="AE397" s="8"/>
      <c r="AF397" s="8"/>
      <c r="AX397" s="2"/>
      <c r="AY397" s="2"/>
      <c r="AZ397" s="2"/>
      <c r="BA397" s="2"/>
      <c r="BB397" s="2"/>
      <c r="BD397" s="56"/>
    </row>
    <row r="398" spans="2:56" ht="28.5" customHeight="1" x14ac:dyDescent="0.45">
      <c r="B398" s="14"/>
      <c r="C398" s="9"/>
      <c r="D398" s="13"/>
      <c r="E398" s="9"/>
      <c r="F398" s="9"/>
      <c r="G398" s="9"/>
      <c r="H398" s="9"/>
      <c r="I398" s="9"/>
      <c r="J398" s="9"/>
      <c r="K398" s="9"/>
      <c r="L398" s="9"/>
      <c r="M398" s="10"/>
      <c r="N398" s="9"/>
      <c r="O398" s="9"/>
      <c r="P398" s="10"/>
      <c r="Q398" s="10"/>
      <c r="R398" s="10"/>
      <c r="S398" s="9"/>
      <c r="T398" s="12"/>
      <c r="U398" s="11"/>
      <c r="V398" s="10"/>
      <c r="W398" s="10"/>
      <c r="X398" s="10"/>
      <c r="Y398" s="10"/>
      <c r="Z398" s="9"/>
      <c r="AA398" s="8"/>
      <c r="AB398" s="8"/>
      <c r="AC398" s="8"/>
      <c r="AD398" s="8"/>
      <c r="AE398" s="8"/>
      <c r="AF398" s="8"/>
      <c r="AX398" s="2"/>
      <c r="AY398" s="2"/>
      <c r="AZ398" s="2"/>
      <c r="BA398" s="2"/>
      <c r="BB398" s="2"/>
      <c r="BD398" s="56"/>
    </row>
    <row r="399" spans="2:56" ht="28.5" customHeight="1" x14ac:dyDescent="0.45">
      <c r="B399" s="14"/>
      <c r="C399" s="9"/>
      <c r="D399" s="13"/>
      <c r="E399" s="9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10"/>
      <c r="Q399" s="10"/>
      <c r="R399" s="10"/>
      <c r="S399" s="9"/>
      <c r="T399" s="12"/>
      <c r="U399" s="11"/>
      <c r="V399" s="10"/>
      <c r="W399" s="10"/>
      <c r="X399" s="10"/>
      <c r="Y399" s="10"/>
      <c r="Z399" s="9"/>
      <c r="AA399" s="8"/>
      <c r="AB399" s="8"/>
      <c r="AC399" s="8"/>
      <c r="AD399" s="8"/>
      <c r="AE399" s="8"/>
      <c r="AF399" s="8"/>
      <c r="AX399" s="2"/>
      <c r="AY399" s="2"/>
      <c r="AZ399" s="2"/>
      <c r="BA399" s="2"/>
      <c r="BB399" s="2"/>
      <c r="BD399" s="56"/>
    </row>
    <row r="400" spans="2:56" ht="28.5" customHeight="1" x14ac:dyDescent="0.45">
      <c r="B400" s="14"/>
      <c r="C400" s="9"/>
      <c r="D400" s="13"/>
      <c r="E400" s="9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10"/>
      <c r="Q400" s="10"/>
      <c r="R400" s="10"/>
      <c r="S400" s="9"/>
      <c r="T400" s="12"/>
      <c r="U400" s="11"/>
      <c r="V400" s="10"/>
      <c r="W400" s="10"/>
      <c r="X400" s="10"/>
      <c r="Y400" s="10"/>
      <c r="Z400" s="9"/>
      <c r="AA400" s="8"/>
      <c r="AB400" s="8"/>
      <c r="AC400" s="8"/>
      <c r="AD400" s="8"/>
      <c r="AE400" s="8"/>
      <c r="AF400" s="8"/>
      <c r="AX400" s="2"/>
      <c r="AY400" s="2"/>
      <c r="AZ400" s="2"/>
      <c r="BA400" s="2"/>
      <c r="BB400" s="2"/>
      <c r="BD400" s="56"/>
    </row>
    <row r="401" spans="2:56" ht="28.5" customHeight="1" x14ac:dyDescent="0.45">
      <c r="B401" s="14"/>
      <c r="C401" s="9"/>
      <c r="D401" s="13"/>
      <c r="E401" s="9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10"/>
      <c r="Q401" s="10"/>
      <c r="R401" s="10"/>
      <c r="S401" s="9"/>
      <c r="T401" s="12"/>
      <c r="U401" s="11"/>
      <c r="V401" s="10"/>
      <c r="W401" s="10"/>
      <c r="X401" s="10"/>
      <c r="Y401" s="10"/>
      <c r="Z401" s="9"/>
      <c r="AA401" s="8"/>
      <c r="AB401" s="8"/>
      <c r="AC401" s="8"/>
      <c r="AD401" s="8"/>
      <c r="AE401" s="8"/>
      <c r="AF401" s="8"/>
      <c r="AX401" s="2"/>
      <c r="AY401" s="2"/>
      <c r="AZ401" s="2"/>
      <c r="BA401" s="2"/>
      <c r="BB401" s="2"/>
      <c r="BD401" s="56"/>
    </row>
    <row r="402" spans="2:56" ht="28.5" customHeight="1" x14ac:dyDescent="0.45">
      <c r="B402" s="14"/>
      <c r="C402" s="9"/>
      <c r="D402" s="13"/>
      <c r="E402" s="9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10"/>
      <c r="Q402" s="10"/>
      <c r="R402" s="10"/>
      <c r="S402" s="9"/>
      <c r="T402" s="12"/>
      <c r="U402" s="11"/>
      <c r="V402" s="10"/>
      <c r="W402" s="10"/>
      <c r="X402" s="10"/>
      <c r="Y402" s="10"/>
      <c r="Z402" s="9"/>
      <c r="AA402" s="8"/>
      <c r="AB402" s="8"/>
      <c r="AC402" s="8"/>
      <c r="AD402" s="8"/>
      <c r="AE402" s="8"/>
      <c r="AF402" s="8"/>
      <c r="AX402" s="2"/>
      <c r="AY402" s="2"/>
      <c r="AZ402" s="2"/>
      <c r="BA402" s="2"/>
      <c r="BB402" s="2"/>
      <c r="BD402" s="56"/>
    </row>
    <row r="403" spans="2:56" ht="28.5" customHeight="1" x14ac:dyDescent="0.45">
      <c r="B403" s="14"/>
      <c r="C403" s="9"/>
      <c r="D403" s="13"/>
      <c r="E403" s="9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10"/>
      <c r="Q403" s="10"/>
      <c r="R403" s="10"/>
      <c r="S403" s="9"/>
      <c r="T403" s="12"/>
      <c r="U403" s="11"/>
      <c r="V403" s="10"/>
      <c r="W403" s="10"/>
      <c r="X403" s="10"/>
      <c r="Y403" s="10"/>
      <c r="Z403" s="9"/>
      <c r="AA403" s="8"/>
      <c r="AB403" s="8"/>
      <c r="AC403" s="8"/>
      <c r="AD403" s="8"/>
      <c r="AE403" s="8"/>
      <c r="AF403" s="8"/>
      <c r="AX403" s="2"/>
      <c r="AY403" s="2"/>
      <c r="AZ403" s="2"/>
      <c r="BA403" s="2"/>
      <c r="BB403" s="2"/>
      <c r="BD403" s="56"/>
    </row>
    <row r="404" spans="2:56" ht="28.5" customHeight="1" x14ac:dyDescent="0.45">
      <c r="B404" s="14"/>
      <c r="C404" s="9"/>
      <c r="D404" s="13"/>
      <c r="E404" s="9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10"/>
      <c r="Q404" s="10"/>
      <c r="R404" s="10"/>
      <c r="S404" s="9"/>
      <c r="T404" s="12"/>
      <c r="U404" s="11"/>
      <c r="V404" s="10"/>
      <c r="W404" s="10"/>
      <c r="X404" s="10"/>
      <c r="Y404" s="10"/>
      <c r="Z404" s="9"/>
      <c r="AA404" s="8"/>
      <c r="AB404" s="8"/>
      <c r="AC404" s="8"/>
      <c r="AD404" s="8"/>
      <c r="AE404" s="8"/>
      <c r="AF404" s="8"/>
      <c r="AX404" s="2"/>
      <c r="AY404" s="2"/>
      <c r="AZ404" s="2"/>
      <c r="BA404" s="2"/>
      <c r="BB404" s="2"/>
      <c r="BD404" s="56"/>
    </row>
    <row r="405" spans="2:56" ht="28.5" customHeight="1" x14ac:dyDescent="0.45">
      <c r="B405" s="14"/>
      <c r="C405" s="9"/>
      <c r="D405" s="13"/>
      <c r="E405" s="9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10"/>
      <c r="Q405" s="10"/>
      <c r="R405" s="10"/>
      <c r="S405" s="9"/>
      <c r="T405" s="12"/>
      <c r="U405" s="11"/>
      <c r="V405" s="10"/>
      <c r="W405" s="10"/>
      <c r="X405" s="10"/>
      <c r="Y405" s="10"/>
      <c r="Z405" s="9"/>
      <c r="AA405" s="8"/>
      <c r="AB405" s="8"/>
      <c r="AC405" s="8"/>
      <c r="AD405" s="8"/>
      <c r="AE405" s="8"/>
      <c r="AF405" s="8"/>
      <c r="AX405" s="2"/>
      <c r="AY405" s="2"/>
      <c r="AZ405" s="2"/>
      <c r="BA405" s="2"/>
      <c r="BB405" s="2"/>
      <c r="BD405" s="56"/>
    </row>
    <row r="406" spans="2:56" ht="28.5" customHeight="1" x14ac:dyDescent="0.45">
      <c r="B406" s="14"/>
      <c r="C406" s="9"/>
      <c r="D406" s="13"/>
      <c r="E406" s="9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10"/>
      <c r="Q406" s="10"/>
      <c r="R406" s="10"/>
      <c r="S406" s="9"/>
      <c r="T406" s="12"/>
      <c r="U406" s="11"/>
      <c r="V406" s="10"/>
      <c r="W406" s="10"/>
      <c r="X406" s="10"/>
      <c r="Y406" s="10"/>
      <c r="Z406" s="9"/>
      <c r="AA406" s="8"/>
      <c r="AB406" s="8"/>
      <c r="AC406" s="8"/>
      <c r="AD406" s="8"/>
      <c r="AE406" s="8"/>
      <c r="AF406" s="8"/>
      <c r="AX406" s="2"/>
      <c r="AY406" s="2"/>
      <c r="AZ406" s="2"/>
      <c r="BA406" s="2"/>
      <c r="BB406" s="2"/>
      <c r="BD406" s="56"/>
    </row>
    <row r="407" spans="2:56" ht="28.5" customHeight="1" x14ac:dyDescent="0.45">
      <c r="B407" s="14"/>
      <c r="C407" s="9"/>
      <c r="D407" s="13"/>
      <c r="E407" s="9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10"/>
      <c r="Q407" s="10"/>
      <c r="R407" s="10"/>
      <c r="S407" s="9"/>
      <c r="T407" s="12"/>
      <c r="U407" s="11"/>
      <c r="V407" s="10"/>
      <c r="W407" s="10"/>
      <c r="X407" s="10"/>
      <c r="Y407" s="10"/>
      <c r="Z407" s="9"/>
      <c r="AA407" s="8"/>
      <c r="AB407" s="8"/>
      <c r="AC407" s="8"/>
      <c r="AD407" s="8"/>
      <c r="AE407" s="8"/>
      <c r="AF407" s="8"/>
      <c r="AX407" s="2"/>
      <c r="AY407" s="2"/>
      <c r="AZ407" s="2"/>
      <c r="BA407" s="2"/>
      <c r="BB407" s="2"/>
      <c r="BD407" s="56"/>
    </row>
    <row r="408" spans="2:56" ht="28.5" customHeight="1" x14ac:dyDescent="0.45">
      <c r="B408" s="14"/>
      <c r="C408" s="9"/>
      <c r="D408" s="13"/>
      <c r="E408" s="9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10"/>
      <c r="Q408" s="10"/>
      <c r="R408" s="10"/>
      <c r="S408" s="9"/>
      <c r="T408" s="12"/>
      <c r="U408" s="11"/>
      <c r="V408" s="10"/>
      <c r="W408" s="10"/>
      <c r="X408" s="10"/>
      <c r="Y408" s="10"/>
      <c r="Z408" s="9"/>
      <c r="AA408" s="8"/>
      <c r="AB408" s="8"/>
      <c r="AC408" s="8"/>
      <c r="AD408" s="8"/>
      <c r="AE408" s="8"/>
      <c r="AF408" s="8"/>
      <c r="AX408" s="2"/>
      <c r="AY408" s="2"/>
      <c r="AZ408" s="2"/>
      <c r="BA408" s="2"/>
      <c r="BB408" s="2"/>
      <c r="BD408" s="56"/>
    </row>
    <row r="409" spans="2:56" ht="28.5" customHeight="1" x14ac:dyDescent="0.45">
      <c r="B409" s="14"/>
      <c r="C409" s="9"/>
      <c r="D409" s="13"/>
      <c r="E409" s="9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10"/>
      <c r="Q409" s="10"/>
      <c r="R409" s="10"/>
      <c r="S409" s="9"/>
      <c r="T409" s="12"/>
      <c r="U409" s="11"/>
      <c r="V409" s="10"/>
      <c r="W409" s="10"/>
      <c r="X409" s="10"/>
      <c r="Y409" s="10"/>
      <c r="Z409" s="9"/>
      <c r="AA409" s="8"/>
      <c r="AB409" s="8"/>
      <c r="AC409" s="8"/>
      <c r="AD409" s="8"/>
      <c r="AE409" s="8"/>
      <c r="AF409" s="8"/>
      <c r="AX409" s="2"/>
      <c r="AY409" s="2"/>
      <c r="AZ409" s="2"/>
      <c r="BA409" s="2"/>
      <c r="BB409" s="2"/>
      <c r="BD409" s="56"/>
    </row>
    <row r="410" spans="2:56" ht="28.5" customHeight="1" x14ac:dyDescent="0.45">
      <c r="B410" s="14"/>
      <c r="C410" s="9"/>
      <c r="D410" s="13"/>
      <c r="E410" s="9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10"/>
      <c r="Q410" s="10"/>
      <c r="R410" s="10"/>
      <c r="S410" s="9"/>
      <c r="T410" s="12"/>
      <c r="U410" s="11"/>
      <c r="V410" s="10"/>
      <c r="W410" s="10"/>
      <c r="X410" s="10"/>
      <c r="Y410" s="10"/>
      <c r="Z410" s="9"/>
      <c r="AA410" s="8"/>
      <c r="AB410" s="8"/>
      <c r="AC410" s="8"/>
      <c r="AD410" s="8"/>
      <c r="AE410" s="8"/>
      <c r="AF410" s="8"/>
      <c r="AX410" s="2"/>
      <c r="AY410" s="2"/>
      <c r="AZ410" s="2"/>
      <c r="BA410" s="2"/>
      <c r="BB410" s="2"/>
      <c r="BD410" s="56"/>
    </row>
    <row r="411" spans="2:56" ht="28.5" customHeight="1" x14ac:dyDescent="0.45">
      <c r="B411" s="14"/>
      <c r="C411" s="9"/>
      <c r="D411" s="13"/>
      <c r="E411" s="9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10"/>
      <c r="Q411" s="10"/>
      <c r="R411" s="10"/>
      <c r="S411" s="9"/>
      <c r="T411" s="12"/>
      <c r="U411" s="11"/>
      <c r="V411" s="10"/>
      <c r="W411" s="10"/>
      <c r="X411" s="10"/>
      <c r="Y411" s="10"/>
      <c r="Z411" s="9"/>
      <c r="AA411" s="8"/>
      <c r="AB411" s="8"/>
      <c r="AC411" s="8"/>
      <c r="AD411" s="8"/>
      <c r="AE411" s="8"/>
      <c r="AF411" s="8"/>
      <c r="AX411" s="2"/>
      <c r="AY411" s="2"/>
      <c r="AZ411" s="2"/>
      <c r="BA411" s="2"/>
      <c r="BB411" s="2"/>
      <c r="BD411" s="56"/>
    </row>
    <row r="412" spans="2:56" ht="28.5" customHeight="1" x14ac:dyDescent="0.45">
      <c r="B412" s="14"/>
      <c r="C412" s="9"/>
      <c r="D412" s="13"/>
      <c r="E412" s="9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10"/>
      <c r="Q412" s="10"/>
      <c r="R412" s="10"/>
      <c r="S412" s="9"/>
      <c r="T412" s="12"/>
      <c r="U412" s="11"/>
      <c r="V412" s="10"/>
      <c r="W412" s="10"/>
      <c r="X412" s="10"/>
      <c r="Y412" s="10"/>
      <c r="Z412" s="9"/>
      <c r="AA412" s="8"/>
      <c r="AB412" s="8"/>
      <c r="AC412" s="8"/>
      <c r="AD412" s="8"/>
      <c r="AE412" s="8"/>
      <c r="AF412" s="8"/>
      <c r="AX412" s="2"/>
      <c r="AY412" s="2"/>
      <c r="AZ412" s="2"/>
      <c r="BA412" s="2"/>
      <c r="BB412" s="2"/>
      <c r="BD412" s="56"/>
    </row>
    <row r="413" spans="2:56" ht="28.5" customHeight="1" x14ac:dyDescent="0.45">
      <c r="B413" s="14"/>
      <c r="C413" s="9"/>
      <c r="D413" s="13"/>
      <c r="E413" s="9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10"/>
      <c r="Q413" s="10"/>
      <c r="R413" s="10"/>
      <c r="S413" s="9"/>
      <c r="T413" s="12"/>
      <c r="U413" s="11"/>
      <c r="V413" s="10"/>
      <c r="W413" s="10"/>
      <c r="X413" s="10"/>
      <c r="Y413" s="10"/>
      <c r="Z413" s="9"/>
      <c r="AA413" s="8"/>
      <c r="AB413" s="8"/>
      <c r="AC413" s="8"/>
      <c r="AD413" s="8"/>
      <c r="AE413" s="8"/>
      <c r="AF413" s="8"/>
      <c r="AX413" s="2"/>
      <c r="AY413" s="2"/>
      <c r="AZ413" s="2"/>
      <c r="BA413" s="2"/>
      <c r="BB413" s="2"/>
      <c r="BD413" s="56"/>
    </row>
    <row r="414" spans="2:56" ht="28.5" customHeight="1" x14ac:dyDescent="0.45">
      <c r="B414" s="14"/>
      <c r="C414" s="9"/>
      <c r="D414" s="13"/>
      <c r="E414" s="9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10"/>
      <c r="Q414" s="10"/>
      <c r="R414" s="10"/>
      <c r="S414" s="9"/>
      <c r="T414" s="12"/>
      <c r="U414" s="11"/>
      <c r="V414" s="10"/>
      <c r="W414" s="10"/>
      <c r="X414" s="10"/>
      <c r="Y414" s="10"/>
      <c r="Z414" s="9"/>
      <c r="AA414" s="8"/>
      <c r="AB414" s="8"/>
      <c r="AC414" s="8"/>
      <c r="AD414" s="8"/>
      <c r="AE414" s="8"/>
      <c r="AF414" s="8"/>
      <c r="AX414" s="2"/>
      <c r="AY414" s="2"/>
      <c r="AZ414" s="2"/>
      <c r="BA414" s="2"/>
      <c r="BB414" s="2"/>
      <c r="BD414" s="56"/>
    </row>
    <row r="415" spans="2:56" ht="28.5" customHeight="1" x14ac:dyDescent="0.45">
      <c r="B415" s="14"/>
      <c r="C415" s="9"/>
      <c r="D415" s="13"/>
      <c r="E415" s="9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10"/>
      <c r="Q415" s="10"/>
      <c r="R415" s="10"/>
      <c r="S415" s="9"/>
      <c r="T415" s="12"/>
      <c r="U415" s="11"/>
      <c r="V415" s="10"/>
      <c r="W415" s="10"/>
      <c r="X415" s="10"/>
      <c r="Y415" s="10"/>
      <c r="Z415" s="9"/>
      <c r="AA415" s="8"/>
      <c r="AB415" s="8"/>
      <c r="AC415" s="8"/>
      <c r="AD415" s="8"/>
      <c r="AE415" s="8"/>
      <c r="AF415" s="8"/>
      <c r="AX415" s="2"/>
      <c r="AY415" s="2"/>
      <c r="AZ415" s="2"/>
      <c r="BA415" s="2"/>
      <c r="BB415" s="2"/>
      <c r="BD415" s="56"/>
    </row>
    <row r="416" spans="2:56" ht="28.5" customHeight="1" x14ac:dyDescent="0.45">
      <c r="B416" s="14"/>
      <c r="C416" s="9"/>
      <c r="D416" s="13"/>
      <c r="E416" s="9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10"/>
      <c r="Q416" s="10"/>
      <c r="R416" s="10"/>
      <c r="S416" s="9"/>
      <c r="T416" s="12"/>
      <c r="U416" s="11"/>
      <c r="V416" s="10"/>
      <c r="W416" s="10"/>
      <c r="X416" s="10"/>
      <c r="Y416" s="10"/>
      <c r="Z416" s="9"/>
      <c r="AA416" s="8"/>
      <c r="AB416" s="8"/>
      <c r="AC416" s="8"/>
      <c r="AD416" s="8"/>
      <c r="AE416" s="8"/>
      <c r="AF416" s="8"/>
      <c r="AX416" s="2"/>
      <c r="AY416" s="2"/>
      <c r="AZ416" s="2"/>
      <c r="BA416" s="2"/>
      <c r="BB416" s="2"/>
      <c r="BD416" s="56"/>
    </row>
    <row r="417" spans="2:56" ht="28.5" customHeight="1" x14ac:dyDescent="0.45">
      <c r="B417" s="14"/>
      <c r="C417" s="9"/>
      <c r="D417" s="13"/>
      <c r="E417" s="9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10"/>
      <c r="Q417" s="10"/>
      <c r="R417" s="10"/>
      <c r="S417" s="9"/>
      <c r="T417" s="12"/>
      <c r="U417" s="11"/>
      <c r="V417" s="10"/>
      <c r="W417" s="10"/>
      <c r="X417" s="10"/>
      <c r="Y417" s="10"/>
      <c r="Z417" s="9"/>
      <c r="AA417" s="8"/>
      <c r="AB417" s="8"/>
      <c r="AC417" s="8"/>
      <c r="AD417" s="8"/>
      <c r="AE417" s="8"/>
      <c r="AF417" s="8"/>
      <c r="AX417" s="2"/>
      <c r="AY417" s="2"/>
      <c r="AZ417" s="2"/>
      <c r="BA417" s="2"/>
      <c r="BB417" s="2"/>
      <c r="BD417" s="56"/>
    </row>
    <row r="418" spans="2:56" ht="28.5" customHeight="1" x14ac:dyDescent="0.45">
      <c r="B418" s="14"/>
      <c r="C418" s="9"/>
      <c r="D418" s="13"/>
      <c r="E418" s="9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10"/>
      <c r="Q418" s="10"/>
      <c r="R418" s="10"/>
      <c r="S418" s="9"/>
      <c r="T418" s="12"/>
      <c r="U418" s="11"/>
      <c r="V418" s="10"/>
      <c r="W418" s="10"/>
      <c r="X418" s="10"/>
      <c r="Y418" s="10"/>
      <c r="Z418" s="9"/>
      <c r="AA418" s="8"/>
      <c r="AB418" s="8"/>
      <c r="AC418" s="8"/>
      <c r="AD418" s="8"/>
      <c r="AE418" s="8"/>
      <c r="AF418" s="8"/>
      <c r="AX418" s="2"/>
      <c r="AY418" s="2"/>
      <c r="AZ418" s="2"/>
      <c r="BA418" s="2"/>
      <c r="BB418" s="2"/>
      <c r="BD418" s="56"/>
    </row>
    <row r="419" spans="2:56" ht="28.5" customHeight="1" x14ac:dyDescent="0.45">
      <c r="B419" s="14"/>
      <c r="C419" s="9"/>
      <c r="D419" s="13"/>
      <c r="E419" s="9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10"/>
      <c r="Q419" s="10"/>
      <c r="R419" s="10"/>
      <c r="S419" s="9"/>
      <c r="T419" s="12"/>
      <c r="U419" s="11"/>
      <c r="V419" s="10"/>
      <c r="W419" s="10"/>
      <c r="X419" s="10"/>
      <c r="Y419" s="10"/>
      <c r="Z419" s="9"/>
      <c r="AA419" s="8"/>
      <c r="AB419" s="8"/>
      <c r="AC419" s="8"/>
      <c r="AD419" s="8"/>
      <c r="AE419" s="8"/>
      <c r="AF419" s="8"/>
      <c r="AX419" s="2"/>
      <c r="AY419" s="2"/>
      <c r="AZ419" s="2"/>
      <c r="BA419" s="2"/>
      <c r="BB419" s="2"/>
      <c r="BD419" s="56"/>
    </row>
    <row r="420" spans="2:56" ht="28.5" customHeight="1" x14ac:dyDescent="0.45">
      <c r="B420" s="14"/>
      <c r="C420" s="9"/>
      <c r="D420" s="13"/>
      <c r="E420" s="9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10"/>
      <c r="Q420" s="10"/>
      <c r="R420" s="10"/>
      <c r="S420" s="9"/>
      <c r="T420" s="12"/>
      <c r="U420" s="11"/>
      <c r="V420" s="10"/>
      <c r="W420" s="10"/>
      <c r="X420" s="10"/>
      <c r="Y420" s="10"/>
      <c r="Z420" s="9"/>
      <c r="AA420" s="8"/>
      <c r="AB420" s="8"/>
      <c r="AC420" s="8"/>
      <c r="AD420" s="8"/>
      <c r="AE420" s="8"/>
      <c r="AF420" s="8"/>
      <c r="AX420" s="2"/>
      <c r="AY420" s="2"/>
      <c r="AZ420" s="2"/>
      <c r="BA420" s="2"/>
      <c r="BB420" s="2"/>
      <c r="BD420" s="56"/>
    </row>
    <row r="421" spans="2:56" ht="28.5" customHeight="1" x14ac:dyDescent="0.45">
      <c r="B421" s="14"/>
      <c r="C421" s="9"/>
      <c r="D421" s="13"/>
      <c r="E421" s="9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10"/>
      <c r="Q421" s="10"/>
      <c r="R421" s="10"/>
      <c r="S421" s="9"/>
      <c r="T421" s="12"/>
      <c r="U421" s="11"/>
      <c r="V421" s="10"/>
      <c r="W421" s="10"/>
      <c r="X421" s="10"/>
      <c r="Y421" s="10"/>
      <c r="Z421" s="9"/>
      <c r="AA421" s="8"/>
      <c r="AB421" s="8"/>
      <c r="AC421" s="8"/>
      <c r="AD421" s="8"/>
      <c r="AE421" s="8"/>
      <c r="AF421" s="8"/>
      <c r="AX421" s="2"/>
      <c r="AY421" s="2"/>
      <c r="AZ421" s="2"/>
      <c r="BA421" s="2"/>
      <c r="BB421" s="2"/>
      <c r="BD421" s="56"/>
    </row>
    <row r="422" spans="2:56" ht="28.5" customHeight="1" x14ac:dyDescent="0.45">
      <c r="B422" s="14"/>
      <c r="C422" s="9"/>
      <c r="D422" s="13"/>
      <c r="E422" s="9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10"/>
      <c r="Q422" s="10"/>
      <c r="R422" s="10"/>
      <c r="S422" s="9"/>
      <c r="T422" s="12"/>
      <c r="U422" s="11"/>
      <c r="V422" s="10"/>
      <c r="W422" s="10"/>
      <c r="X422" s="10"/>
      <c r="Y422" s="10"/>
      <c r="Z422" s="9"/>
      <c r="AA422" s="8"/>
      <c r="AB422" s="8"/>
      <c r="AC422" s="8"/>
      <c r="AD422" s="8"/>
      <c r="AE422" s="8"/>
      <c r="AF422" s="8"/>
      <c r="AX422" s="2"/>
      <c r="AY422" s="2"/>
      <c r="AZ422" s="2"/>
      <c r="BA422" s="2"/>
      <c r="BB422" s="2"/>
      <c r="BD422" s="56"/>
    </row>
    <row r="423" spans="2:56" ht="28.5" customHeight="1" x14ac:dyDescent="0.45">
      <c r="B423" s="14"/>
      <c r="C423" s="9"/>
      <c r="D423" s="13"/>
      <c r="E423" s="9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10"/>
      <c r="Q423" s="10"/>
      <c r="R423" s="10"/>
      <c r="S423" s="9"/>
      <c r="T423" s="12"/>
      <c r="U423" s="11"/>
      <c r="V423" s="10"/>
      <c r="W423" s="10"/>
      <c r="X423" s="10"/>
      <c r="Y423" s="10"/>
      <c r="Z423" s="9"/>
      <c r="AA423" s="8"/>
      <c r="AB423" s="8"/>
      <c r="AC423" s="8"/>
      <c r="AD423" s="8"/>
      <c r="AE423" s="8"/>
      <c r="AF423" s="8"/>
      <c r="AX423" s="2"/>
      <c r="AY423" s="2"/>
      <c r="AZ423" s="2"/>
      <c r="BA423" s="2"/>
      <c r="BB423" s="2"/>
      <c r="BD423" s="56"/>
    </row>
    <row r="424" spans="2:56" ht="28.5" customHeight="1" x14ac:dyDescent="0.45">
      <c r="B424" s="14"/>
      <c r="C424" s="9"/>
      <c r="D424" s="13"/>
      <c r="E424" s="9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10"/>
      <c r="Q424" s="10"/>
      <c r="R424" s="10"/>
      <c r="S424" s="9"/>
      <c r="T424" s="12"/>
      <c r="U424" s="11"/>
      <c r="V424" s="10"/>
      <c r="W424" s="10"/>
      <c r="X424" s="10"/>
      <c r="Y424" s="10"/>
      <c r="Z424" s="9"/>
      <c r="AA424" s="8"/>
      <c r="AB424" s="8"/>
      <c r="AC424" s="8"/>
      <c r="AD424" s="8"/>
      <c r="AE424" s="8"/>
      <c r="AF424" s="8"/>
      <c r="AX424" s="2"/>
      <c r="AY424" s="2"/>
      <c r="AZ424" s="2"/>
      <c r="BA424" s="2"/>
      <c r="BB424" s="2"/>
      <c r="BD424" s="56"/>
    </row>
    <row r="425" spans="2:56" ht="28.5" customHeight="1" x14ac:dyDescent="0.45">
      <c r="B425" s="14"/>
      <c r="C425" s="9"/>
      <c r="D425" s="13"/>
      <c r="E425" s="9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10"/>
      <c r="Q425" s="10"/>
      <c r="R425" s="10"/>
      <c r="S425" s="9"/>
      <c r="T425" s="12"/>
      <c r="U425" s="11"/>
      <c r="V425" s="10"/>
      <c r="W425" s="10"/>
      <c r="X425" s="10"/>
      <c r="Y425" s="10"/>
      <c r="Z425" s="9"/>
      <c r="AA425" s="8"/>
      <c r="AB425" s="8"/>
      <c r="AC425" s="8"/>
      <c r="AD425" s="8"/>
      <c r="AE425" s="8"/>
      <c r="AF425" s="8"/>
      <c r="AX425" s="2"/>
      <c r="AY425" s="2"/>
      <c r="AZ425" s="2"/>
      <c r="BA425" s="2"/>
      <c r="BB425" s="2"/>
      <c r="BD425" s="56"/>
    </row>
    <row r="426" spans="2:56" ht="28.5" customHeight="1" x14ac:dyDescent="0.45">
      <c r="B426" s="14"/>
      <c r="C426" s="9"/>
      <c r="D426" s="13"/>
      <c r="E426" s="9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10"/>
      <c r="Q426" s="10"/>
      <c r="R426" s="10"/>
      <c r="S426" s="9"/>
      <c r="T426" s="12"/>
      <c r="U426" s="11"/>
      <c r="V426" s="10"/>
      <c r="W426" s="10"/>
      <c r="X426" s="10"/>
      <c r="Y426" s="10"/>
      <c r="Z426" s="9"/>
      <c r="AA426" s="8"/>
      <c r="AB426" s="8"/>
      <c r="AC426" s="8"/>
      <c r="AD426" s="8"/>
      <c r="AE426" s="8"/>
      <c r="AF426" s="8"/>
      <c r="AX426" s="2"/>
      <c r="AY426" s="2"/>
      <c r="AZ426" s="2"/>
      <c r="BA426" s="2"/>
      <c r="BB426" s="2"/>
      <c r="BD426" s="56"/>
    </row>
    <row r="427" spans="2:56" ht="28.5" customHeight="1" x14ac:dyDescent="0.45">
      <c r="B427" s="14"/>
      <c r="C427" s="9"/>
      <c r="D427" s="13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10"/>
      <c r="Q427" s="10"/>
      <c r="R427" s="10"/>
      <c r="S427" s="9"/>
      <c r="T427" s="12"/>
      <c r="U427" s="11"/>
      <c r="V427" s="10"/>
      <c r="W427" s="10"/>
      <c r="X427" s="10"/>
      <c r="Y427" s="10"/>
      <c r="Z427" s="9"/>
      <c r="AA427" s="8"/>
      <c r="AB427" s="8"/>
      <c r="AC427" s="8"/>
      <c r="AD427" s="8"/>
      <c r="AE427" s="8"/>
      <c r="AF427" s="8"/>
      <c r="AX427" s="2"/>
      <c r="AY427" s="2"/>
      <c r="AZ427" s="2"/>
      <c r="BA427" s="2"/>
      <c r="BB427" s="2"/>
      <c r="BD427" s="56"/>
    </row>
    <row r="428" spans="2:56" ht="28.5" customHeight="1" x14ac:dyDescent="0.45">
      <c r="B428" s="14"/>
      <c r="C428" s="9"/>
      <c r="D428" s="13"/>
      <c r="E428" s="9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10"/>
      <c r="Q428" s="10"/>
      <c r="R428" s="10"/>
      <c r="S428" s="9"/>
      <c r="T428" s="12"/>
      <c r="U428" s="11"/>
      <c r="V428" s="10"/>
      <c r="W428" s="10"/>
      <c r="X428" s="10"/>
      <c r="Y428" s="10"/>
      <c r="Z428" s="9"/>
      <c r="AA428" s="8"/>
      <c r="AB428" s="8"/>
      <c r="AC428" s="8"/>
      <c r="AD428" s="8"/>
      <c r="AE428" s="8"/>
      <c r="AF428" s="8"/>
      <c r="AX428" s="2"/>
      <c r="AY428" s="2"/>
      <c r="AZ428" s="2"/>
      <c r="BA428" s="2"/>
      <c r="BB428" s="2"/>
      <c r="BD428" s="56"/>
    </row>
    <row r="429" spans="2:56" ht="28.5" customHeight="1" x14ac:dyDescent="0.45">
      <c r="B429" s="14"/>
      <c r="C429" s="9"/>
      <c r="D429" s="13"/>
      <c r="E429" s="9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10"/>
      <c r="Q429" s="10"/>
      <c r="R429" s="10"/>
      <c r="S429" s="9"/>
      <c r="T429" s="12"/>
      <c r="U429" s="11"/>
      <c r="V429" s="10"/>
      <c r="W429" s="10"/>
      <c r="X429" s="10"/>
      <c r="Y429" s="10"/>
      <c r="Z429" s="9"/>
      <c r="AA429" s="8"/>
      <c r="AB429" s="8"/>
      <c r="AC429" s="8"/>
      <c r="AD429" s="8"/>
      <c r="AE429" s="8"/>
      <c r="AF429" s="8"/>
      <c r="AX429" s="2"/>
      <c r="AY429" s="2"/>
      <c r="AZ429" s="2"/>
      <c r="BA429" s="2"/>
      <c r="BB429" s="2"/>
      <c r="BD429" s="56"/>
    </row>
    <row r="430" spans="2:56" ht="28.5" customHeight="1" x14ac:dyDescent="0.45">
      <c r="B430" s="14"/>
      <c r="C430" s="9"/>
      <c r="D430" s="13"/>
      <c r="E430" s="9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10"/>
      <c r="Q430" s="10"/>
      <c r="R430" s="10"/>
      <c r="S430" s="9"/>
      <c r="T430" s="12"/>
      <c r="U430" s="11"/>
      <c r="V430" s="10"/>
      <c r="W430" s="10"/>
      <c r="X430" s="10"/>
      <c r="Y430" s="10"/>
      <c r="Z430" s="9"/>
      <c r="AA430" s="8"/>
      <c r="AB430" s="8"/>
      <c r="AC430" s="8"/>
      <c r="AD430" s="8"/>
      <c r="AE430" s="8"/>
      <c r="AF430" s="8"/>
      <c r="AX430" s="2"/>
      <c r="AY430" s="2"/>
      <c r="AZ430" s="2"/>
      <c r="BA430" s="2"/>
      <c r="BB430" s="2"/>
      <c r="BD430" s="56"/>
    </row>
    <row r="431" spans="2:56" ht="28.5" customHeight="1" x14ac:dyDescent="0.45">
      <c r="B431" s="14"/>
      <c r="C431" s="9"/>
      <c r="D431" s="13"/>
      <c r="E431" s="9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10"/>
      <c r="Q431" s="10"/>
      <c r="R431" s="10"/>
      <c r="S431" s="9"/>
      <c r="T431" s="12"/>
      <c r="U431" s="11"/>
      <c r="V431" s="10"/>
      <c r="W431" s="10"/>
      <c r="X431" s="10"/>
      <c r="Y431" s="10"/>
      <c r="Z431" s="9"/>
      <c r="AA431" s="8"/>
      <c r="AB431" s="8"/>
      <c r="AC431" s="8"/>
      <c r="AD431" s="8"/>
      <c r="AE431" s="8"/>
      <c r="AF431" s="8"/>
      <c r="AX431" s="2"/>
      <c r="AY431" s="2"/>
      <c r="AZ431" s="2"/>
      <c r="BA431" s="2"/>
      <c r="BB431" s="2"/>
      <c r="BD431" s="56"/>
    </row>
    <row r="432" spans="2:56" ht="28.5" customHeight="1" x14ac:dyDescent="0.45">
      <c r="B432" s="14"/>
      <c r="C432" s="9"/>
      <c r="D432" s="13"/>
      <c r="E432" s="9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10"/>
      <c r="Q432" s="10"/>
      <c r="R432" s="10"/>
      <c r="S432" s="9"/>
      <c r="T432" s="12"/>
      <c r="U432" s="11"/>
      <c r="V432" s="10"/>
      <c r="W432" s="10"/>
      <c r="X432" s="10"/>
      <c r="Y432" s="10"/>
      <c r="Z432" s="9"/>
      <c r="AA432" s="8"/>
      <c r="AB432" s="8"/>
      <c r="AC432" s="8"/>
      <c r="AD432" s="8"/>
      <c r="AE432" s="8"/>
      <c r="AF432" s="8"/>
      <c r="AX432" s="2"/>
      <c r="AY432" s="2"/>
      <c r="AZ432" s="2"/>
      <c r="BA432" s="2"/>
      <c r="BB432" s="2"/>
      <c r="BD432" s="56"/>
    </row>
    <row r="433" spans="2:56" ht="28.5" customHeight="1" x14ac:dyDescent="0.45">
      <c r="B433" s="14"/>
      <c r="C433" s="9"/>
      <c r="D433" s="13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10"/>
      <c r="Q433" s="10"/>
      <c r="R433" s="10"/>
      <c r="S433" s="9"/>
      <c r="T433" s="12"/>
      <c r="U433" s="11"/>
      <c r="V433" s="10"/>
      <c r="W433" s="10"/>
      <c r="X433" s="10"/>
      <c r="Y433" s="10"/>
      <c r="Z433" s="9"/>
      <c r="AA433" s="8"/>
      <c r="AB433" s="8"/>
      <c r="AC433" s="8"/>
      <c r="AD433" s="8"/>
      <c r="AE433" s="8"/>
      <c r="AF433" s="8"/>
      <c r="AX433" s="2"/>
      <c r="AY433" s="2"/>
      <c r="AZ433" s="2"/>
      <c r="BA433" s="2"/>
      <c r="BB433" s="2"/>
      <c r="BD433" s="56"/>
    </row>
    <row r="434" spans="2:56" ht="28.5" customHeight="1" x14ac:dyDescent="0.45">
      <c r="B434" s="14"/>
      <c r="C434" s="9"/>
      <c r="D434" s="13"/>
      <c r="E434" s="9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10"/>
      <c r="Q434" s="10"/>
      <c r="R434" s="10"/>
      <c r="S434" s="9"/>
      <c r="T434" s="12"/>
      <c r="U434" s="11"/>
      <c r="V434" s="10"/>
      <c r="W434" s="10"/>
      <c r="X434" s="10"/>
      <c r="Y434" s="10"/>
      <c r="Z434" s="9"/>
      <c r="AA434" s="8"/>
      <c r="AB434" s="8"/>
      <c r="AC434" s="8"/>
      <c r="AD434" s="8"/>
      <c r="AE434" s="8"/>
      <c r="AF434" s="8"/>
      <c r="AX434" s="2"/>
      <c r="AY434" s="2"/>
      <c r="AZ434" s="2"/>
      <c r="BA434" s="2"/>
      <c r="BB434" s="2"/>
      <c r="BD434" s="56"/>
    </row>
    <row r="435" spans="2:56" ht="28.5" customHeight="1" x14ac:dyDescent="0.45">
      <c r="B435" s="14"/>
      <c r="C435" s="9"/>
      <c r="D435" s="13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10"/>
      <c r="Q435" s="10"/>
      <c r="R435" s="10"/>
      <c r="S435" s="9"/>
      <c r="T435" s="12"/>
      <c r="U435" s="11"/>
      <c r="V435" s="10"/>
      <c r="W435" s="10"/>
      <c r="X435" s="10"/>
      <c r="Y435" s="10"/>
      <c r="Z435" s="9"/>
      <c r="AA435" s="8"/>
      <c r="AB435" s="8"/>
      <c r="AC435" s="8"/>
      <c r="AD435" s="8"/>
      <c r="AE435" s="8"/>
      <c r="AF435" s="8"/>
      <c r="AX435" s="2"/>
      <c r="AY435" s="2"/>
      <c r="AZ435" s="2"/>
      <c r="BA435" s="2"/>
      <c r="BB435" s="2"/>
      <c r="BD435" s="56"/>
    </row>
    <row r="436" spans="2:56" ht="28.5" customHeight="1" x14ac:dyDescent="0.45">
      <c r="B436" s="14"/>
      <c r="C436" s="9"/>
      <c r="D436" s="13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10"/>
      <c r="Q436" s="10"/>
      <c r="R436" s="10"/>
      <c r="S436" s="9"/>
      <c r="T436" s="12"/>
      <c r="U436" s="11"/>
      <c r="V436" s="10"/>
      <c r="W436" s="10"/>
      <c r="X436" s="10"/>
      <c r="Y436" s="10"/>
      <c r="Z436" s="9"/>
      <c r="AA436" s="8"/>
      <c r="AB436" s="8"/>
      <c r="AC436" s="8"/>
      <c r="AD436" s="8"/>
      <c r="AE436" s="8"/>
      <c r="AF436" s="8"/>
      <c r="AX436" s="2"/>
      <c r="AY436" s="2"/>
      <c r="AZ436" s="2"/>
      <c r="BA436" s="2"/>
      <c r="BB436" s="2"/>
      <c r="BD436" s="56"/>
    </row>
    <row r="437" spans="2:56" ht="28.5" customHeight="1" x14ac:dyDescent="0.45">
      <c r="B437" s="14"/>
      <c r="C437" s="9"/>
      <c r="D437" s="13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10"/>
      <c r="Q437" s="10"/>
      <c r="R437" s="10"/>
      <c r="S437" s="9"/>
      <c r="T437" s="12"/>
      <c r="U437" s="11"/>
      <c r="V437" s="10"/>
      <c r="W437" s="10"/>
      <c r="X437" s="10"/>
      <c r="Y437" s="10"/>
      <c r="Z437" s="9"/>
      <c r="AA437" s="8"/>
      <c r="AB437" s="8"/>
      <c r="AC437" s="8"/>
      <c r="AD437" s="8"/>
      <c r="AE437" s="8"/>
      <c r="AF437" s="8"/>
      <c r="AX437" s="2"/>
      <c r="AY437" s="2"/>
      <c r="AZ437" s="2"/>
      <c r="BA437" s="2"/>
      <c r="BB437" s="2"/>
      <c r="BD437" s="56"/>
    </row>
    <row r="438" spans="2:56" ht="28.5" customHeight="1" x14ac:dyDescent="0.45">
      <c r="B438" s="14"/>
      <c r="C438" s="9"/>
      <c r="D438" s="13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10"/>
      <c r="Q438" s="10"/>
      <c r="R438" s="10"/>
      <c r="S438" s="9"/>
      <c r="T438" s="12"/>
      <c r="U438" s="11"/>
      <c r="V438" s="10"/>
      <c r="W438" s="10"/>
      <c r="X438" s="10"/>
      <c r="Y438" s="10"/>
      <c r="Z438" s="9"/>
      <c r="AA438" s="8"/>
      <c r="AB438" s="8"/>
      <c r="AC438" s="8"/>
      <c r="AD438" s="8"/>
      <c r="AE438" s="8"/>
      <c r="AF438" s="8"/>
      <c r="AX438" s="2"/>
      <c r="AY438" s="2"/>
      <c r="AZ438" s="2"/>
      <c r="BA438" s="2"/>
      <c r="BB438" s="2"/>
      <c r="BD438" s="56"/>
    </row>
    <row r="439" spans="2:56" ht="28.5" customHeight="1" x14ac:dyDescent="0.45">
      <c r="B439" s="14"/>
      <c r="C439" s="9"/>
      <c r="D439" s="13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10"/>
      <c r="Q439" s="10"/>
      <c r="R439" s="10"/>
      <c r="S439" s="9"/>
      <c r="T439" s="12"/>
      <c r="U439" s="11"/>
      <c r="V439" s="10"/>
      <c r="W439" s="10"/>
      <c r="X439" s="10"/>
      <c r="Y439" s="10"/>
      <c r="Z439" s="9"/>
      <c r="AA439" s="8"/>
      <c r="AB439" s="8"/>
      <c r="AC439" s="8"/>
      <c r="AD439" s="8"/>
      <c r="AE439" s="8"/>
      <c r="AF439" s="8"/>
      <c r="AX439" s="2"/>
      <c r="AY439" s="2"/>
      <c r="AZ439" s="2"/>
      <c r="BA439" s="2"/>
      <c r="BB439" s="2"/>
      <c r="BD439" s="56"/>
    </row>
    <row r="440" spans="2:56" ht="28.5" customHeight="1" x14ac:dyDescent="0.45">
      <c r="B440" s="14"/>
      <c r="C440" s="9"/>
      <c r="D440" s="13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10"/>
      <c r="Q440" s="10"/>
      <c r="R440" s="10"/>
      <c r="S440" s="9"/>
      <c r="T440" s="12"/>
      <c r="U440" s="11"/>
      <c r="V440" s="10"/>
      <c r="W440" s="10"/>
      <c r="X440" s="10"/>
      <c r="Y440" s="10"/>
      <c r="Z440" s="9"/>
      <c r="AA440" s="8"/>
      <c r="AB440" s="8"/>
      <c r="AC440" s="8"/>
      <c r="AD440" s="8"/>
      <c r="AE440" s="8"/>
      <c r="AF440" s="8"/>
      <c r="AX440" s="2"/>
      <c r="AY440" s="2"/>
      <c r="AZ440" s="2"/>
      <c r="BA440" s="2"/>
      <c r="BB440" s="2"/>
      <c r="BD440" s="56"/>
    </row>
    <row r="441" spans="2:56" ht="28.5" customHeight="1" x14ac:dyDescent="0.45">
      <c r="B441" s="14"/>
      <c r="C441" s="9"/>
      <c r="D441" s="13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10"/>
      <c r="Q441" s="10"/>
      <c r="R441" s="10"/>
      <c r="S441" s="9"/>
      <c r="T441" s="12"/>
      <c r="U441" s="11"/>
      <c r="V441" s="10"/>
      <c r="W441" s="10"/>
      <c r="X441" s="10"/>
      <c r="Y441" s="10"/>
      <c r="Z441" s="9"/>
      <c r="AA441" s="8"/>
      <c r="AB441" s="8"/>
      <c r="AC441" s="8"/>
      <c r="AD441" s="8"/>
      <c r="AE441" s="8"/>
      <c r="AF441" s="8"/>
      <c r="AX441" s="2"/>
      <c r="AY441" s="2"/>
      <c r="AZ441" s="2"/>
      <c r="BA441" s="2"/>
      <c r="BB441" s="2"/>
      <c r="BD441" s="56"/>
    </row>
    <row r="442" spans="2:56" ht="28.5" customHeight="1" x14ac:dyDescent="0.45">
      <c r="B442" s="14"/>
      <c r="C442" s="9"/>
      <c r="D442" s="13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10"/>
      <c r="Q442" s="10"/>
      <c r="R442" s="10"/>
      <c r="S442" s="9"/>
      <c r="T442" s="12"/>
      <c r="U442" s="11"/>
      <c r="V442" s="10"/>
      <c r="W442" s="10"/>
      <c r="X442" s="10"/>
      <c r="Y442" s="10"/>
      <c r="Z442" s="9"/>
      <c r="AA442" s="8"/>
      <c r="AB442" s="8"/>
      <c r="AC442" s="8"/>
      <c r="AD442" s="8"/>
      <c r="AE442" s="8"/>
      <c r="AF442" s="8"/>
      <c r="AX442" s="2"/>
      <c r="AY442" s="2"/>
      <c r="AZ442" s="2"/>
      <c r="BA442" s="2"/>
      <c r="BB442" s="2"/>
      <c r="BD442" s="56"/>
    </row>
    <row r="443" spans="2:56" ht="28.5" customHeight="1" x14ac:dyDescent="0.45">
      <c r="B443" s="14"/>
      <c r="C443" s="9"/>
      <c r="D443" s="13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10"/>
      <c r="Q443" s="10"/>
      <c r="R443" s="10"/>
      <c r="S443" s="9"/>
      <c r="T443" s="12"/>
      <c r="U443" s="11"/>
      <c r="V443" s="10"/>
      <c r="W443" s="10"/>
      <c r="X443" s="10"/>
      <c r="Y443" s="10"/>
      <c r="Z443" s="9"/>
      <c r="AA443" s="8"/>
      <c r="AB443" s="8"/>
      <c r="AC443" s="8"/>
      <c r="AD443" s="8"/>
      <c r="AE443" s="8"/>
      <c r="AF443" s="8"/>
      <c r="AX443" s="2"/>
      <c r="AY443" s="2"/>
      <c r="AZ443" s="2"/>
      <c r="BA443" s="2"/>
      <c r="BB443" s="2"/>
      <c r="BD443" s="56"/>
    </row>
    <row r="444" spans="2:56" ht="28.5" customHeight="1" x14ac:dyDescent="0.45">
      <c r="B444" s="14"/>
      <c r="C444" s="9"/>
      <c r="D444" s="13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10"/>
      <c r="Q444" s="10"/>
      <c r="R444" s="10"/>
      <c r="S444" s="9"/>
      <c r="T444" s="12"/>
      <c r="U444" s="11"/>
      <c r="V444" s="10"/>
      <c r="W444" s="10"/>
      <c r="X444" s="10"/>
      <c r="Y444" s="10"/>
      <c r="Z444" s="9"/>
      <c r="AA444" s="8"/>
      <c r="AB444" s="8"/>
      <c r="AC444" s="8"/>
      <c r="AD444" s="8"/>
      <c r="AE444" s="8"/>
      <c r="AF444" s="8"/>
      <c r="AX444" s="2"/>
      <c r="AY444" s="2"/>
      <c r="AZ444" s="2"/>
      <c r="BA444" s="2"/>
      <c r="BB444" s="2"/>
      <c r="BD444" s="56"/>
    </row>
    <row r="445" spans="2:56" ht="28.5" customHeight="1" x14ac:dyDescent="0.45">
      <c r="B445" s="14"/>
      <c r="C445" s="9"/>
      <c r="D445" s="13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10"/>
      <c r="Q445" s="10"/>
      <c r="R445" s="10"/>
      <c r="S445" s="9"/>
      <c r="T445" s="12"/>
      <c r="U445" s="11"/>
      <c r="V445" s="10"/>
      <c r="W445" s="10"/>
      <c r="X445" s="10"/>
      <c r="Y445" s="10"/>
      <c r="Z445" s="9"/>
      <c r="AA445" s="8"/>
      <c r="AB445" s="8"/>
      <c r="AC445" s="8"/>
      <c r="AD445" s="8"/>
      <c r="AE445" s="8"/>
      <c r="AF445" s="8"/>
      <c r="AX445" s="2"/>
      <c r="AY445" s="2"/>
      <c r="AZ445" s="2"/>
      <c r="BA445" s="2"/>
      <c r="BB445" s="2"/>
      <c r="BD445" s="56"/>
    </row>
    <row r="446" spans="2:56" ht="28.5" customHeight="1" x14ac:dyDescent="0.45">
      <c r="B446" s="14"/>
      <c r="C446" s="9"/>
      <c r="D446" s="13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10"/>
      <c r="Q446" s="10"/>
      <c r="R446" s="10"/>
      <c r="S446" s="9"/>
      <c r="T446" s="12"/>
      <c r="U446" s="11"/>
      <c r="V446" s="10"/>
      <c r="W446" s="10"/>
      <c r="X446" s="10"/>
      <c r="Y446" s="10"/>
      <c r="Z446" s="9"/>
      <c r="AA446" s="8"/>
      <c r="AB446" s="8"/>
      <c r="AC446" s="8"/>
      <c r="AD446" s="8"/>
      <c r="AE446" s="8"/>
      <c r="AF446" s="8"/>
      <c r="AX446" s="2"/>
      <c r="AY446" s="2"/>
      <c r="AZ446" s="2"/>
      <c r="BA446" s="2"/>
      <c r="BB446" s="2"/>
      <c r="BD446" s="56"/>
    </row>
    <row r="447" spans="2:56" ht="28.5" customHeight="1" x14ac:dyDescent="0.45">
      <c r="B447" s="14"/>
      <c r="C447" s="9"/>
      <c r="D447" s="13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10"/>
      <c r="Q447" s="10"/>
      <c r="R447" s="10"/>
      <c r="S447" s="9"/>
      <c r="T447" s="12"/>
      <c r="U447" s="11"/>
      <c r="V447" s="10"/>
      <c r="W447" s="10"/>
      <c r="X447" s="10"/>
      <c r="Y447" s="10"/>
      <c r="Z447" s="9"/>
      <c r="AA447" s="8"/>
      <c r="AB447" s="8"/>
      <c r="AC447" s="8"/>
      <c r="AD447" s="8"/>
      <c r="AE447" s="8"/>
      <c r="AF447" s="8"/>
      <c r="AX447" s="2"/>
      <c r="AY447" s="2"/>
      <c r="AZ447" s="2"/>
      <c r="BA447" s="2"/>
      <c r="BB447" s="2"/>
      <c r="BD447" s="56"/>
    </row>
    <row r="448" spans="2:56" ht="28.5" customHeight="1" x14ac:dyDescent="0.45">
      <c r="B448" s="14"/>
      <c r="C448" s="9"/>
      <c r="D448" s="13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10"/>
      <c r="Q448" s="10"/>
      <c r="R448" s="10"/>
      <c r="S448" s="9"/>
      <c r="T448" s="12"/>
      <c r="U448" s="11"/>
      <c r="V448" s="10"/>
      <c r="W448" s="10"/>
      <c r="X448" s="10"/>
      <c r="Y448" s="10"/>
      <c r="Z448" s="9"/>
      <c r="AA448" s="8"/>
      <c r="AB448" s="8"/>
      <c r="AC448" s="8"/>
      <c r="AD448" s="8"/>
      <c r="AE448" s="8"/>
      <c r="AF448" s="8"/>
      <c r="AX448" s="2"/>
      <c r="AY448" s="2"/>
      <c r="AZ448" s="2"/>
      <c r="BA448" s="2"/>
      <c r="BB448" s="2"/>
      <c r="BD448" s="56"/>
    </row>
    <row r="449" spans="2:56" ht="28.5" customHeight="1" x14ac:dyDescent="0.45">
      <c r="B449" s="14"/>
      <c r="C449" s="9"/>
      <c r="D449" s="13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10"/>
      <c r="Q449" s="10"/>
      <c r="R449" s="10"/>
      <c r="S449" s="9"/>
      <c r="T449" s="12"/>
      <c r="U449" s="11"/>
      <c r="V449" s="10"/>
      <c r="W449" s="10"/>
      <c r="X449" s="10"/>
      <c r="Y449" s="10"/>
      <c r="Z449" s="9"/>
      <c r="AA449" s="8"/>
      <c r="AB449" s="8"/>
      <c r="AC449" s="8"/>
      <c r="AD449" s="8"/>
      <c r="AE449" s="8"/>
      <c r="AF449" s="8"/>
      <c r="AX449" s="2"/>
      <c r="AY449" s="2"/>
      <c r="AZ449" s="2"/>
      <c r="BA449" s="2"/>
      <c r="BB449" s="2"/>
      <c r="BD449" s="56"/>
    </row>
    <row r="450" spans="2:56" ht="28.5" customHeight="1" x14ac:dyDescent="0.45">
      <c r="B450" s="14"/>
      <c r="C450" s="9"/>
      <c r="D450" s="13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10"/>
      <c r="Q450" s="10"/>
      <c r="R450" s="10"/>
      <c r="S450" s="9"/>
      <c r="T450" s="12"/>
      <c r="U450" s="11"/>
      <c r="V450" s="10"/>
      <c r="W450" s="10"/>
      <c r="X450" s="10"/>
      <c r="Y450" s="10"/>
      <c r="Z450" s="9"/>
      <c r="AA450" s="8"/>
      <c r="AB450" s="8"/>
      <c r="AC450" s="8"/>
      <c r="AD450" s="8"/>
      <c r="AE450" s="8"/>
      <c r="AF450" s="8"/>
      <c r="AX450" s="2"/>
      <c r="AY450" s="2"/>
      <c r="AZ450" s="2"/>
      <c r="BA450" s="2"/>
      <c r="BB450" s="2"/>
      <c r="BD450" s="56"/>
    </row>
    <row r="451" spans="2:56" ht="28.5" customHeight="1" x14ac:dyDescent="0.45">
      <c r="B451" s="14"/>
      <c r="C451" s="9"/>
      <c r="D451" s="13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10"/>
      <c r="Q451" s="10"/>
      <c r="R451" s="10"/>
      <c r="S451" s="9"/>
      <c r="T451" s="12"/>
      <c r="U451" s="11"/>
      <c r="V451" s="10"/>
      <c r="W451" s="10"/>
      <c r="X451" s="10"/>
      <c r="Y451" s="10"/>
      <c r="Z451" s="9"/>
      <c r="AA451" s="8"/>
      <c r="AB451" s="8"/>
      <c r="AC451" s="8"/>
      <c r="AD451" s="8"/>
      <c r="AE451" s="8"/>
      <c r="AF451" s="8"/>
      <c r="AX451" s="2"/>
      <c r="AY451" s="2"/>
      <c r="AZ451" s="2"/>
      <c r="BA451" s="2"/>
      <c r="BB451" s="2"/>
      <c r="BD451" s="56"/>
    </row>
    <row r="452" spans="2:56" ht="28.5" customHeight="1" x14ac:dyDescent="0.45">
      <c r="B452" s="14"/>
      <c r="C452" s="9"/>
      <c r="D452" s="13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10"/>
      <c r="Q452" s="10"/>
      <c r="R452" s="10"/>
      <c r="S452" s="9"/>
      <c r="T452" s="12"/>
      <c r="U452" s="11"/>
      <c r="V452" s="10"/>
      <c r="W452" s="10"/>
      <c r="X452" s="10"/>
      <c r="Y452" s="10"/>
      <c r="Z452" s="9"/>
      <c r="AA452" s="8"/>
      <c r="AB452" s="8"/>
      <c r="AC452" s="8"/>
      <c r="AD452" s="8"/>
      <c r="AE452" s="8"/>
      <c r="AF452" s="8"/>
      <c r="AX452" s="2"/>
      <c r="AY452" s="2"/>
      <c r="AZ452" s="2"/>
      <c r="BA452" s="2"/>
      <c r="BB452" s="2"/>
      <c r="BD452" s="56"/>
    </row>
    <row r="453" spans="2:56" ht="28.5" customHeight="1" x14ac:dyDescent="0.45">
      <c r="B453" s="14"/>
      <c r="C453" s="9"/>
      <c r="D453" s="13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10"/>
      <c r="Q453" s="10"/>
      <c r="R453" s="10"/>
      <c r="S453" s="9"/>
      <c r="T453" s="12"/>
      <c r="U453" s="11"/>
      <c r="V453" s="10"/>
      <c r="W453" s="10"/>
      <c r="X453" s="10"/>
      <c r="Y453" s="10"/>
      <c r="Z453" s="9"/>
      <c r="AA453" s="8"/>
      <c r="AB453" s="8"/>
      <c r="AC453" s="8"/>
      <c r="AD453" s="8"/>
      <c r="AE453" s="8"/>
      <c r="AF453" s="8"/>
      <c r="AX453" s="2"/>
      <c r="AY453" s="2"/>
      <c r="AZ453" s="2"/>
      <c r="BA453" s="2"/>
      <c r="BB453" s="2"/>
      <c r="BD453" s="56"/>
    </row>
    <row r="454" spans="2:56" ht="28.5" customHeight="1" x14ac:dyDescent="0.45">
      <c r="B454" s="14"/>
      <c r="C454" s="9"/>
      <c r="D454" s="13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10"/>
      <c r="Q454" s="10"/>
      <c r="R454" s="10"/>
      <c r="S454" s="9"/>
      <c r="T454" s="12"/>
      <c r="U454" s="11"/>
      <c r="V454" s="10"/>
      <c r="W454" s="10"/>
      <c r="X454" s="10"/>
      <c r="Y454" s="10"/>
      <c r="Z454" s="9"/>
      <c r="AA454" s="8"/>
      <c r="AB454" s="8"/>
      <c r="AC454" s="8"/>
      <c r="AD454" s="8"/>
      <c r="AE454" s="8"/>
      <c r="AF454" s="8"/>
      <c r="AX454" s="2"/>
      <c r="AY454" s="2"/>
      <c r="AZ454" s="2"/>
      <c r="BA454" s="2"/>
      <c r="BB454" s="2"/>
      <c r="BD454" s="56"/>
    </row>
    <row r="455" spans="2:56" ht="28.5" customHeight="1" x14ac:dyDescent="0.45">
      <c r="B455" s="14"/>
      <c r="C455" s="9"/>
      <c r="D455" s="13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10"/>
      <c r="Q455" s="10"/>
      <c r="R455" s="10"/>
      <c r="S455" s="9"/>
      <c r="T455" s="12"/>
      <c r="U455" s="11"/>
      <c r="V455" s="10"/>
      <c r="W455" s="10"/>
      <c r="X455" s="10"/>
      <c r="Y455" s="10"/>
      <c r="Z455" s="9"/>
      <c r="AA455" s="8"/>
      <c r="AB455" s="8"/>
      <c r="AC455" s="8"/>
      <c r="AD455" s="8"/>
      <c r="AE455" s="8"/>
      <c r="AF455" s="8"/>
      <c r="AX455" s="2"/>
      <c r="AY455" s="2"/>
      <c r="AZ455" s="2"/>
      <c r="BA455" s="2"/>
      <c r="BB455" s="2"/>
      <c r="BD455" s="56"/>
    </row>
    <row r="456" spans="2:56" ht="28.5" customHeight="1" x14ac:dyDescent="0.45">
      <c r="B456" s="14"/>
      <c r="C456" s="9"/>
      <c r="D456" s="13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10"/>
      <c r="Q456" s="10"/>
      <c r="R456" s="10"/>
      <c r="S456" s="9"/>
      <c r="T456" s="12"/>
      <c r="U456" s="11"/>
      <c r="V456" s="10"/>
      <c r="W456" s="10"/>
      <c r="X456" s="10"/>
      <c r="Y456" s="10"/>
      <c r="Z456" s="9"/>
      <c r="AA456" s="8"/>
      <c r="AB456" s="8"/>
      <c r="AC456" s="8"/>
      <c r="AD456" s="8"/>
      <c r="AE456" s="8"/>
      <c r="AF456" s="8"/>
      <c r="AX456" s="2"/>
      <c r="AY456" s="2"/>
      <c r="AZ456" s="2"/>
      <c r="BA456" s="2"/>
      <c r="BB456" s="2"/>
      <c r="BD456" s="56"/>
    </row>
    <row r="457" spans="2:56" ht="28.5" customHeight="1" x14ac:dyDescent="0.45">
      <c r="B457" s="14"/>
      <c r="C457" s="9"/>
      <c r="D457" s="13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10"/>
      <c r="Q457" s="10"/>
      <c r="R457" s="10"/>
      <c r="S457" s="9"/>
      <c r="T457" s="12"/>
      <c r="U457" s="11"/>
      <c r="V457" s="10"/>
      <c r="W457" s="10"/>
      <c r="X457" s="10"/>
      <c r="Y457" s="10"/>
      <c r="Z457" s="9"/>
      <c r="AA457" s="8"/>
      <c r="AB457" s="8"/>
      <c r="AC457" s="8"/>
      <c r="AD457" s="8"/>
      <c r="AE457" s="8"/>
      <c r="AF457" s="8"/>
      <c r="AX457" s="2"/>
      <c r="AY457" s="2"/>
      <c r="AZ457" s="2"/>
      <c r="BA457" s="2"/>
      <c r="BB457" s="2"/>
      <c r="BD457" s="56"/>
    </row>
    <row r="458" spans="2:56" ht="28.5" customHeight="1" x14ac:dyDescent="0.45">
      <c r="B458" s="14"/>
      <c r="C458" s="9"/>
      <c r="D458" s="13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10"/>
      <c r="Q458" s="10"/>
      <c r="R458" s="10"/>
      <c r="S458" s="9"/>
      <c r="T458" s="12"/>
      <c r="U458" s="11"/>
      <c r="V458" s="10"/>
      <c r="W458" s="10"/>
      <c r="X458" s="10"/>
      <c r="Y458" s="10"/>
      <c r="Z458" s="9"/>
      <c r="AA458" s="8"/>
      <c r="AB458" s="8"/>
      <c r="AC458" s="8"/>
      <c r="AD458" s="8"/>
      <c r="AE458" s="8"/>
      <c r="AF458" s="8"/>
      <c r="AX458" s="2"/>
      <c r="AY458" s="2"/>
      <c r="AZ458" s="2"/>
      <c r="BA458" s="2"/>
      <c r="BB458" s="2"/>
      <c r="BD458" s="56"/>
    </row>
    <row r="459" spans="2:56" ht="28.5" customHeight="1" x14ac:dyDescent="0.45">
      <c r="B459" s="14"/>
      <c r="C459" s="9"/>
      <c r="D459" s="13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10"/>
      <c r="Q459" s="10"/>
      <c r="R459" s="10"/>
      <c r="S459" s="9"/>
      <c r="T459" s="12"/>
      <c r="U459" s="11"/>
      <c r="V459" s="10"/>
      <c r="W459" s="10"/>
      <c r="X459" s="10"/>
      <c r="Y459" s="10"/>
      <c r="Z459" s="9"/>
      <c r="AA459" s="8"/>
      <c r="AB459" s="8"/>
      <c r="AC459" s="8"/>
      <c r="AD459" s="8"/>
      <c r="AE459" s="8"/>
      <c r="AF459" s="8"/>
      <c r="AX459" s="2"/>
      <c r="AY459" s="2"/>
      <c r="AZ459" s="2"/>
      <c r="BA459" s="2"/>
      <c r="BB459" s="2"/>
      <c r="BD459" s="56"/>
    </row>
    <row r="460" spans="2:56" ht="28.5" customHeight="1" x14ac:dyDescent="0.45">
      <c r="B460" s="14"/>
      <c r="C460" s="9"/>
      <c r="D460" s="13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10"/>
      <c r="Q460" s="10"/>
      <c r="R460" s="10"/>
      <c r="S460" s="9"/>
      <c r="T460" s="12"/>
      <c r="U460" s="11"/>
      <c r="V460" s="10"/>
      <c r="W460" s="10"/>
      <c r="X460" s="10"/>
      <c r="Y460" s="10"/>
      <c r="Z460" s="9"/>
      <c r="AA460" s="8"/>
      <c r="AB460" s="8"/>
      <c r="AC460" s="8"/>
      <c r="AD460" s="8"/>
      <c r="AE460" s="8"/>
      <c r="AF460" s="8"/>
      <c r="AX460" s="2"/>
      <c r="AY460" s="2"/>
      <c r="AZ460" s="2"/>
      <c r="BA460" s="2"/>
      <c r="BB460" s="2"/>
      <c r="BD460" s="56"/>
    </row>
    <row r="461" spans="2:56" ht="28.5" customHeight="1" x14ac:dyDescent="0.45">
      <c r="B461" s="14"/>
      <c r="C461" s="9"/>
      <c r="D461" s="13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10"/>
      <c r="Q461" s="10"/>
      <c r="R461" s="10"/>
      <c r="S461" s="9"/>
      <c r="T461" s="12"/>
      <c r="U461" s="11"/>
      <c r="V461" s="10"/>
      <c r="W461" s="10"/>
      <c r="X461" s="10"/>
      <c r="Y461" s="10"/>
      <c r="Z461" s="9"/>
      <c r="AA461" s="8"/>
      <c r="AB461" s="8"/>
      <c r="AC461" s="8"/>
      <c r="AD461" s="8"/>
      <c r="AE461" s="8"/>
      <c r="AF461" s="8"/>
      <c r="AX461" s="2"/>
      <c r="AY461" s="2"/>
      <c r="AZ461" s="2"/>
      <c r="BA461" s="2"/>
      <c r="BB461" s="2"/>
      <c r="BD461" s="56"/>
    </row>
    <row r="462" spans="2:56" ht="28.5" customHeight="1" x14ac:dyDescent="0.45">
      <c r="B462" s="14"/>
      <c r="C462" s="9"/>
      <c r="D462" s="13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10"/>
      <c r="Q462" s="10"/>
      <c r="R462" s="10"/>
      <c r="S462" s="9"/>
      <c r="T462" s="12"/>
      <c r="U462" s="11"/>
      <c r="V462" s="10"/>
      <c r="W462" s="10"/>
      <c r="X462" s="10"/>
      <c r="Y462" s="10"/>
      <c r="Z462" s="9"/>
      <c r="AA462" s="8"/>
      <c r="AB462" s="8"/>
      <c r="AC462" s="8"/>
      <c r="AD462" s="8"/>
      <c r="AE462" s="8"/>
      <c r="AF462" s="8"/>
      <c r="AX462" s="2"/>
      <c r="AY462" s="2"/>
      <c r="AZ462" s="2"/>
      <c r="BA462" s="2"/>
      <c r="BB462" s="2"/>
      <c r="BD462" s="56"/>
    </row>
    <row r="463" spans="2:56" ht="28.5" customHeight="1" x14ac:dyDescent="0.45">
      <c r="B463" s="14"/>
      <c r="C463" s="9"/>
      <c r="D463" s="13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10"/>
      <c r="Q463" s="10"/>
      <c r="R463" s="10"/>
      <c r="S463" s="9"/>
      <c r="T463" s="12"/>
      <c r="U463" s="11"/>
      <c r="V463" s="10"/>
      <c r="W463" s="10"/>
      <c r="X463" s="10"/>
      <c r="Y463" s="10"/>
      <c r="Z463" s="9"/>
      <c r="AA463" s="8"/>
      <c r="AB463" s="8"/>
      <c r="AC463" s="8"/>
      <c r="AD463" s="8"/>
      <c r="AE463" s="8"/>
      <c r="AF463" s="8"/>
      <c r="AX463" s="2"/>
      <c r="AY463" s="2"/>
      <c r="AZ463" s="2"/>
      <c r="BA463" s="2"/>
      <c r="BB463" s="2"/>
      <c r="BD463" s="56"/>
    </row>
    <row r="464" spans="2:56" ht="28.5" customHeight="1" x14ac:dyDescent="0.45">
      <c r="B464" s="14"/>
      <c r="C464" s="9"/>
      <c r="D464" s="13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10"/>
      <c r="Q464" s="10"/>
      <c r="R464" s="10"/>
      <c r="S464" s="9"/>
      <c r="T464" s="12"/>
      <c r="U464" s="11"/>
      <c r="V464" s="10"/>
      <c r="W464" s="10"/>
      <c r="X464" s="10"/>
      <c r="Y464" s="10"/>
      <c r="Z464" s="9"/>
      <c r="AA464" s="8"/>
      <c r="AB464" s="8"/>
      <c r="AC464" s="8"/>
      <c r="AD464" s="8"/>
      <c r="AE464" s="8"/>
      <c r="AF464" s="8"/>
      <c r="AX464" s="2"/>
      <c r="AY464" s="2"/>
      <c r="AZ464" s="2"/>
      <c r="BA464" s="2"/>
      <c r="BB464" s="2"/>
      <c r="BD464" s="56"/>
    </row>
    <row r="465" spans="2:56" ht="28.5" customHeight="1" x14ac:dyDescent="0.45">
      <c r="B465" s="14"/>
      <c r="C465" s="9"/>
      <c r="D465" s="13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10"/>
      <c r="Q465" s="10"/>
      <c r="R465" s="10"/>
      <c r="S465" s="9"/>
      <c r="T465" s="12"/>
      <c r="U465" s="11"/>
      <c r="V465" s="10"/>
      <c r="W465" s="10"/>
      <c r="X465" s="10"/>
      <c r="Y465" s="10"/>
      <c r="Z465" s="9"/>
      <c r="AA465" s="8"/>
      <c r="AB465" s="8"/>
      <c r="AC465" s="8"/>
      <c r="AD465" s="8"/>
      <c r="AE465" s="8"/>
      <c r="AF465" s="8"/>
      <c r="AX465" s="2"/>
      <c r="AY465" s="2"/>
      <c r="AZ465" s="2"/>
      <c r="BA465" s="2"/>
      <c r="BB465" s="2"/>
      <c r="BD465" s="56"/>
    </row>
    <row r="466" spans="2:56" ht="28.5" customHeight="1" x14ac:dyDescent="0.45">
      <c r="B466" s="14"/>
      <c r="C466" s="9"/>
      <c r="D466" s="13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10"/>
      <c r="Q466" s="10"/>
      <c r="R466" s="10"/>
      <c r="S466" s="9"/>
      <c r="T466" s="12"/>
      <c r="U466" s="11"/>
      <c r="V466" s="10"/>
      <c r="W466" s="10"/>
      <c r="X466" s="10"/>
      <c r="Y466" s="10"/>
      <c r="Z466" s="9"/>
      <c r="AA466" s="8"/>
      <c r="AB466" s="8"/>
      <c r="AC466" s="8"/>
      <c r="AD466" s="8"/>
      <c r="AE466" s="8"/>
      <c r="AF466" s="8"/>
      <c r="AX466" s="2"/>
      <c r="AY466" s="2"/>
      <c r="AZ466" s="2"/>
      <c r="BA466" s="2"/>
      <c r="BB466" s="2"/>
      <c r="BD466" s="56"/>
    </row>
    <row r="467" spans="2:56" ht="28.5" customHeight="1" x14ac:dyDescent="0.45">
      <c r="B467" s="14"/>
      <c r="C467" s="9"/>
      <c r="D467" s="13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10"/>
      <c r="Q467" s="10"/>
      <c r="R467" s="10"/>
      <c r="S467" s="9"/>
      <c r="T467" s="12"/>
      <c r="U467" s="11"/>
      <c r="V467" s="10"/>
      <c r="W467" s="10"/>
      <c r="X467" s="10"/>
      <c r="Y467" s="10"/>
      <c r="Z467" s="9"/>
      <c r="AA467" s="8"/>
      <c r="AB467" s="8"/>
      <c r="AC467" s="8"/>
      <c r="AD467" s="8"/>
      <c r="AE467" s="8"/>
      <c r="AF467" s="8"/>
      <c r="AX467" s="2"/>
      <c r="AY467" s="2"/>
      <c r="AZ467" s="2"/>
      <c r="BA467" s="2"/>
      <c r="BB467" s="2"/>
      <c r="BD467" s="56"/>
    </row>
    <row r="468" spans="2:56" ht="28.5" customHeight="1" x14ac:dyDescent="0.45">
      <c r="B468" s="14"/>
      <c r="C468" s="9"/>
      <c r="D468" s="13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10"/>
      <c r="Q468" s="10"/>
      <c r="R468" s="10"/>
      <c r="S468" s="9"/>
      <c r="T468" s="12"/>
      <c r="U468" s="11"/>
      <c r="V468" s="10"/>
      <c r="W468" s="10"/>
      <c r="X468" s="10"/>
      <c r="Y468" s="10"/>
      <c r="Z468" s="9"/>
      <c r="AA468" s="8"/>
      <c r="AB468" s="8"/>
      <c r="AC468" s="8"/>
      <c r="AD468" s="8"/>
      <c r="AE468" s="8"/>
      <c r="AF468" s="8"/>
      <c r="AX468" s="2"/>
      <c r="AY468" s="2"/>
      <c r="AZ468" s="2"/>
      <c r="BA468" s="2"/>
      <c r="BB468" s="2"/>
      <c r="BD468" s="56"/>
    </row>
    <row r="469" spans="2:56" ht="28.5" customHeight="1" x14ac:dyDescent="0.45">
      <c r="B469" s="14"/>
      <c r="C469" s="9"/>
      <c r="D469" s="13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10"/>
      <c r="Q469" s="10"/>
      <c r="R469" s="10"/>
      <c r="S469" s="9"/>
      <c r="T469" s="12"/>
      <c r="U469" s="11"/>
      <c r="V469" s="10"/>
      <c r="W469" s="10"/>
      <c r="X469" s="10"/>
      <c r="Y469" s="10"/>
      <c r="Z469" s="9"/>
      <c r="AA469" s="8"/>
      <c r="AB469" s="8"/>
      <c r="AC469" s="8"/>
      <c r="AD469" s="8"/>
      <c r="AE469" s="8"/>
      <c r="AF469" s="8"/>
      <c r="AX469" s="2"/>
      <c r="AY469" s="2"/>
      <c r="AZ469" s="2"/>
      <c r="BA469" s="2"/>
      <c r="BB469" s="2"/>
      <c r="BD469" s="56"/>
    </row>
    <row r="470" spans="2:56" ht="28.5" customHeight="1" x14ac:dyDescent="0.45">
      <c r="B470" s="14"/>
      <c r="C470" s="9"/>
      <c r="D470" s="13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10"/>
      <c r="Q470" s="10"/>
      <c r="R470" s="10"/>
      <c r="S470" s="9"/>
      <c r="T470" s="12"/>
      <c r="U470" s="11"/>
      <c r="V470" s="10"/>
      <c r="W470" s="10"/>
      <c r="X470" s="10"/>
      <c r="Y470" s="10"/>
      <c r="Z470" s="9"/>
      <c r="AA470" s="8"/>
      <c r="AB470" s="8"/>
      <c r="AC470" s="8"/>
      <c r="AD470" s="8"/>
      <c r="AE470" s="8"/>
      <c r="AF470" s="8"/>
      <c r="AX470" s="2"/>
      <c r="AY470" s="2"/>
      <c r="AZ470" s="2"/>
      <c r="BA470" s="2"/>
      <c r="BB470" s="2"/>
      <c r="BD470" s="56"/>
    </row>
    <row r="471" spans="2:56" ht="28.5" customHeight="1" x14ac:dyDescent="0.45">
      <c r="B471" s="14"/>
      <c r="C471" s="9"/>
      <c r="D471" s="13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10"/>
      <c r="Q471" s="10"/>
      <c r="R471" s="10"/>
      <c r="S471" s="9"/>
      <c r="T471" s="12"/>
      <c r="U471" s="11"/>
      <c r="V471" s="10"/>
      <c r="W471" s="10"/>
      <c r="X471" s="10"/>
      <c r="Y471" s="10"/>
      <c r="Z471" s="9"/>
      <c r="AA471" s="8"/>
      <c r="AB471" s="8"/>
      <c r="AC471" s="8"/>
      <c r="AD471" s="8"/>
      <c r="AE471" s="8"/>
      <c r="AF471" s="8"/>
      <c r="AX471" s="2"/>
      <c r="AY471" s="2"/>
      <c r="AZ471" s="2"/>
      <c r="BA471" s="2"/>
      <c r="BB471" s="2"/>
      <c r="BD471" s="56"/>
    </row>
    <row r="472" spans="2:56" ht="28.5" customHeight="1" x14ac:dyDescent="0.45">
      <c r="B472" s="14"/>
      <c r="C472" s="9"/>
      <c r="D472" s="13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10"/>
      <c r="Q472" s="10"/>
      <c r="R472" s="10"/>
      <c r="S472" s="9"/>
      <c r="T472" s="12"/>
      <c r="U472" s="11"/>
      <c r="V472" s="10"/>
      <c r="W472" s="10"/>
      <c r="X472" s="10"/>
      <c r="Y472" s="10"/>
      <c r="Z472" s="9"/>
      <c r="AA472" s="8"/>
      <c r="AB472" s="8"/>
      <c r="AC472" s="8"/>
      <c r="AD472" s="8"/>
      <c r="AE472" s="8"/>
      <c r="AF472" s="8"/>
      <c r="AX472" s="2"/>
      <c r="AY472" s="2"/>
      <c r="AZ472" s="2"/>
      <c r="BA472" s="2"/>
      <c r="BB472" s="2"/>
      <c r="BD472" s="56"/>
    </row>
    <row r="473" spans="2:56" ht="28.5" customHeight="1" x14ac:dyDescent="0.45">
      <c r="B473" s="14"/>
      <c r="C473" s="9"/>
      <c r="D473" s="13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10"/>
      <c r="Q473" s="10"/>
      <c r="R473" s="10"/>
      <c r="S473" s="9"/>
      <c r="T473" s="12"/>
      <c r="U473" s="11"/>
      <c r="V473" s="10"/>
      <c r="W473" s="10"/>
      <c r="X473" s="10"/>
      <c r="Y473" s="10"/>
      <c r="Z473" s="9"/>
      <c r="AA473" s="8"/>
      <c r="AB473" s="8"/>
      <c r="AC473" s="8"/>
      <c r="AD473" s="8"/>
      <c r="AE473" s="8"/>
      <c r="AF473" s="8"/>
      <c r="AX473" s="2"/>
      <c r="AY473" s="2"/>
      <c r="AZ473" s="2"/>
      <c r="BA473" s="2"/>
      <c r="BB473" s="2"/>
      <c r="BD473" s="56"/>
    </row>
    <row r="474" spans="2:56" ht="28.5" customHeight="1" x14ac:dyDescent="0.45">
      <c r="B474" s="14"/>
      <c r="C474" s="9"/>
      <c r="D474" s="13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10"/>
      <c r="Q474" s="10"/>
      <c r="R474" s="10"/>
      <c r="S474" s="9"/>
      <c r="T474" s="12"/>
      <c r="U474" s="11"/>
      <c r="V474" s="10"/>
      <c r="W474" s="10"/>
      <c r="X474" s="10"/>
      <c r="Y474" s="10"/>
      <c r="Z474" s="9"/>
      <c r="AA474" s="8"/>
      <c r="AB474" s="8"/>
      <c r="AC474" s="8"/>
      <c r="AD474" s="8"/>
      <c r="AE474" s="8"/>
      <c r="AF474" s="8"/>
      <c r="AX474" s="2"/>
      <c r="AY474" s="2"/>
      <c r="AZ474" s="2"/>
      <c r="BA474" s="2"/>
      <c r="BB474" s="2"/>
      <c r="BD474" s="56"/>
    </row>
    <row r="475" spans="2:56" ht="28.5" customHeight="1" x14ac:dyDescent="0.45">
      <c r="B475" s="14"/>
      <c r="C475" s="9"/>
      <c r="D475" s="13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10"/>
      <c r="Q475" s="10"/>
      <c r="R475" s="10"/>
      <c r="S475" s="9"/>
      <c r="T475" s="12"/>
      <c r="U475" s="11"/>
      <c r="V475" s="10"/>
      <c r="W475" s="10"/>
      <c r="X475" s="10"/>
      <c r="Y475" s="10"/>
      <c r="Z475" s="9"/>
      <c r="AA475" s="8"/>
      <c r="AB475" s="8"/>
      <c r="AC475" s="8"/>
      <c r="AD475" s="8"/>
      <c r="AE475" s="8"/>
      <c r="AF475" s="8"/>
      <c r="AX475" s="2"/>
      <c r="AY475" s="2"/>
      <c r="AZ475" s="2"/>
      <c r="BA475" s="2"/>
      <c r="BB475" s="2"/>
      <c r="BD475" s="56"/>
    </row>
    <row r="476" spans="2:56" ht="28.5" customHeight="1" x14ac:dyDescent="0.45">
      <c r="B476" s="14"/>
      <c r="C476" s="9"/>
      <c r="D476" s="13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10"/>
      <c r="Q476" s="10"/>
      <c r="R476" s="10"/>
      <c r="S476" s="9"/>
      <c r="T476" s="12"/>
      <c r="U476" s="11"/>
      <c r="V476" s="10"/>
      <c r="W476" s="10"/>
      <c r="X476" s="10"/>
      <c r="Y476" s="10"/>
      <c r="Z476" s="9"/>
      <c r="AA476" s="8"/>
      <c r="AB476" s="8"/>
      <c r="AC476" s="8"/>
      <c r="AD476" s="8"/>
      <c r="AE476" s="8"/>
      <c r="AF476" s="8"/>
      <c r="AX476" s="2"/>
      <c r="AY476" s="2"/>
      <c r="AZ476" s="2"/>
      <c r="BA476" s="2"/>
      <c r="BB476" s="2"/>
      <c r="BD476" s="56"/>
    </row>
    <row r="477" spans="2:56" ht="28.5" customHeight="1" x14ac:dyDescent="0.45">
      <c r="B477" s="14"/>
      <c r="C477" s="9"/>
      <c r="D477" s="13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10"/>
      <c r="Q477" s="10"/>
      <c r="R477" s="10"/>
      <c r="S477" s="9"/>
      <c r="T477" s="12"/>
      <c r="U477" s="11"/>
      <c r="V477" s="10"/>
      <c r="W477" s="10"/>
      <c r="X477" s="10"/>
      <c r="Y477" s="10"/>
      <c r="Z477" s="9"/>
      <c r="AA477" s="8"/>
      <c r="AB477" s="8"/>
      <c r="AC477" s="8"/>
      <c r="AD477" s="8"/>
      <c r="AE477" s="8"/>
      <c r="AF477" s="8"/>
      <c r="AX477" s="2"/>
      <c r="AY477" s="2"/>
      <c r="AZ477" s="2"/>
      <c r="BA477" s="2"/>
      <c r="BB477" s="2"/>
      <c r="BD477" s="56"/>
    </row>
    <row r="478" spans="2:56" ht="28.5" customHeight="1" x14ac:dyDescent="0.45">
      <c r="B478" s="14"/>
      <c r="C478" s="9"/>
      <c r="D478" s="13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10"/>
      <c r="Q478" s="10"/>
      <c r="R478" s="10"/>
      <c r="S478" s="9"/>
      <c r="T478" s="12"/>
      <c r="U478" s="11"/>
      <c r="V478" s="10"/>
      <c r="W478" s="10"/>
      <c r="X478" s="10"/>
      <c r="Y478" s="10"/>
      <c r="Z478" s="9"/>
      <c r="AA478" s="8"/>
      <c r="AB478" s="8"/>
      <c r="AC478" s="8"/>
      <c r="AD478" s="8"/>
      <c r="AE478" s="8"/>
      <c r="AF478" s="8"/>
      <c r="AX478" s="2"/>
      <c r="AY478" s="2"/>
      <c r="AZ478" s="2"/>
      <c r="BA478" s="2"/>
      <c r="BB478" s="2"/>
      <c r="BD478" s="56"/>
    </row>
    <row r="479" spans="2:56" ht="28.5" customHeight="1" x14ac:dyDescent="0.45">
      <c r="B479" s="14"/>
      <c r="C479" s="9"/>
      <c r="D479" s="13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10"/>
      <c r="Q479" s="10"/>
      <c r="R479" s="10"/>
      <c r="S479" s="9"/>
      <c r="T479" s="12"/>
      <c r="U479" s="11"/>
      <c r="V479" s="10"/>
      <c r="W479" s="10"/>
      <c r="X479" s="10"/>
      <c r="Y479" s="10"/>
      <c r="Z479" s="9"/>
      <c r="AA479" s="8"/>
      <c r="AB479" s="8"/>
      <c r="AC479" s="8"/>
      <c r="AD479" s="8"/>
      <c r="AE479" s="8"/>
      <c r="AF479" s="8"/>
      <c r="AX479" s="2"/>
      <c r="AY479" s="2"/>
      <c r="AZ479" s="2"/>
      <c r="BA479" s="2"/>
      <c r="BB479" s="2"/>
      <c r="BD479" s="56"/>
    </row>
    <row r="480" spans="2:56" ht="28.5" customHeight="1" x14ac:dyDescent="0.45">
      <c r="B480" s="14"/>
      <c r="C480" s="9"/>
      <c r="D480" s="13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10"/>
      <c r="Q480" s="10"/>
      <c r="R480" s="10"/>
      <c r="S480" s="9"/>
      <c r="T480" s="12"/>
      <c r="U480" s="11"/>
      <c r="V480" s="10"/>
      <c r="W480" s="10"/>
      <c r="X480" s="10"/>
      <c r="Y480" s="10"/>
      <c r="Z480" s="9"/>
      <c r="AA480" s="8"/>
      <c r="AB480" s="8"/>
      <c r="AC480" s="8"/>
      <c r="AD480" s="8"/>
      <c r="AE480" s="8"/>
      <c r="AF480" s="8"/>
      <c r="AX480" s="2"/>
      <c r="AY480" s="2"/>
      <c r="AZ480" s="2"/>
      <c r="BA480" s="2"/>
      <c r="BB480" s="2"/>
      <c r="BD480" s="56"/>
    </row>
    <row r="481" spans="2:56" ht="28.5" customHeight="1" x14ac:dyDescent="0.45">
      <c r="B481" s="14"/>
      <c r="C481" s="9"/>
      <c r="D481" s="13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10"/>
      <c r="Q481" s="10"/>
      <c r="R481" s="10"/>
      <c r="S481" s="9"/>
      <c r="T481" s="12"/>
      <c r="U481" s="11"/>
      <c r="V481" s="10"/>
      <c r="W481" s="10"/>
      <c r="X481" s="10"/>
      <c r="Y481" s="10"/>
      <c r="Z481" s="9"/>
      <c r="AA481" s="8"/>
      <c r="AB481" s="8"/>
      <c r="AC481" s="8"/>
      <c r="AD481" s="8"/>
      <c r="AE481" s="8"/>
      <c r="AF481" s="8"/>
      <c r="AX481" s="2"/>
      <c r="AY481" s="2"/>
      <c r="AZ481" s="2"/>
      <c r="BA481" s="2"/>
      <c r="BB481" s="2"/>
      <c r="BD481" s="56"/>
    </row>
    <row r="482" spans="2:56" ht="28.5" customHeight="1" x14ac:dyDescent="0.45">
      <c r="B482" s="14"/>
      <c r="C482" s="9"/>
      <c r="D482" s="13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10"/>
      <c r="Q482" s="10"/>
      <c r="R482" s="10"/>
      <c r="S482" s="9"/>
      <c r="T482" s="12"/>
      <c r="U482" s="11"/>
      <c r="V482" s="10"/>
      <c r="W482" s="10"/>
      <c r="X482" s="10"/>
      <c r="Y482" s="10"/>
      <c r="Z482" s="9"/>
      <c r="AA482" s="8"/>
      <c r="AB482" s="8"/>
      <c r="AC482" s="8"/>
      <c r="AD482" s="8"/>
      <c r="AE482" s="8"/>
      <c r="AF482" s="8"/>
      <c r="AX482" s="2"/>
      <c r="AY482" s="2"/>
      <c r="AZ482" s="2"/>
      <c r="BA482" s="2"/>
      <c r="BB482" s="2"/>
      <c r="BD482" s="56"/>
    </row>
    <row r="483" spans="2:56" ht="28.5" customHeight="1" x14ac:dyDescent="0.45">
      <c r="B483" s="14"/>
      <c r="C483" s="9"/>
      <c r="D483" s="13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10"/>
      <c r="Q483" s="10"/>
      <c r="R483" s="10"/>
      <c r="S483" s="9"/>
      <c r="T483" s="12"/>
      <c r="U483" s="11"/>
      <c r="V483" s="10"/>
      <c r="W483" s="10"/>
      <c r="X483" s="10"/>
      <c r="Y483" s="10"/>
      <c r="Z483" s="9"/>
      <c r="AA483" s="8"/>
      <c r="AB483" s="8"/>
      <c r="AC483" s="8"/>
      <c r="AD483" s="8"/>
      <c r="AE483" s="8"/>
      <c r="AF483" s="8"/>
      <c r="AX483" s="2"/>
      <c r="AY483" s="2"/>
      <c r="AZ483" s="2"/>
      <c r="BA483" s="2"/>
      <c r="BB483" s="2"/>
      <c r="BD483" s="56"/>
    </row>
    <row r="484" spans="2:56" ht="28.5" customHeight="1" x14ac:dyDescent="0.45">
      <c r="B484" s="14"/>
      <c r="C484" s="9"/>
      <c r="D484" s="13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10"/>
      <c r="Q484" s="10"/>
      <c r="R484" s="10"/>
      <c r="S484" s="9"/>
      <c r="T484" s="12"/>
      <c r="U484" s="11"/>
      <c r="V484" s="10"/>
      <c r="W484" s="10"/>
      <c r="X484" s="10"/>
      <c r="Y484" s="10"/>
      <c r="Z484" s="9"/>
      <c r="AA484" s="8"/>
      <c r="AB484" s="8"/>
      <c r="AC484" s="8"/>
      <c r="AD484" s="8"/>
      <c r="AE484" s="8"/>
      <c r="AF484" s="8"/>
      <c r="AX484" s="2"/>
      <c r="AY484" s="2"/>
      <c r="AZ484" s="2"/>
      <c r="BA484" s="2"/>
      <c r="BB484" s="2"/>
      <c r="BD484" s="56"/>
    </row>
    <row r="485" spans="2:56" ht="28.5" customHeight="1" x14ac:dyDescent="0.45">
      <c r="B485" s="14"/>
      <c r="C485" s="9"/>
      <c r="D485" s="13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10"/>
      <c r="Q485" s="10"/>
      <c r="R485" s="10"/>
      <c r="S485" s="9"/>
      <c r="T485" s="12"/>
      <c r="U485" s="11"/>
      <c r="V485" s="10"/>
      <c r="W485" s="10"/>
      <c r="X485" s="10"/>
      <c r="Y485" s="10"/>
      <c r="Z485" s="9"/>
      <c r="AA485" s="8"/>
      <c r="AB485" s="8"/>
      <c r="AC485" s="8"/>
      <c r="AD485" s="8"/>
      <c r="AE485" s="8"/>
      <c r="AF485" s="8"/>
      <c r="AX485" s="2"/>
      <c r="AY485" s="2"/>
      <c r="AZ485" s="2"/>
      <c r="BA485" s="2"/>
      <c r="BB485" s="2"/>
      <c r="BD485" s="56"/>
    </row>
    <row r="486" spans="2:56" ht="28.5" customHeight="1" x14ac:dyDescent="0.45">
      <c r="B486" s="14"/>
      <c r="C486" s="9"/>
      <c r="D486" s="13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10"/>
      <c r="Q486" s="10"/>
      <c r="R486" s="10"/>
      <c r="S486" s="9"/>
      <c r="T486" s="12"/>
      <c r="U486" s="11"/>
      <c r="V486" s="10"/>
      <c r="W486" s="10"/>
      <c r="X486" s="10"/>
      <c r="Y486" s="10"/>
      <c r="Z486" s="9"/>
      <c r="AA486" s="8"/>
      <c r="AB486" s="8"/>
      <c r="AC486" s="8"/>
      <c r="AD486" s="8"/>
      <c r="AE486" s="8"/>
      <c r="AF486" s="8"/>
      <c r="AX486" s="2"/>
      <c r="AY486" s="2"/>
      <c r="AZ486" s="2"/>
      <c r="BA486" s="2"/>
      <c r="BB486" s="2"/>
      <c r="BD486" s="56"/>
    </row>
    <row r="487" spans="2:56" ht="28.5" customHeight="1" x14ac:dyDescent="0.45">
      <c r="B487" s="14"/>
      <c r="C487" s="9"/>
      <c r="D487" s="13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10"/>
      <c r="Q487" s="10"/>
      <c r="R487" s="10"/>
      <c r="S487" s="9"/>
      <c r="T487" s="12"/>
      <c r="U487" s="11"/>
      <c r="V487" s="10"/>
      <c r="W487" s="10"/>
      <c r="X487" s="10"/>
      <c r="Y487" s="10"/>
      <c r="Z487" s="9"/>
      <c r="AA487" s="8"/>
      <c r="AB487" s="8"/>
      <c r="AC487" s="8"/>
      <c r="AD487" s="8"/>
      <c r="AE487" s="8"/>
      <c r="AF487" s="8"/>
      <c r="AX487" s="2"/>
      <c r="AY487" s="2"/>
      <c r="AZ487" s="2"/>
      <c r="BA487" s="2"/>
      <c r="BB487" s="2"/>
      <c r="BD487" s="56"/>
    </row>
    <row r="488" spans="2:56" ht="28.5" customHeight="1" x14ac:dyDescent="0.45">
      <c r="B488" s="14"/>
      <c r="C488" s="9"/>
      <c r="D488" s="13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10"/>
      <c r="Q488" s="10"/>
      <c r="R488" s="10"/>
      <c r="S488" s="9"/>
      <c r="T488" s="12"/>
      <c r="U488" s="11"/>
      <c r="V488" s="10"/>
      <c r="W488" s="10"/>
      <c r="X488" s="10"/>
      <c r="Y488" s="10"/>
      <c r="Z488" s="9"/>
      <c r="AA488" s="8"/>
      <c r="AB488" s="8"/>
      <c r="AC488" s="8"/>
      <c r="AD488" s="8"/>
      <c r="AE488" s="8"/>
      <c r="AF488" s="8"/>
      <c r="AX488" s="2"/>
      <c r="AY488" s="2"/>
      <c r="AZ488" s="2"/>
      <c r="BA488" s="2"/>
      <c r="BB488" s="2"/>
      <c r="BD488" s="56"/>
    </row>
    <row r="489" spans="2:56" ht="28.5" customHeight="1" x14ac:dyDescent="0.45">
      <c r="B489" s="14"/>
      <c r="C489" s="9"/>
      <c r="D489" s="13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10"/>
      <c r="Q489" s="10"/>
      <c r="R489" s="10"/>
      <c r="S489" s="9"/>
      <c r="T489" s="12"/>
      <c r="U489" s="11"/>
      <c r="V489" s="10"/>
      <c r="W489" s="10"/>
      <c r="X489" s="10"/>
      <c r="Y489" s="10"/>
      <c r="Z489" s="9"/>
      <c r="AA489" s="8"/>
      <c r="AB489" s="8"/>
      <c r="AC489" s="8"/>
      <c r="AD489" s="8"/>
      <c r="AE489" s="8"/>
      <c r="AF489" s="8"/>
      <c r="AX489" s="2"/>
      <c r="AY489" s="2"/>
      <c r="AZ489" s="2"/>
      <c r="BA489" s="2"/>
      <c r="BB489" s="2"/>
      <c r="BD489" s="56"/>
    </row>
    <row r="490" spans="2:56" ht="28.5" customHeight="1" x14ac:dyDescent="0.45">
      <c r="B490" s="14"/>
      <c r="C490" s="9"/>
      <c r="D490" s="13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10"/>
      <c r="Q490" s="10"/>
      <c r="R490" s="10"/>
      <c r="S490" s="9"/>
      <c r="T490" s="12"/>
      <c r="U490" s="11"/>
      <c r="V490" s="10"/>
      <c r="W490" s="10"/>
      <c r="X490" s="10"/>
      <c r="Y490" s="10"/>
      <c r="Z490" s="9"/>
      <c r="AA490" s="8"/>
      <c r="AB490" s="8"/>
      <c r="AC490" s="8"/>
      <c r="AD490" s="8"/>
      <c r="AE490" s="8"/>
      <c r="AF490" s="8"/>
      <c r="AX490" s="2"/>
      <c r="AY490" s="2"/>
      <c r="AZ490" s="2"/>
      <c r="BA490" s="2"/>
      <c r="BB490" s="2"/>
      <c r="BD490" s="56"/>
    </row>
    <row r="491" spans="2:56" ht="28.5" customHeight="1" x14ac:dyDescent="0.45">
      <c r="B491" s="14"/>
      <c r="C491" s="9"/>
      <c r="D491" s="13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10"/>
      <c r="Q491" s="10"/>
      <c r="R491" s="10"/>
      <c r="S491" s="9"/>
      <c r="T491" s="12"/>
      <c r="U491" s="11"/>
      <c r="V491" s="10"/>
      <c r="W491" s="10"/>
      <c r="X491" s="10"/>
      <c r="Y491" s="10"/>
      <c r="Z491" s="9"/>
      <c r="AA491" s="8"/>
      <c r="AB491" s="8"/>
      <c r="AC491" s="8"/>
      <c r="AD491" s="8"/>
      <c r="AE491" s="8"/>
      <c r="AF491" s="8"/>
      <c r="AX491" s="2"/>
      <c r="AY491" s="2"/>
      <c r="AZ491" s="2"/>
      <c r="BA491" s="2"/>
      <c r="BB491" s="2"/>
      <c r="BD491" s="56"/>
    </row>
    <row r="492" spans="2:56" ht="28.5" customHeight="1" x14ac:dyDescent="0.45">
      <c r="B492" s="14"/>
      <c r="C492" s="9"/>
      <c r="D492" s="13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10"/>
      <c r="Q492" s="10"/>
      <c r="R492" s="10"/>
      <c r="S492" s="9"/>
      <c r="T492" s="12"/>
      <c r="U492" s="11"/>
      <c r="V492" s="10"/>
      <c r="W492" s="10"/>
      <c r="X492" s="10"/>
      <c r="Y492" s="10"/>
      <c r="Z492" s="9"/>
      <c r="AA492" s="8"/>
      <c r="AB492" s="8"/>
      <c r="AC492" s="8"/>
      <c r="AD492" s="8"/>
      <c r="AE492" s="8"/>
      <c r="AF492" s="8"/>
      <c r="AX492" s="2"/>
      <c r="AY492" s="2"/>
      <c r="AZ492" s="2"/>
      <c r="BA492" s="2"/>
      <c r="BB492" s="2"/>
      <c r="BD492" s="56"/>
    </row>
    <row r="493" spans="2:56" ht="28.5" customHeight="1" x14ac:dyDescent="0.45">
      <c r="B493" s="14"/>
      <c r="C493" s="9"/>
      <c r="D493" s="13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10"/>
      <c r="Q493" s="10"/>
      <c r="R493" s="10"/>
      <c r="S493" s="9"/>
      <c r="T493" s="12"/>
      <c r="U493" s="11"/>
      <c r="V493" s="10"/>
      <c r="W493" s="10"/>
      <c r="X493" s="10"/>
      <c r="Y493" s="10"/>
      <c r="Z493" s="9"/>
      <c r="AA493" s="8"/>
      <c r="AB493" s="8"/>
      <c r="AC493" s="8"/>
      <c r="AD493" s="8"/>
      <c r="AE493" s="8"/>
      <c r="AF493" s="8"/>
      <c r="AX493" s="2"/>
      <c r="AY493" s="2"/>
      <c r="AZ493" s="2"/>
      <c r="BA493" s="2"/>
      <c r="BB493" s="2"/>
      <c r="BD493" s="56"/>
    </row>
    <row r="494" spans="2:56" ht="28.5" customHeight="1" x14ac:dyDescent="0.45">
      <c r="B494" s="14"/>
      <c r="C494" s="9"/>
      <c r="D494" s="13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10"/>
      <c r="Q494" s="10"/>
      <c r="R494" s="10"/>
      <c r="S494" s="9"/>
      <c r="T494" s="12"/>
      <c r="U494" s="11"/>
      <c r="V494" s="10"/>
      <c r="W494" s="10"/>
      <c r="X494" s="10"/>
      <c r="Y494" s="10"/>
      <c r="Z494" s="9"/>
      <c r="AA494" s="8"/>
      <c r="AB494" s="8"/>
      <c r="AC494" s="8"/>
      <c r="AD494" s="8"/>
      <c r="AE494" s="8"/>
      <c r="AF494" s="8"/>
      <c r="AX494" s="2"/>
      <c r="AY494" s="2"/>
      <c r="AZ494" s="2"/>
      <c r="BA494" s="2"/>
      <c r="BB494" s="2"/>
      <c r="BD494" s="56"/>
    </row>
    <row r="495" spans="2:56" ht="28.5" customHeight="1" x14ac:dyDescent="0.45">
      <c r="B495" s="14"/>
      <c r="C495" s="9"/>
      <c r="D495" s="13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10"/>
      <c r="Q495" s="10"/>
      <c r="R495" s="10"/>
      <c r="S495" s="9"/>
      <c r="T495" s="12"/>
      <c r="U495" s="11"/>
      <c r="V495" s="10"/>
      <c r="W495" s="10"/>
      <c r="X495" s="10"/>
      <c r="Y495" s="10"/>
      <c r="Z495" s="9"/>
      <c r="AA495" s="8"/>
      <c r="AB495" s="8"/>
      <c r="AC495" s="8"/>
      <c r="AD495" s="8"/>
      <c r="AE495" s="8"/>
      <c r="AF495" s="8"/>
      <c r="AX495" s="2"/>
      <c r="AY495" s="2"/>
      <c r="AZ495" s="2"/>
      <c r="BA495" s="2"/>
      <c r="BB495" s="2"/>
      <c r="BD495" s="56"/>
    </row>
    <row r="496" spans="2:56" ht="28.5" customHeight="1" x14ac:dyDescent="0.45">
      <c r="B496" s="14"/>
      <c r="C496" s="9"/>
      <c r="D496" s="13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10"/>
      <c r="Q496" s="10"/>
      <c r="R496" s="10"/>
      <c r="S496" s="9"/>
      <c r="T496" s="12"/>
      <c r="U496" s="11"/>
      <c r="V496" s="10"/>
      <c r="W496" s="10"/>
      <c r="X496" s="10"/>
      <c r="Y496" s="10"/>
      <c r="Z496" s="9"/>
      <c r="AA496" s="8"/>
      <c r="AB496" s="8"/>
      <c r="AC496" s="8"/>
      <c r="AD496" s="8"/>
      <c r="AE496" s="8"/>
      <c r="AF496" s="8"/>
      <c r="AX496" s="2"/>
      <c r="AY496" s="2"/>
      <c r="AZ496" s="2"/>
      <c r="BA496" s="2"/>
      <c r="BB496" s="2"/>
      <c r="BD496" s="56"/>
    </row>
    <row r="497" spans="2:56" ht="28.5" customHeight="1" x14ac:dyDescent="0.45">
      <c r="B497" s="14"/>
      <c r="C497" s="9"/>
      <c r="D497" s="13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10"/>
      <c r="Q497" s="10"/>
      <c r="R497" s="10"/>
      <c r="S497" s="9"/>
      <c r="T497" s="12"/>
      <c r="U497" s="11"/>
      <c r="V497" s="10"/>
      <c r="W497" s="10"/>
      <c r="X497" s="10"/>
      <c r="Y497" s="10"/>
      <c r="Z497" s="9"/>
      <c r="AA497" s="8"/>
      <c r="AB497" s="8"/>
      <c r="AC497" s="8"/>
      <c r="AD497" s="8"/>
      <c r="AE497" s="8"/>
      <c r="AF497" s="8"/>
      <c r="AX497" s="2"/>
      <c r="AY497" s="2"/>
      <c r="AZ497" s="2"/>
      <c r="BA497" s="2"/>
      <c r="BB497" s="2"/>
      <c r="BD497" s="56"/>
    </row>
    <row r="498" spans="2:56" ht="28.5" customHeight="1" x14ac:dyDescent="0.45">
      <c r="B498" s="14"/>
      <c r="C498" s="9"/>
      <c r="D498" s="13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10"/>
      <c r="Q498" s="10"/>
      <c r="R498" s="10"/>
      <c r="S498" s="9"/>
      <c r="T498" s="12"/>
      <c r="U498" s="11"/>
      <c r="V498" s="10"/>
      <c r="W498" s="10"/>
      <c r="X498" s="10"/>
      <c r="Y498" s="10"/>
      <c r="Z498" s="9"/>
      <c r="AA498" s="8"/>
      <c r="AB498" s="8"/>
      <c r="AC498" s="8"/>
      <c r="AD498" s="8"/>
      <c r="AE498" s="8"/>
      <c r="AF498" s="8"/>
      <c r="AX498" s="2"/>
      <c r="AY498" s="2"/>
      <c r="AZ498" s="2"/>
      <c r="BA498" s="2"/>
      <c r="BB498" s="2"/>
      <c r="BD498" s="56"/>
    </row>
    <row r="499" spans="2:56" ht="28.5" customHeight="1" x14ac:dyDescent="0.45">
      <c r="B499" s="14"/>
      <c r="C499" s="9"/>
      <c r="D499" s="13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10"/>
      <c r="Q499" s="10"/>
      <c r="R499" s="10"/>
      <c r="S499" s="9"/>
      <c r="T499" s="12"/>
      <c r="U499" s="11"/>
      <c r="V499" s="10"/>
      <c r="W499" s="10"/>
      <c r="X499" s="10"/>
      <c r="Y499" s="10"/>
      <c r="Z499" s="9"/>
      <c r="AA499" s="8"/>
      <c r="AB499" s="8"/>
      <c r="AC499" s="8"/>
      <c r="AD499" s="8"/>
      <c r="AE499" s="8"/>
      <c r="AF499" s="8"/>
      <c r="AX499" s="2"/>
      <c r="AY499" s="2"/>
      <c r="AZ499" s="2"/>
      <c r="BA499" s="2"/>
      <c r="BB499" s="2"/>
      <c r="BD499" s="56"/>
    </row>
    <row r="500" spans="2:56" ht="28.5" customHeight="1" x14ac:dyDescent="0.45">
      <c r="B500" s="14"/>
      <c r="C500" s="9"/>
      <c r="D500" s="13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10"/>
      <c r="Q500" s="10"/>
      <c r="R500" s="10"/>
      <c r="S500" s="9"/>
      <c r="T500" s="12"/>
      <c r="U500" s="11"/>
      <c r="V500" s="10"/>
      <c r="W500" s="10"/>
      <c r="X500" s="10"/>
      <c r="Y500" s="10"/>
      <c r="Z500" s="9"/>
      <c r="AA500" s="8"/>
      <c r="AB500" s="8"/>
      <c r="AC500" s="8"/>
      <c r="AD500" s="8"/>
      <c r="AE500" s="8"/>
      <c r="AF500" s="8"/>
      <c r="AX500" s="2"/>
      <c r="AY500" s="2"/>
      <c r="AZ500" s="2"/>
      <c r="BA500" s="2"/>
      <c r="BB500" s="2"/>
      <c r="BD500" s="56"/>
    </row>
    <row r="501" spans="2:56" ht="28.5" customHeight="1" x14ac:dyDescent="0.45">
      <c r="B501" s="14"/>
      <c r="C501" s="9"/>
      <c r="D501" s="13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10"/>
      <c r="Q501" s="10"/>
      <c r="R501" s="10"/>
      <c r="S501" s="9"/>
      <c r="T501" s="12"/>
      <c r="U501" s="11"/>
      <c r="V501" s="10"/>
      <c r="W501" s="10"/>
      <c r="X501" s="10"/>
      <c r="Y501" s="10"/>
      <c r="Z501" s="9"/>
      <c r="AA501" s="8"/>
      <c r="AB501" s="8"/>
      <c r="AC501" s="8"/>
      <c r="AD501" s="8"/>
      <c r="AE501" s="8"/>
      <c r="AF501" s="8"/>
      <c r="AX501" s="2"/>
      <c r="AY501" s="2"/>
      <c r="AZ501" s="2"/>
      <c r="BA501" s="2"/>
      <c r="BB501" s="2"/>
      <c r="BD501" s="56"/>
    </row>
    <row r="502" spans="2:56" ht="28.5" customHeight="1" x14ac:dyDescent="0.45">
      <c r="B502" s="14"/>
      <c r="C502" s="9"/>
      <c r="D502" s="13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10"/>
      <c r="Q502" s="10"/>
      <c r="R502" s="10"/>
      <c r="S502" s="9"/>
      <c r="T502" s="12"/>
      <c r="U502" s="11"/>
      <c r="V502" s="10"/>
      <c r="W502" s="10"/>
      <c r="X502" s="10"/>
      <c r="Y502" s="10"/>
      <c r="Z502" s="9"/>
      <c r="AA502" s="8"/>
      <c r="AB502" s="8"/>
      <c r="AC502" s="8"/>
      <c r="AD502" s="8"/>
      <c r="AE502" s="8"/>
      <c r="AF502" s="8"/>
      <c r="AX502" s="2"/>
      <c r="AY502" s="2"/>
      <c r="AZ502" s="2"/>
      <c r="BA502" s="2"/>
      <c r="BB502" s="2"/>
      <c r="BD502" s="56"/>
    </row>
    <row r="503" spans="2:56" ht="28.5" customHeight="1" x14ac:dyDescent="0.45">
      <c r="B503" s="14"/>
      <c r="C503" s="9"/>
      <c r="D503" s="13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10"/>
      <c r="Q503" s="10"/>
      <c r="R503" s="10"/>
      <c r="S503" s="9"/>
      <c r="T503" s="12"/>
      <c r="U503" s="11"/>
      <c r="V503" s="10"/>
      <c r="W503" s="10"/>
      <c r="X503" s="10"/>
      <c r="Y503" s="10"/>
      <c r="Z503" s="9"/>
      <c r="AA503" s="8"/>
      <c r="AB503" s="8"/>
      <c r="AC503" s="8"/>
      <c r="AD503" s="8"/>
      <c r="AE503" s="8"/>
      <c r="AF503" s="8"/>
      <c r="AX503" s="2"/>
      <c r="AY503" s="2"/>
      <c r="AZ503" s="2"/>
      <c r="BA503" s="2"/>
      <c r="BB503" s="2"/>
      <c r="BD503" s="56"/>
    </row>
    <row r="504" spans="2:56" ht="28.5" customHeight="1" x14ac:dyDescent="0.45">
      <c r="B504" s="14"/>
      <c r="C504" s="9"/>
      <c r="D504" s="13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10"/>
      <c r="Q504" s="10"/>
      <c r="R504" s="10"/>
      <c r="S504" s="9"/>
      <c r="T504" s="12"/>
      <c r="U504" s="11"/>
      <c r="V504" s="10"/>
      <c r="W504" s="10"/>
      <c r="X504" s="10"/>
      <c r="Y504" s="10"/>
      <c r="Z504" s="9"/>
      <c r="AA504" s="8"/>
      <c r="AB504" s="8"/>
      <c r="AC504" s="8"/>
      <c r="AD504" s="8"/>
      <c r="AE504" s="8"/>
      <c r="AF504" s="8"/>
      <c r="AX504" s="2"/>
      <c r="AY504" s="2"/>
      <c r="AZ504" s="2"/>
      <c r="BA504" s="2"/>
      <c r="BB504" s="2"/>
      <c r="BD504" s="56"/>
    </row>
    <row r="505" spans="2:56" ht="28.5" customHeight="1" x14ac:dyDescent="0.45">
      <c r="B505" s="14"/>
      <c r="C505" s="9"/>
      <c r="D505" s="13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10"/>
      <c r="Q505" s="10"/>
      <c r="R505" s="10"/>
      <c r="S505" s="9"/>
      <c r="T505" s="12"/>
      <c r="U505" s="11"/>
      <c r="V505" s="10"/>
      <c r="W505" s="10"/>
      <c r="X505" s="10"/>
      <c r="Y505" s="10"/>
      <c r="Z505" s="9"/>
      <c r="AA505" s="8"/>
      <c r="AB505" s="8"/>
      <c r="AC505" s="8"/>
      <c r="AD505" s="8"/>
      <c r="AE505" s="8"/>
      <c r="AF505" s="8"/>
      <c r="AX505" s="2"/>
      <c r="AY505" s="2"/>
      <c r="AZ505" s="2"/>
      <c r="BA505" s="2"/>
      <c r="BB505" s="2"/>
      <c r="BD505" s="56"/>
    </row>
    <row r="506" spans="2:56" ht="28.5" customHeight="1" x14ac:dyDescent="0.45">
      <c r="B506" s="14"/>
      <c r="C506" s="9"/>
      <c r="D506" s="13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10"/>
      <c r="Q506" s="10"/>
      <c r="R506" s="10"/>
      <c r="S506" s="9"/>
      <c r="T506" s="12"/>
      <c r="U506" s="11"/>
      <c r="V506" s="10"/>
      <c r="W506" s="10"/>
      <c r="X506" s="10"/>
      <c r="Y506" s="10"/>
      <c r="Z506" s="9"/>
      <c r="AA506" s="8"/>
      <c r="AB506" s="8"/>
      <c r="AC506" s="8"/>
      <c r="AD506" s="8"/>
      <c r="AE506" s="8"/>
      <c r="AF506" s="8"/>
      <c r="AX506" s="2"/>
      <c r="AY506" s="2"/>
      <c r="AZ506" s="2"/>
      <c r="BA506" s="2"/>
      <c r="BB506" s="2"/>
      <c r="BD506" s="56"/>
    </row>
    <row r="507" spans="2:56" ht="28.5" customHeight="1" x14ac:dyDescent="0.45">
      <c r="B507" s="14"/>
      <c r="C507" s="9"/>
      <c r="D507" s="13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10"/>
      <c r="Q507" s="10"/>
      <c r="R507" s="10"/>
      <c r="S507" s="9"/>
      <c r="T507" s="12"/>
      <c r="U507" s="11"/>
      <c r="V507" s="10"/>
      <c r="W507" s="10"/>
      <c r="X507" s="10"/>
      <c r="Y507" s="10"/>
      <c r="Z507" s="9"/>
      <c r="AA507" s="8"/>
      <c r="AB507" s="8"/>
      <c r="AC507" s="8"/>
      <c r="AD507" s="8"/>
      <c r="AE507" s="8"/>
      <c r="AF507" s="8"/>
      <c r="AX507" s="2"/>
      <c r="AY507" s="2"/>
      <c r="AZ507" s="2"/>
      <c r="BA507" s="2"/>
      <c r="BB507" s="2"/>
      <c r="BD507" s="56"/>
    </row>
    <row r="508" spans="2:56" ht="28.5" customHeight="1" x14ac:dyDescent="0.45">
      <c r="B508" s="14"/>
      <c r="C508" s="9"/>
      <c r="D508" s="13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10"/>
      <c r="Q508" s="10"/>
      <c r="R508" s="10"/>
      <c r="S508" s="9"/>
      <c r="T508" s="12"/>
      <c r="U508" s="11"/>
      <c r="V508" s="10"/>
      <c r="W508" s="10"/>
      <c r="X508" s="10"/>
      <c r="Y508" s="10"/>
      <c r="Z508" s="9"/>
      <c r="AA508" s="8"/>
      <c r="AB508" s="8"/>
      <c r="AC508" s="8"/>
      <c r="AD508" s="8"/>
      <c r="AE508" s="8"/>
      <c r="AF508" s="8"/>
      <c r="AX508" s="2"/>
      <c r="AY508" s="2"/>
      <c r="AZ508" s="2"/>
      <c r="BA508" s="2"/>
      <c r="BB508" s="2"/>
      <c r="BD508" s="56"/>
    </row>
    <row r="509" spans="2:56" ht="28.5" customHeight="1" x14ac:dyDescent="0.45">
      <c r="B509" s="14"/>
      <c r="C509" s="9"/>
      <c r="D509" s="13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10"/>
      <c r="Q509" s="10"/>
      <c r="R509" s="10"/>
      <c r="S509" s="9"/>
      <c r="T509" s="12"/>
      <c r="U509" s="11"/>
      <c r="V509" s="10"/>
      <c r="W509" s="10"/>
      <c r="X509" s="10"/>
      <c r="Y509" s="10"/>
      <c r="Z509" s="9"/>
      <c r="AA509" s="8"/>
      <c r="AB509" s="8"/>
      <c r="AC509" s="8"/>
      <c r="AD509" s="8"/>
      <c r="AE509" s="8"/>
      <c r="AF509" s="8"/>
      <c r="AX509" s="2"/>
      <c r="AY509" s="2"/>
      <c r="AZ509" s="2"/>
      <c r="BA509" s="2"/>
      <c r="BB509" s="2"/>
      <c r="BD509" s="56"/>
    </row>
    <row r="510" spans="2:56" ht="28.5" customHeight="1" x14ac:dyDescent="0.45">
      <c r="B510" s="14"/>
      <c r="C510" s="9"/>
      <c r="D510" s="13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10"/>
      <c r="Q510" s="10"/>
      <c r="R510" s="10"/>
      <c r="S510" s="9"/>
      <c r="T510" s="12"/>
      <c r="U510" s="11"/>
      <c r="V510" s="10"/>
      <c r="W510" s="10"/>
      <c r="X510" s="10"/>
      <c r="Y510" s="10"/>
      <c r="Z510" s="9"/>
      <c r="AA510" s="8"/>
      <c r="AB510" s="8"/>
      <c r="AC510" s="8"/>
      <c r="AD510" s="8"/>
      <c r="AE510" s="8"/>
      <c r="AF510" s="8"/>
      <c r="AX510" s="2"/>
      <c r="AY510" s="2"/>
      <c r="AZ510" s="2"/>
      <c r="BA510" s="2"/>
      <c r="BB510" s="2"/>
      <c r="BD510" s="56"/>
    </row>
    <row r="511" spans="2:56" ht="28.5" customHeight="1" x14ac:dyDescent="0.45">
      <c r="B511" s="14"/>
      <c r="C511" s="9"/>
      <c r="D511" s="13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10"/>
      <c r="Q511" s="10"/>
      <c r="R511" s="10"/>
      <c r="S511" s="9"/>
      <c r="T511" s="12"/>
      <c r="U511" s="11"/>
      <c r="V511" s="10"/>
      <c r="W511" s="10"/>
      <c r="X511" s="10"/>
      <c r="Y511" s="10"/>
      <c r="Z511" s="9"/>
      <c r="AA511" s="8"/>
      <c r="AB511" s="8"/>
      <c r="AC511" s="8"/>
      <c r="AD511" s="8"/>
      <c r="AE511" s="8"/>
      <c r="AF511" s="8"/>
      <c r="AX511" s="2"/>
      <c r="AY511" s="2"/>
      <c r="AZ511" s="2"/>
      <c r="BA511" s="2"/>
      <c r="BB511" s="2"/>
      <c r="BD511" s="56"/>
    </row>
    <row r="512" spans="2:56" ht="28.5" customHeight="1" x14ac:dyDescent="0.45">
      <c r="B512" s="14"/>
      <c r="C512" s="9"/>
      <c r="D512" s="13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10"/>
      <c r="Q512" s="10"/>
      <c r="R512" s="10"/>
      <c r="S512" s="9"/>
      <c r="T512" s="12"/>
      <c r="U512" s="11"/>
      <c r="V512" s="10"/>
      <c r="W512" s="10"/>
      <c r="X512" s="10"/>
      <c r="Y512" s="10"/>
      <c r="Z512" s="9"/>
      <c r="AA512" s="8"/>
      <c r="AB512" s="8"/>
      <c r="AC512" s="8"/>
      <c r="AD512" s="8"/>
      <c r="AE512" s="8"/>
      <c r="AF512" s="8"/>
      <c r="AX512" s="2"/>
      <c r="AY512" s="2"/>
      <c r="AZ512" s="2"/>
      <c r="BA512" s="2"/>
      <c r="BB512" s="2"/>
      <c r="BD512" s="56"/>
    </row>
    <row r="513" spans="2:56" ht="28.5" customHeight="1" x14ac:dyDescent="0.45">
      <c r="B513" s="14"/>
      <c r="C513" s="9"/>
      <c r="D513" s="13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10"/>
      <c r="Q513" s="10"/>
      <c r="R513" s="10"/>
      <c r="S513" s="9"/>
      <c r="T513" s="12"/>
      <c r="U513" s="11"/>
      <c r="V513" s="10"/>
      <c r="W513" s="10"/>
      <c r="X513" s="10"/>
      <c r="Y513" s="10"/>
      <c r="Z513" s="9"/>
      <c r="AA513" s="8"/>
      <c r="AB513" s="8"/>
      <c r="AC513" s="8"/>
      <c r="AD513" s="8"/>
      <c r="AE513" s="8"/>
      <c r="AF513" s="8"/>
      <c r="AX513" s="2"/>
      <c r="AY513" s="2"/>
      <c r="AZ513" s="2"/>
      <c r="BA513" s="2"/>
      <c r="BB513" s="2"/>
      <c r="BD513" s="56"/>
    </row>
    <row r="514" spans="2:56" ht="28.5" customHeight="1" x14ac:dyDescent="0.45">
      <c r="B514" s="14"/>
      <c r="C514" s="9"/>
      <c r="D514" s="13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10"/>
      <c r="Q514" s="10"/>
      <c r="R514" s="10"/>
      <c r="S514" s="9"/>
      <c r="T514" s="12"/>
      <c r="U514" s="11"/>
      <c r="V514" s="10"/>
      <c r="W514" s="10"/>
      <c r="X514" s="10"/>
      <c r="Y514" s="10"/>
      <c r="Z514" s="9"/>
      <c r="AA514" s="8"/>
      <c r="AB514" s="8"/>
      <c r="AC514" s="8"/>
      <c r="AD514" s="8"/>
      <c r="AE514" s="8"/>
      <c r="AF514" s="8"/>
      <c r="AX514" s="2"/>
      <c r="AY514" s="2"/>
      <c r="AZ514" s="2"/>
      <c r="BA514" s="2"/>
      <c r="BB514" s="2"/>
      <c r="BD514" s="56"/>
    </row>
    <row r="515" spans="2:56" ht="28.5" customHeight="1" x14ac:dyDescent="0.45">
      <c r="B515" s="14"/>
      <c r="C515" s="9"/>
      <c r="D515" s="13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10"/>
      <c r="Q515" s="10"/>
      <c r="R515" s="10"/>
      <c r="S515" s="9"/>
      <c r="T515" s="12"/>
      <c r="U515" s="11"/>
      <c r="V515" s="10"/>
      <c r="W515" s="10"/>
      <c r="X515" s="10"/>
      <c r="Y515" s="10"/>
      <c r="Z515" s="9"/>
      <c r="AA515" s="8"/>
      <c r="AB515" s="8"/>
      <c r="AC515" s="8"/>
      <c r="AD515" s="8"/>
      <c r="AE515" s="8"/>
      <c r="AF515" s="8"/>
      <c r="AX515" s="2"/>
      <c r="AY515" s="2"/>
      <c r="AZ515" s="2"/>
      <c r="BA515" s="2"/>
      <c r="BB515" s="2"/>
      <c r="BD515" s="56"/>
    </row>
    <row r="516" spans="2:56" ht="28.5" customHeight="1" x14ac:dyDescent="0.45">
      <c r="B516" s="14"/>
      <c r="C516" s="9"/>
      <c r="D516" s="13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10"/>
      <c r="Q516" s="10"/>
      <c r="R516" s="10"/>
      <c r="S516" s="9"/>
      <c r="T516" s="12"/>
      <c r="U516" s="11"/>
      <c r="V516" s="10"/>
      <c r="W516" s="10"/>
      <c r="X516" s="10"/>
      <c r="Y516" s="10"/>
      <c r="Z516" s="9"/>
      <c r="AA516" s="8"/>
      <c r="AB516" s="8"/>
      <c r="AC516" s="8"/>
      <c r="AD516" s="8"/>
      <c r="AE516" s="8"/>
      <c r="AF516" s="8"/>
      <c r="AX516" s="2"/>
      <c r="AY516" s="2"/>
      <c r="AZ516" s="2"/>
      <c r="BA516" s="2"/>
      <c r="BB516" s="2"/>
      <c r="BD516" s="56"/>
    </row>
    <row r="517" spans="2:56" ht="28.5" customHeight="1" x14ac:dyDescent="0.45">
      <c r="B517" s="14"/>
      <c r="C517" s="9"/>
      <c r="D517" s="13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10"/>
      <c r="Q517" s="10"/>
      <c r="R517" s="10"/>
      <c r="S517" s="9"/>
      <c r="T517" s="12"/>
      <c r="U517" s="11"/>
      <c r="V517" s="10"/>
      <c r="W517" s="10"/>
      <c r="X517" s="10"/>
      <c r="Y517" s="10"/>
      <c r="Z517" s="9"/>
      <c r="AA517" s="8"/>
      <c r="AB517" s="8"/>
      <c r="AC517" s="8"/>
      <c r="AD517" s="8"/>
      <c r="AE517" s="8"/>
      <c r="AF517" s="8"/>
      <c r="AX517" s="2"/>
      <c r="AY517" s="2"/>
      <c r="AZ517" s="2"/>
      <c r="BA517" s="2"/>
      <c r="BB517" s="2"/>
      <c r="BD517" s="56"/>
    </row>
    <row r="518" spans="2:56" ht="28.5" customHeight="1" x14ac:dyDescent="0.45">
      <c r="B518" s="14"/>
      <c r="C518" s="9"/>
      <c r="D518" s="13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10"/>
      <c r="Q518" s="10"/>
      <c r="R518" s="10"/>
      <c r="S518" s="9"/>
      <c r="T518" s="12"/>
      <c r="U518" s="11"/>
      <c r="V518" s="10"/>
      <c r="W518" s="10"/>
      <c r="X518" s="10"/>
      <c r="Y518" s="10"/>
      <c r="Z518" s="9"/>
      <c r="AA518" s="8"/>
      <c r="AB518" s="8"/>
      <c r="AC518" s="8"/>
      <c r="AD518" s="8"/>
      <c r="AE518" s="8"/>
      <c r="AF518" s="8"/>
      <c r="AX518" s="2"/>
      <c r="AY518" s="2"/>
      <c r="AZ518" s="2"/>
      <c r="BA518" s="2"/>
      <c r="BB518" s="2"/>
      <c r="BD518" s="56"/>
    </row>
    <row r="519" spans="2:56" ht="28.5" customHeight="1" x14ac:dyDescent="0.45">
      <c r="B519" s="14"/>
      <c r="C519" s="9"/>
      <c r="D519" s="13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10"/>
      <c r="Q519" s="10"/>
      <c r="R519" s="10"/>
      <c r="S519" s="9"/>
      <c r="T519" s="12"/>
      <c r="U519" s="11"/>
      <c r="V519" s="10"/>
      <c r="W519" s="10"/>
      <c r="X519" s="10"/>
      <c r="Y519" s="10"/>
      <c r="Z519" s="9"/>
      <c r="AA519" s="8"/>
      <c r="AB519" s="8"/>
      <c r="AC519" s="8"/>
      <c r="AD519" s="8"/>
      <c r="AE519" s="8"/>
      <c r="AF519" s="8"/>
      <c r="AX519" s="2"/>
      <c r="AY519" s="2"/>
      <c r="AZ519" s="2"/>
      <c r="BA519" s="2"/>
      <c r="BB519" s="2"/>
      <c r="BD519" s="56"/>
    </row>
    <row r="520" spans="2:56" ht="28.5" customHeight="1" x14ac:dyDescent="0.45">
      <c r="B520" s="14"/>
      <c r="C520" s="9"/>
      <c r="D520" s="13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10"/>
      <c r="Q520" s="10"/>
      <c r="R520" s="10"/>
      <c r="S520" s="9"/>
      <c r="T520" s="12"/>
      <c r="U520" s="11"/>
      <c r="V520" s="10"/>
      <c r="W520" s="10"/>
      <c r="X520" s="10"/>
      <c r="Y520" s="10"/>
      <c r="Z520" s="9"/>
      <c r="AA520" s="8"/>
      <c r="AB520" s="8"/>
      <c r="AC520" s="8"/>
      <c r="AD520" s="8"/>
      <c r="AE520" s="8"/>
      <c r="AF520" s="8"/>
      <c r="AX520" s="2"/>
      <c r="AY520" s="2"/>
      <c r="AZ520" s="2"/>
      <c r="BA520" s="2"/>
      <c r="BB520" s="2"/>
      <c r="BD520" s="56"/>
    </row>
    <row r="521" spans="2:56" ht="28.5" customHeight="1" x14ac:dyDescent="0.45">
      <c r="B521" s="14"/>
      <c r="C521" s="9"/>
      <c r="D521" s="13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10"/>
      <c r="Q521" s="10"/>
      <c r="R521" s="10"/>
      <c r="S521" s="9"/>
      <c r="T521" s="12"/>
      <c r="U521" s="11"/>
      <c r="V521" s="10"/>
      <c r="W521" s="10"/>
      <c r="X521" s="10"/>
      <c r="Y521" s="10"/>
      <c r="Z521" s="9"/>
      <c r="AA521" s="8"/>
      <c r="AB521" s="8"/>
      <c r="AC521" s="8"/>
      <c r="AD521" s="8"/>
      <c r="AE521" s="8"/>
      <c r="AF521" s="8"/>
      <c r="AX521" s="2"/>
      <c r="AY521" s="2"/>
      <c r="AZ521" s="2"/>
      <c r="BA521" s="2"/>
      <c r="BB521" s="2"/>
      <c r="BD521" s="56"/>
    </row>
    <row r="522" spans="2:56" ht="28.5" customHeight="1" x14ac:dyDescent="0.45">
      <c r="B522" s="14"/>
      <c r="C522" s="9"/>
      <c r="D522" s="13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10"/>
      <c r="Q522" s="10"/>
      <c r="R522" s="10"/>
      <c r="S522" s="9"/>
      <c r="T522" s="12"/>
      <c r="U522" s="11"/>
      <c r="V522" s="10"/>
      <c r="W522" s="10"/>
      <c r="X522" s="10"/>
      <c r="Y522" s="10"/>
      <c r="Z522" s="9"/>
      <c r="AA522" s="8"/>
      <c r="AB522" s="8"/>
      <c r="AC522" s="8"/>
      <c r="AD522" s="8"/>
      <c r="AE522" s="8"/>
      <c r="AF522" s="8"/>
      <c r="AX522" s="2"/>
      <c r="AY522" s="2"/>
      <c r="AZ522" s="2"/>
      <c r="BA522" s="2"/>
      <c r="BB522" s="2"/>
      <c r="BD522" s="56"/>
    </row>
    <row r="523" spans="2:56" ht="28.5" customHeight="1" x14ac:dyDescent="0.45">
      <c r="B523" s="14"/>
      <c r="C523" s="9"/>
      <c r="D523" s="13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10"/>
      <c r="Q523" s="10"/>
      <c r="R523" s="10"/>
      <c r="S523" s="9"/>
      <c r="T523" s="12"/>
      <c r="U523" s="11"/>
      <c r="V523" s="10"/>
      <c r="W523" s="10"/>
      <c r="X523" s="10"/>
      <c r="Y523" s="10"/>
      <c r="Z523" s="9"/>
      <c r="AA523" s="8"/>
      <c r="AB523" s="8"/>
      <c r="AC523" s="8"/>
      <c r="AD523" s="8"/>
      <c r="AE523" s="8"/>
      <c r="AF523" s="8"/>
      <c r="AX523" s="2"/>
      <c r="AY523" s="2"/>
      <c r="AZ523" s="2"/>
      <c r="BA523" s="2"/>
      <c r="BB523" s="2"/>
      <c r="BD523" s="56"/>
    </row>
    <row r="524" spans="2:56" ht="28.5" customHeight="1" x14ac:dyDescent="0.45">
      <c r="B524" s="14"/>
      <c r="C524" s="9"/>
      <c r="D524" s="13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10"/>
      <c r="Q524" s="10"/>
      <c r="R524" s="10"/>
      <c r="S524" s="9"/>
      <c r="T524" s="12"/>
      <c r="U524" s="11"/>
      <c r="V524" s="10"/>
      <c r="W524" s="10"/>
      <c r="X524" s="10"/>
      <c r="Y524" s="10"/>
      <c r="Z524" s="9"/>
      <c r="AA524" s="8"/>
      <c r="AB524" s="8"/>
      <c r="AC524" s="8"/>
      <c r="AD524" s="8"/>
      <c r="AE524" s="8"/>
      <c r="AF524" s="8"/>
      <c r="AX524" s="2"/>
      <c r="AY524" s="2"/>
      <c r="AZ524" s="2"/>
      <c r="BA524" s="2"/>
      <c r="BB524" s="2"/>
      <c r="BD524" s="56"/>
    </row>
    <row r="525" spans="2:56" ht="28.5" customHeight="1" x14ac:dyDescent="0.45">
      <c r="B525" s="14"/>
      <c r="C525" s="9"/>
      <c r="D525" s="13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10"/>
      <c r="Q525" s="10"/>
      <c r="R525" s="10"/>
      <c r="S525" s="9"/>
      <c r="T525" s="12"/>
      <c r="U525" s="11"/>
      <c r="V525" s="10"/>
      <c r="W525" s="10"/>
      <c r="X525" s="10"/>
      <c r="Y525" s="10"/>
      <c r="Z525" s="9"/>
      <c r="AA525" s="8"/>
      <c r="AB525" s="8"/>
      <c r="AC525" s="8"/>
      <c r="AD525" s="8"/>
      <c r="AE525" s="8"/>
      <c r="AF525" s="8"/>
      <c r="AX525" s="2"/>
      <c r="AY525" s="2"/>
      <c r="AZ525" s="2"/>
      <c r="BA525" s="2"/>
      <c r="BB525" s="2"/>
      <c r="BD525" s="56"/>
    </row>
    <row r="526" spans="2:56" ht="28.5" customHeight="1" x14ac:dyDescent="0.45">
      <c r="B526" s="14"/>
      <c r="C526" s="9"/>
      <c r="D526" s="13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10"/>
      <c r="Q526" s="10"/>
      <c r="R526" s="10"/>
      <c r="S526" s="9"/>
      <c r="T526" s="12"/>
      <c r="U526" s="11"/>
      <c r="V526" s="10"/>
      <c r="W526" s="10"/>
      <c r="X526" s="10"/>
      <c r="Y526" s="10"/>
      <c r="Z526" s="9"/>
      <c r="AA526" s="8"/>
      <c r="AB526" s="8"/>
      <c r="AC526" s="8"/>
      <c r="AD526" s="8"/>
      <c r="AE526" s="8"/>
      <c r="AF526" s="8"/>
      <c r="AX526" s="2"/>
      <c r="AY526" s="2"/>
      <c r="AZ526" s="2"/>
      <c r="BA526" s="2"/>
      <c r="BB526" s="2"/>
      <c r="BD526" s="56"/>
    </row>
    <row r="527" spans="2:56" ht="28.5" customHeight="1" x14ac:dyDescent="0.45">
      <c r="B527" s="14"/>
      <c r="C527" s="9"/>
      <c r="D527" s="13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10"/>
      <c r="Q527" s="10"/>
      <c r="R527" s="10"/>
      <c r="S527" s="9"/>
      <c r="T527" s="12"/>
      <c r="U527" s="11"/>
      <c r="V527" s="10"/>
      <c r="W527" s="10"/>
      <c r="X527" s="10"/>
      <c r="Y527" s="10"/>
      <c r="Z527" s="9"/>
      <c r="AA527" s="8"/>
      <c r="AB527" s="8"/>
      <c r="AC527" s="8"/>
      <c r="AD527" s="8"/>
      <c r="AE527" s="8"/>
      <c r="AF527" s="8"/>
      <c r="AX527" s="2"/>
      <c r="AY527" s="2"/>
      <c r="AZ527" s="2"/>
      <c r="BA527" s="2"/>
      <c r="BB527" s="2"/>
      <c r="BD527" s="56"/>
    </row>
    <row r="528" spans="2:56" ht="28.5" customHeight="1" x14ac:dyDescent="0.45">
      <c r="B528" s="14"/>
      <c r="C528" s="9"/>
      <c r="D528" s="13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10"/>
      <c r="Q528" s="10"/>
      <c r="R528" s="10"/>
      <c r="S528" s="9"/>
      <c r="T528" s="12"/>
      <c r="U528" s="11"/>
      <c r="V528" s="10"/>
      <c r="W528" s="10"/>
      <c r="X528" s="10"/>
      <c r="Y528" s="10"/>
      <c r="Z528" s="9"/>
      <c r="AA528" s="8"/>
      <c r="AB528" s="8"/>
      <c r="AC528" s="8"/>
      <c r="AD528" s="8"/>
      <c r="AE528" s="8"/>
      <c r="AF528" s="8"/>
      <c r="AX528" s="2"/>
      <c r="AY528" s="2"/>
      <c r="AZ528" s="2"/>
      <c r="BA528" s="2"/>
      <c r="BB528" s="2"/>
      <c r="BD528" s="56"/>
    </row>
    <row r="529" spans="1:56" ht="28.5" customHeight="1" x14ac:dyDescent="0.45">
      <c r="B529" s="14"/>
      <c r="C529" s="9"/>
      <c r="D529" s="13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10"/>
      <c r="Q529" s="10"/>
      <c r="R529" s="10"/>
      <c r="S529" s="9"/>
      <c r="T529" s="12"/>
      <c r="U529" s="11"/>
      <c r="V529" s="10"/>
      <c r="W529" s="10"/>
      <c r="X529" s="10"/>
      <c r="Y529" s="10"/>
      <c r="Z529" s="9"/>
      <c r="AA529" s="8"/>
      <c r="AB529" s="8"/>
      <c r="AC529" s="8"/>
      <c r="AD529" s="8"/>
      <c r="AE529" s="8"/>
      <c r="AF529" s="8"/>
      <c r="AX529" s="2"/>
      <c r="AY529" s="2"/>
      <c r="AZ529" s="2"/>
      <c r="BA529" s="2"/>
      <c r="BB529" s="2"/>
      <c r="BD529" s="56"/>
    </row>
    <row r="530" spans="1:56" ht="28.5" customHeight="1" x14ac:dyDescent="0.45">
      <c r="B530" s="14"/>
      <c r="C530" s="9"/>
      <c r="D530" s="13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10"/>
      <c r="Q530" s="10"/>
      <c r="R530" s="10"/>
      <c r="S530" s="9"/>
      <c r="T530" s="12"/>
      <c r="U530" s="11"/>
      <c r="V530" s="10"/>
      <c r="W530" s="10"/>
      <c r="X530" s="10"/>
      <c r="Y530" s="10"/>
      <c r="Z530" s="9"/>
      <c r="AA530" s="8"/>
      <c r="AB530" s="8"/>
      <c r="AC530" s="8"/>
      <c r="AD530" s="8"/>
      <c r="AE530" s="8"/>
      <c r="AF530" s="8"/>
      <c r="AX530" s="2"/>
      <c r="AY530" s="2"/>
      <c r="AZ530" s="2"/>
      <c r="BA530" s="2"/>
      <c r="BB530" s="2"/>
      <c r="BD530" s="56"/>
    </row>
    <row r="531" spans="1:56" ht="28.5" customHeight="1" x14ac:dyDescent="0.45">
      <c r="B531" s="14"/>
      <c r="C531" s="9"/>
      <c r="D531" s="13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10"/>
      <c r="Q531" s="10"/>
      <c r="R531" s="10"/>
      <c r="S531" s="9"/>
      <c r="T531" s="12"/>
      <c r="U531" s="11"/>
      <c r="V531" s="10"/>
      <c r="W531" s="10"/>
      <c r="X531" s="10"/>
      <c r="Y531" s="10"/>
      <c r="Z531" s="9"/>
      <c r="AA531" s="8"/>
      <c r="AB531" s="8"/>
      <c r="AC531" s="8"/>
      <c r="AD531" s="8"/>
      <c r="AE531" s="8"/>
      <c r="AF531" s="8"/>
      <c r="AX531" s="2"/>
      <c r="AY531" s="2"/>
      <c r="AZ531" s="2"/>
      <c r="BA531" s="2"/>
      <c r="BB531" s="2"/>
      <c r="BD531" s="56"/>
    </row>
    <row r="532" spans="1:56" ht="28.5" customHeight="1" x14ac:dyDescent="0.45">
      <c r="B532" s="14"/>
      <c r="C532" s="9"/>
      <c r="D532" s="13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10"/>
      <c r="Q532" s="10"/>
      <c r="R532" s="10"/>
      <c r="S532" s="9"/>
      <c r="T532" s="12"/>
      <c r="U532" s="11"/>
      <c r="V532" s="10"/>
      <c r="W532" s="10"/>
      <c r="X532" s="10"/>
      <c r="Y532" s="10"/>
      <c r="Z532" s="9"/>
      <c r="AA532" s="8"/>
      <c r="AB532" s="8"/>
      <c r="AC532" s="8"/>
      <c r="AD532" s="8"/>
      <c r="AE532" s="8"/>
      <c r="AF532" s="8"/>
      <c r="AX532" s="2"/>
      <c r="AY532" s="2"/>
      <c r="AZ532" s="2"/>
      <c r="BA532" s="2"/>
      <c r="BB532" s="2"/>
      <c r="BD532" s="56"/>
    </row>
    <row r="533" spans="1:56" ht="28.5" customHeight="1" x14ac:dyDescent="0.45">
      <c r="B533" s="14"/>
      <c r="C533" s="9"/>
      <c r="D533" s="13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10"/>
      <c r="Q533" s="10"/>
      <c r="R533" s="10"/>
      <c r="S533" s="9"/>
      <c r="T533" s="12"/>
      <c r="U533" s="11"/>
      <c r="V533" s="10"/>
      <c r="W533" s="10"/>
      <c r="X533" s="10"/>
      <c r="Y533" s="10"/>
      <c r="Z533" s="9"/>
      <c r="AA533" s="8"/>
      <c r="AB533" s="8"/>
      <c r="AC533" s="8"/>
      <c r="AD533" s="8"/>
      <c r="AE533" s="8"/>
      <c r="AF533" s="8"/>
      <c r="AX533" s="2"/>
      <c r="AY533" s="2"/>
      <c r="AZ533" s="2"/>
      <c r="BA533" s="2"/>
      <c r="BB533" s="2"/>
      <c r="BD533" s="56"/>
    </row>
    <row r="534" spans="1:56" ht="28.5" customHeight="1" x14ac:dyDescent="0.45">
      <c r="B534" s="14"/>
      <c r="C534" s="9"/>
      <c r="D534" s="13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10"/>
      <c r="Q534" s="10"/>
      <c r="R534" s="10"/>
      <c r="S534" s="9"/>
      <c r="T534" s="12"/>
      <c r="U534" s="11"/>
      <c r="V534" s="10"/>
      <c r="W534" s="10"/>
      <c r="X534" s="10"/>
      <c r="Y534" s="10"/>
      <c r="Z534" s="9"/>
      <c r="AA534" s="8"/>
      <c r="AB534" s="8"/>
      <c r="AC534" s="8"/>
      <c r="AD534" s="8"/>
      <c r="AE534" s="8"/>
      <c r="AF534" s="8"/>
      <c r="AX534" s="2"/>
      <c r="AY534" s="2"/>
      <c r="AZ534" s="2"/>
      <c r="BA534" s="2"/>
      <c r="BB534" s="2"/>
      <c r="BD534" s="56"/>
    </row>
    <row r="535" spans="1:56" ht="28.5" customHeight="1" x14ac:dyDescent="0.45">
      <c r="B535" s="14"/>
      <c r="C535" s="9"/>
      <c r="D535" s="13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10"/>
      <c r="Q535" s="10"/>
      <c r="R535" s="10"/>
      <c r="S535" s="9"/>
      <c r="T535" s="12"/>
      <c r="U535" s="11"/>
      <c r="V535" s="10"/>
      <c r="W535" s="10"/>
      <c r="X535" s="10"/>
      <c r="Y535" s="10"/>
      <c r="Z535" s="9"/>
      <c r="AA535" s="8"/>
      <c r="AB535" s="8"/>
      <c r="AC535" s="8"/>
      <c r="AD535" s="8"/>
      <c r="AE535" s="8"/>
      <c r="AF535" s="8"/>
      <c r="AX535" s="2"/>
      <c r="AY535" s="2"/>
      <c r="AZ535" s="2"/>
      <c r="BA535" s="2"/>
      <c r="BB535" s="2"/>
      <c r="BD535" s="56"/>
    </row>
    <row r="536" spans="1:56" ht="28.5" customHeight="1" x14ac:dyDescent="0.45">
      <c r="B536" s="14"/>
      <c r="C536" s="9"/>
      <c r="D536" s="13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10"/>
      <c r="Q536" s="10"/>
      <c r="R536" s="10"/>
      <c r="S536" s="9"/>
      <c r="T536" s="12"/>
      <c r="U536" s="11"/>
      <c r="V536" s="10"/>
      <c r="W536" s="10"/>
      <c r="X536" s="10"/>
      <c r="Y536" s="10"/>
      <c r="Z536" s="9"/>
      <c r="AA536" s="8"/>
      <c r="AB536" s="8"/>
      <c r="AC536" s="8"/>
      <c r="AD536" s="8"/>
      <c r="AE536" s="8"/>
      <c r="AF536" s="8"/>
      <c r="AX536" s="2"/>
      <c r="AY536" s="2"/>
      <c r="AZ536" s="2"/>
      <c r="BA536" s="2"/>
      <c r="BB536" s="2"/>
      <c r="BD536" s="56"/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 t="s">
        <v>132</v>
      </c>
      <c r="U537" s="11">
        <v>2707500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 t="s">
        <v>77</v>
      </c>
      <c r="AI537" s="1">
        <v>1</v>
      </c>
      <c r="AJ537" s="3" t="s">
        <v>132</v>
      </c>
      <c r="AK537" s="3">
        <v>0</v>
      </c>
      <c r="AL537" s="3">
        <v>0</v>
      </c>
      <c r="AM537" s="3">
        <v>0</v>
      </c>
      <c r="AN537" s="3">
        <v>0</v>
      </c>
      <c r="AO537" s="3" t="e">
        <v>#VALUE!</v>
      </c>
      <c r="AP537" s="3" t="e">
        <v>#VALUE!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 t="s">
        <v>6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 t="s">
        <v>63</v>
      </c>
      <c r="U538" s="11">
        <v>2059046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1952255.4623025004</v>
      </c>
      <c r="AD538" s="8">
        <v>0</v>
      </c>
      <c r="AE538" s="8">
        <v>0</v>
      </c>
      <c r="AF538" s="8">
        <v>0</v>
      </c>
      <c r="AG538" s="1">
        <v>0</v>
      </c>
      <c r="AH538" s="1" t="s">
        <v>462</v>
      </c>
      <c r="AI538" s="1">
        <v>3</v>
      </c>
      <c r="AJ538" s="3" t="s">
        <v>63</v>
      </c>
      <c r="AK538" s="3" t="e">
        <v>#VALUE!</v>
      </c>
      <c r="AL538" s="3" t="e">
        <v>#VALUE!</v>
      </c>
      <c r="AM538" s="3" t="e">
        <v>#VALUE!</v>
      </c>
      <c r="AN538" s="3">
        <v>0</v>
      </c>
      <c r="AO538" s="3" t="e">
        <v>#VALUE!</v>
      </c>
      <c r="AP538" s="3" t="e">
        <v>#VALUE!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 t="s">
        <v>69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 t="s">
        <v>129</v>
      </c>
      <c r="U539" s="11">
        <v>47000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 t="s">
        <v>75</v>
      </c>
      <c r="AI539" s="1">
        <v>4</v>
      </c>
      <c r="AJ539" s="3" t="s">
        <v>129</v>
      </c>
      <c r="AK539" s="3" t="e">
        <v>#VALUE!</v>
      </c>
      <c r="AL539" s="3" t="e">
        <v>#VALUE!</v>
      </c>
      <c r="AM539" s="3" t="e">
        <v>#VALUE!</v>
      </c>
      <c r="AN539" s="3" t="e">
        <v>#VALUE!</v>
      </c>
      <c r="AO539" s="3" t="e">
        <v>#VALUE!</v>
      </c>
      <c r="AP539" s="3" t="e">
        <v>#VALUE!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 t="s">
        <v>69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 t="s">
        <v>466</v>
      </c>
      <c r="U540" s="11">
        <v>-83044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 t="e">
        <v>#REF!</v>
      </c>
      <c r="AD540" s="8" t="e">
        <v>#REF!</v>
      </c>
      <c r="AE540" s="8">
        <v>0</v>
      </c>
      <c r="AF540" s="8">
        <v>0</v>
      </c>
      <c r="AG540" s="1">
        <v>0</v>
      </c>
      <c r="AH540" s="1" t="s">
        <v>143</v>
      </c>
      <c r="AI540" s="1">
        <v>2</v>
      </c>
      <c r="AJ540" s="3" t="s">
        <v>466</v>
      </c>
      <c r="AK540" s="3" t="e">
        <v>#VALUE!</v>
      </c>
      <c r="AL540" s="3">
        <v>0</v>
      </c>
      <c r="AM540" s="3">
        <v>0</v>
      </c>
      <c r="AN540" s="3">
        <v>0</v>
      </c>
      <c r="AO540" s="3" t="e">
        <v>#VALUE!</v>
      </c>
      <c r="AP540" s="3" t="e">
        <v>#VALUE!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 t="s">
        <v>140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 t="s">
        <v>467</v>
      </c>
      <c r="D541" s="13">
        <v>0</v>
      </c>
      <c r="E541" s="9">
        <v>0</v>
      </c>
      <c r="F541" s="9">
        <v>0</v>
      </c>
      <c r="G541" s="9" t="s">
        <v>94</v>
      </c>
      <c r="H541" s="9">
        <v>0</v>
      </c>
      <c r="I541" s="9">
        <v>0</v>
      </c>
      <c r="J541" s="9" t="s">
        <v>94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 t="s">
        <v>72</v>
      </c>
      <c r="AI541" s="1">
        <v>3</v>
      </c>
      <c r="AJ541" s="3">
        <v>0</v>
      </c>
      <c r="AK541" s="3">
        <v>0</v>
      </c>
      <c r="AL541" s="3">
        <v>-10</v>
      </c>
      <c r="AM541" s="3">
        <v>-3</v>
      </c>
      <c r="AN541" s="3">
        <v>-2</v>
      </c>
      <c r="AO541" s="3">
        <v>-1</v>
      </c>
      <c r="AP541" s="3">
        <v>-5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 t="s">
        <v>64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 t="s">
        <v>468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 t="s">
        <v>469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 t="s">
        <v>94</v>
      </c>
      <c r="AE542" s="8">
        <v>0</v>
      </c>
      <c r="AF542" s="8">
        <v>0</v>
      </c>
      <c r="AG542" s="1">
        <v>0</v>
      </c>
      <c r="AH542" s="1" t="s">
        <v>470</v>
      </c>
      <c r="AI542" s="1">
        <v>3</v>
      </c>
      <c r="AJ542" s="3">
        <v>0</v>
      </c>
      <c r="AK542" s="3">
        <v>0</v>
      </c>
      <c r="AL542" s="3">
        <v>-10</v>
      </c>
      <c r="AM542" s="3">
        <v>-3</v>
      </c>
      <c r="AN542" s="3">
        <v>0</v>
      </c>
      <c r="AO542" s="3">
        <v>-2</v>
      </c>
      <c r="AP542" s="3">
        <v>-5</v>
      </c>
      <c r="AQ542" s="3">
        <v>-1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 t="s">
        <v>64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 t="s">
        <v>471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 t="s">
        <v>472</v>
      </c>
      <c r="K543" s="9">
        <v>0</v>
      </c>
      <c r="L543" s="9">
        <v>0</v>
      </c>
      <c r="M543" s="10">
        <v>0</v>
      </c>
      <c r="N543" s="9">
        <v>0</v>
      </c>
      <c r="O543" s="9" t="s">
        <v>94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 t="s">
        <v>74</v>
      </c>
      <c r="AI543" s="1">
        <v>2</v>
      </c>
      <c r="AJ543" s="3">
        <v>0</v>
      </c>
      <c r="AK543" s="3">
        <v>0</v>
      </c>
      <c r="AL543" s="3">
        <v>-9</v>
      </c>
      <c r="AM543" s="3">
        <v>-2</v>
      </c>
      <c r="AN543" s="3">
        <v>-1</v>
      </c>
      <c r="AO543" s="3">
        <v>-1</v>
      </c>
      <c r="AP543" s="3">
        <v>-5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 t="s">
        <v>64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 t="s">
        <v>471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 t="s">
        <v>68</v>
      </c>
      <c r="AI544" s="1">
        <v>4</v>
      </c>
      <c r="AJ544" s="3">
        <v>0</v>
      </c>
      <c r="AK544" s="3">
        <v>-4</v>
      </c>
      <c r="AL544" s="3">
        <v>-10</v>
      </c>
      <c r="AM544" s="3">
        <v>-3</v>
      </c>
      <c r="AN544" s="3">
        <v>-2</v>
      </c>
      <c r="AO544" s="3">
        <v>-2</v>
      </c>
      <c r="AP544" s="3">
        <v>-5</v>
      </c>
      <c r="AQ544" s="3">
        <v>-1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 t="s">
        <v>69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 t="s">
        <v>94</v>
      </c>
      <c r="E545" s="9" t="s">
        <v>94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 t="s">
        <v>264</v>
      </c>
      <c r="AI545" s="1">
        <v>2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-2</v>
      </c>
      <c r="AP545" s="3">
        <v>-5</v>
      </c>
      <c r="AQ545" s="3">
        <v>-1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 t="s">
        <v>6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 t="s">
        <v>94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 t="s">
        <v>473</v>
      </c>
      <c r="AI546" s="1">
        <v>3</v>
      </c>
      <c r="AJ546" s="3">
        <v>0</v>
      </c>
      <c r="AK546" s="3">
        <v>-3</v>
      </c>
      <c r="AL546" s="3">
        <v>-9</v>
      </c>
      <c r="AM546" s="3">
        <v>-2</v>
      </c>
      <c r="AN546" s="3">
        <v>0</v>
      </c>
      <c r="AO546" s="3">
        <v>-1</v>
      </c>
      <c r="AP546" s="3">
        <v>-5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 t="s">
        <v>69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 t="s">
        <v>94</v>
      </c>
      <c r="V547" s="10" t="s">
        <v>474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 t="s">
        <v>15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-5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 t="s">
        <v>475</v>
      </c>
      <c r="AI548" s="1">
        <v>4</v>
      </c>
      <c r="AJ548" s="3">
        <v>0</v>
      </c>
      <c r="AK548" s="3">
        <v>0</v>
      </c>
      <c r="AL548" s="3">
        <v>-11</v>
      </c>
      <c r="AM548" s="3">
        <v>-4</v>
      </c>
      <c r="AN548" s="3">
        <v>-3</v>
      </c>
      <c r="AO548" s="3">
        <v>-3</v>
      </c>
      <c r="AP548" s="3">
        <v>-15</v>
      </c>
      <c r="AQ548" s="3">
        <v>-2</v>
      </c>
      <c r="AR548" s="3">
        <v>-1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 t="s">
        <v>476</v>
      </c>
      <c r="AI549" s="1">
        <v>6</v>
      </c>
      <c r="AJ549" s="3">
        <v>0</v>
      </c>
      <c r="AK549" s="3">
        <v>-6</v>
      </c>
      <c r="AL549" s="3">
        <v>-12</v>
      </c>
      <c r="AM549" s="3">
        <v>-5</v>
      </c>
      <c r="AN549" s="3">
        <v>-4</v>
      </c>
      <c r="AO549" s="3">
        <v>-3</v>
      </c>
      <c r="AP549" s="3">
        <v>-15</v>
      </c>
      <c r="AQ549" s="3">
        <v>-2</v>
      </c>
      <c r="AR549" s="3">
        <v>-1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 t="s">
        <v>94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</sheetData>
  <autoFilter ref="A5:BD80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80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7639-EE21-420C-B33D-1C5C7919B74C}">
  <sheetPr>
    <tabColor rgb="FFFFFF00"/>
  </sheetPr>
  <dimension ref="A1:BD265"/>
  <sheetViews>
    <sheetView zoomScale="80" zoomScaleNormal="80" workbookViewId="0">
      <selection activeCell="C8" sqref="C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45931</v>
      </c>
      <c r="E3" s="85" t="s">
        <v>52</v>
      </c>
      <c r="F3" s="85"/>
      <c r="G3" s="86">
        <v>11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45923</v>
      </c>
      <c r="B8" s="14" t="s">
        <v>375</v>
      </c>
      <c r="C8" s="9" t="s">
        <v>376</v>
      </c>
      <c r="D8" s="13" t="s">
        <v>377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67</v>
      </c>
      <c r="T8" s="12">
        <v>45950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130</v>
      </c>
      <c r="AA8" s="8">
        <v>4121.1500000000005</v>
      </c>
      <c r="AB8" s="8">
        <v>0</v>
      </c>
      <c r="AC8" s="8">
        <v>4121.1500000000005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283.53512000000006</v>
      </c>
    </row>
    <row r="9" spans="1:56" ht="28.5" customHeight="1" x14ac:dyDescent="0.45">
      <c r="A9" s="3">
        <v>45923</v>
      </c>
      <c r="B9" s="14" t="s">
        <v>378</v>
      </c>
      <c r="C9" s="9" t="s">
        <v>376</v>
      </c>
      <c r="D9" s="13" t="s">
        <v>379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1417.6755999999998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1417.6755999999998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 t="s">
        <v>132</v>
      </c>
      <c r="B13" s="14" t="s">
        <v>132</v>
      </c>
      <c r="C13" s="9" t="s">
        <v>203</v>
      </c>
      <c r="D13" s="13" t="s">
        <v>223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90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130</v>
      </c>
      <c r="AA13" s="8">
        <v>13201.65</v>
      </c>
      <c r="AB13" s="8">
        <v>0</v>
      </c>
      <c r="AC13" s="8">
        <v>13201.65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908.27351999999996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99745.799999999988</v>
      </c>
      <c r="AB14" s="8">
        <v>0</v>
      </c>
      <c r="AC14" s="8">
        <v>99745.799999999988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45929</v>
      </c>
      <c r="B15" s="14" t="s">
        <v>426</v>
      </c>
      <c r="C15" s="9" t="s">
        <v>427</v>
      </c>
      <c r="D15" s="13" t="s">
        <v>428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89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45934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165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45934</v>
      </c>
      <c r="AK15" s="3">
        <v>0</v>
      </c>
      <c r="AL15" s="3">
        <v>45924</v>
      </c>
      <c r="AM15" s="3">
        <v>45931</v>
      </c>
      <c r="AN15" s="3">
        <v>45932</v>
      </c>
      <c r="AO15" s="3">
        <v>45932</v>
      </c>
      <c r="AP15" s="3">
        <v>45929</v>
      </c>
      <c r="AQ15" s="3">
        <v>45933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447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165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8861</v>
      </c>
      <c r="AC17" s="8">
        <v>8741.2000000000007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634.80536888888912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1278.3108800000005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261090.76432999998</v>
      </c>
      <c r="AB22" s="8">
        <v>57825.849999999991</v>
      </c>
      <c r="AC22" s="8">
        <v>203264.91433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355</v>
      </c>
      <c r="C23" s="9" t="s">
        <v>73</v>
      </c>
      <c r="D23" s="13" t="s">
        <v>228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45932</v>
      </c>
      <c r="U23" s="11">
        <v>5000</v>
      </c>
      <c r="V23" s="10">
        <v>5250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356</v>
      </c>
      <c r="AG23" s="1" t="s">
        <v>115</v>
      </c>
      <c r="AH23" s="1" t="s">
        <v>74</v>
      </c>
      <c r="AI23" s="1">
        <v>2</v>
      </c>
      <c r="AJ23" s="3">
        <v>45932</v>
      </c>
      <c r="AK23" s="3">
        <v>0</v>
      </c>
      <c r="AL23" s="3">
        <v>45923</v>
      </c>
      <c r="AM23" s="3">
        <v>45930</v>
      </c>
      <c r="AN23" s="3">
        <v>45931</v>
      </c>
      <c r="AO23" s="3">
        <v>45931</v>
      </c>
      <c r="AP23" s="3">
        <v>45927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355</v>
      </c>
      <c r="C24" s="9" t="s">
        <v>73</v>
      </c>
      <c r="D24" s="13" t="s">
        <v>260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45932</v>
      </c>
      <c r="U24" s="11">
        <v>5000</v>
      </c>
      <c r="V24" s="10">
        <v>5120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356</v>
      </c>
      <c r="AG24" s="1" t="s">
        <v>114</v>
      </c>
      <c r="AH24" s="1" t="s">
        <v>74</v>
      </c>
      <c r="AI24" s="1">
        <v>2</v>
      </c>
      <c r="AJ24" s="3">
        <v>45932</v>
      </c>
      <c r="AK24" s="3">
        <v>0</v>
      </c>
      <c r="AL24" s="3">
        <v>45923</v>
      </c>
      <c r="AM24" s="3">
        <v>45930</v>
      </c>
      <c r="AN24" s="3">
        <v>45931</v>
      </c>
      <c r="AO24" s="3">
        <v>45931</v>
      </c>
      <c r="AP24" s="3">
        <v>45927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355</v>
      </c>
      <c r="C25" s="9" t="s">
        <v>73</v>
      </c>
      <c r="D25" s="13" t="s">
        <v>272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45932</v>
      </c>
      <c r="U25" s="11">
        <v>5000</v>
      </c>
      <c r="V25" s="10">
        <v>5022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356</v>
      </c>
      <c r="AG25" s="1" t="s">
        <v>114</v>
      </c>
      <c r="AH25" s="1" t="s">
        <v>74</v>
      </c>
      <c r="AI25" s="1">
        <v>2</v>
      </c>
      <c r="AJ25" s="3">
        <v>45932</v>
      </c>
      <c r="AK25" s="3">
        <v>0</v>
      </c>
      <c r="AL25" s="3">
        <v>45923</v>
      </c>
      <c r="AM25" s="3">
        <v>45930</v>
      </c>
      <c r="AN25" s="3">
        <v>45931</v>
      </c>
      <c r="AO25" s="3">
        <v>45931</v>
      </c>
      <c r="AP25" s="3">
        <v>45927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355</v>
      </c>
      <c r="C26" s="9" t="s">
        <v>73</v>
      </c>
      <c r="D26" s="13" t="s">
        <v>286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45932</v>
      </c>
      <c r="U26" s="11">
        <v>10000</v>
      </c>
      <c r="V26" s="10">
        <v>9000</v>
      </c>
      <c r="W26" s="10">
        <v>1000</v>
      </c>
      <c r="X26" s="10">
        <v>10020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356</v>
      </c>
      <c r="AG26" s="1" t="s">
        <v>114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355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357</v>
      </c>
      <c r="AG27" s="1" t="s">
        <v>115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355</v>
      </c>
      <c r="C28" s="9" t="s">
        <v>73</v>
      </c>
      <c r="D28" s="13" t="s">
        <v>358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357</v>
      </c>
      <c r="AG28" s="1" t="s">
        <v>114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355</v>
      </c>
      <c r="C29" s="9" t="s">
        <v>73</v>
      </c>
      <c r="D29" s="13" t="s">
        <v>251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357</v>
      </c>
      <c r="AG29" s="1" t="s">
        <v>114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355</v>
      </c>
      <c r="C30" s="9" t="s">
        <v>73</v>
      </c>
      <c r="D30" s="13" t="s">
        <v>285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357</v>
      </c>
      <c r="AG30" s="1" t="s">
        <v>114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430</v>
      </c>
      <c r="C31" s="9" t="s">
        <v>73</v>
      </c>
      <c r="D31" s="13" t="s">
        <v>182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9359.9000000000015</v>
      </c>
      <c r="AB31" s="8">
        <v>4280</v>
      </c>
      <c r="AC31" s="8">
        <v>5079.9000000000015</v>
      </c>
      <c r="AD31" s="8">
        <v>0</v>
      </c>
      <c r="AE31" s="8">
        <v>0</v>
      </c>
      <c r="AF31" s="8" t="s">
        <v>431</v>
      </c>
      <c r="AG31" s="1" t="s">
        <v>114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382.6406453333334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0</v>
      </c>
      <c r="AC32" s="8">
        <v>9359.9000000000015</v>
      </c>
      <c r="AD32" s="8">
        <v>0</v>
      </c>
      <c r="AE32" s="8">
        <v>0</v>
      </c>
      <c r="AF32" s="8" t="s">
        <v>431</v>
      </c>
      <c r="AG32" s="1" t="s">
        <v>114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705.02926755555563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431</v>
      </c>
      <c r="AG33" s="1" t="s">
        <v>114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433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430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433</v>
      </c>
      <c r="AG35" s="1" t="s">
        <v>114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45929</v>
      </c>
      <c r="B36" s="14" t="s">
        <v>430</v>
      </c>
      <c r="C36" s="9" t="s">
        <v>73</v>
      </c>
      <c r="D36" s="13" t="s">
        <v>432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433</v>
      </c>
      <c r="AG36" s="1" t="s">
        <v>114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45929</v>
      </c>
      <c r="B37" s="14" t="s">
        <v>430</v>
      </c>
      <c r="C37" s="9" t="s">
        <v>73</v>
      </c>
      <c r="D37" s="13" t="s">
        <v>254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433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45929</v>
      </c>
      <c r="B38" s="14" t="s">
        <v>434</v>
      </c>
      <c r="C38" s="9" t="s">
        <v>73</v>
      </c>
      <c r="D38" s="13" t="s">
        <v>182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435</v>
      </c>
      <c r="AG38" s="1" t="s">
        <v>116</v>
      </c>
      <c r="AH38" s="1" t="s">
        <v>74</v>
      </c>
      <c r="AI38" s="1">
        <v>2</v>
      </c>
      <c r="AJ38" s="3">
        <v>45936</v>
      </c>
      <c r="AK38" s="3">
        <v>0</v>
      </c>
      <c r="AL38" s="3">
        <v>45927</v>
      </c>
      <c r="AM38" s="3">
        <v>45934</v>
      </c>
      <c r="AN38" s="3">
        <v>45935</v>
      </c>
      <c r="AO38" s="3">
        <v>45935</v>
      </c>
      <c r="AP38" s="3">
        <v>45931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45929</v>
      </c>
      <c r="B39" s="14" t="s">
        <v>434</v>
      </c>
      <c r="C39" s="9" t="s">
        <v>73</v>
      </c>
      <c r="D39" s="13" t="s">
        <v>228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435</v>
      </c>
      <c r="AG39" s="1" t="s">
        <v>116</v>
      </c>
      <c r="AH39" s="1" t="s">
        <v>74</v>
      </c>
      <c r="AI39" s="1">
        <v>2</v>
      </c>
      <c r="AJ39" s="3">
        <v>45936</v>
      </c>
      <c r="AK39" s="3">
        <v>0</v>
      </c>
      <c r="AL39" s="3">
        <v>45927</v>
      </c>
      <c r="AM39" s="3">
        <v>45934</v>
      </c>
      <c r="AN39" s="3">
        <v>45935</v>
      </c>
      <c r="AO39" s="3">
        <v>45935</v>
      </c>
      <c r="AP39" s="3">
        <v>45931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45929</v>
      </c>
      <c r="B40" s="14" t="s">
        <v>434</v>
      </c>
      <c r="C40" s="9" t="s">
        <v>73</v>
      </c>
      <c r="D40" s="13" t="s">
        <v>260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435</v>
      </c>
      <c r="AG40" s="1" t="s">
        <v>114</v>
      </c>
      <c r="AH40" s="1" t="s">
        <v>74</v>
      </c>
      <c r="AI40" s="1">
        <v>2</v>
      </c>
      <c r="AJ40" s="3">
        <v>45936</v>
      </c>
      <c r="AK40" s="3">
        <v>0</v>
      </c>
      <c r="AL40" s="3">
        <v>45927</v>
      </c>
      <c r="AM40" s="3">
        <v>45934</v>
      </c>
      <c r="AN40" s="3">
        <v>45935</v>
      </c>
      <c r="AO40" s="3">
        <v>45935</v>
      </c>
      <c r="AP40" s="3">
        <v>45931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45937</v>
      </c>
      <c r="U41" s="11">
        <v>20000</v>
      </c>
      <c r="V41" s="10">
        <v>13000</v>
      </c>
      <c r="W41" s="10">
        <v>7000</v>
      </c>
      <c r="X41" s="10">
        <v>0</v>
      </c>
      <c r="Y41" s="10">
        <v>0</v>
      </c>
      <c r="Z41" s="9" t="s">
        <v>168</v>
      </c>
      <c r="AA41" s="8">
        <v>6551.93</v>
      </c>
      <c r="AB41" s="8">
        <v>0</v>
      </c>
      <c r="AC41" s="8">
        <v>6551.93</v>
      </c>
      <c r="AD41" s="8">
        <v>0</v>
      </c>
      <c r="AE41" s="8">
        <v>0</v>
      </c>
      <c r="AF41" s="8" t="s">
        <v>360</v>
      </c>
      <c r="AG41" s="1" t="s">
        <v>114</v>
      </c>
      <c r="AH41" s="1" t="s">
        <v>77</v>
      </c>
      <c r="AI41" s="1">
        <v>1</v>
      </c>
      <c r="AJ41" s="3">
        <v>45937</v>
      </c>
      <c r="AK41" s="3">
        <v>0</v>
      </c>
      <c r="AL41" s="3">
        <v>0</v>
      </c>
      <c r="AM41" s="3">
        <v>0</v>
      </c>
      <c r="AN41" s="3">
        <v>0</v>
      </c>
      <c r="AO41" s="3">
        <v>45936</v>
      </c>
      <c r="AP41" s="3">
        <v>45932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493.52048728888883</v>
      </c>
    </row>
    <row r="42" spans="1:56" ht="28.5" customHeight="1" x14ac:dyDescent="0.45">
      <c r="A42" s="3">
        <v>45919</v>
      </c>
      <c r="B42" s="14" t="s">
        <v>361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45937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362</v>
      </c>
      <c r="AG42" s="1" t="s">
        <v>114</v>
      </c>
      <c r="AH42" s="1" t="s">
        <v>77</v>
      </c>
      <c r="AI42" s="1">
        <v>1</v>
      </c>
      <c r="AJ42" s="3">
        <v>45937</v>
      </c>
      <c r="AK42" s="3">
        <v>0</v>
      </c>
      <c r="AL42" s="3">
        <v>0</v>
      </c>
      <c r="AM42" s="3">
        <v>0</v>
      </c>
      <c r="AN42" s="3">
        <v>0</v>
      </c>
      <c r="AO42" s="3">
        <v>45936</v>
      </c>
      <c r="AP42" s="3">
        <v>45932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>
        <v>45929</v>
      </c>
      <c r="B43" s="14" t="s">
        <v>430</v>
      </c>
      <c r="C43" s="9" t="s">
        <v>73</v>
      </c>
      <c r="D43" s="13" t="s">
        <v>242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436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45929</v>
      </c>
      <c r="B44" s="14" t="s">
        <v>430</v>
      </c>
      <c r="C44" s="9" t="s">
        <v>73</v>
      </c>
      <c r="D44" s="13" t="s">
        <v>437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436</v>
      </c>
      <c r="AG44" s="1" t="s">
        <v>116</v>
      </c>
      <c r="AH44" s="1" t="s">
        <v>74</v>
      </c>
      <c r="AI44" s="1">
        <v>2</v>
      </c>
      <c r="AJ44" s="3">
        <v>45938</v>
      </c>
      <c r="AK44" s="3">
        <v>0</v>
      </c>
      <c r="AL44" s="3">
        <v>45929</v>
      </c>
      <c r="AM44" s="3">
        <v>45936</v>
      </c>
      <c r="AN44" s="3">
        <v>45937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45929</v>
      </c>
      <c r="B45" s="14" t="s">
        <v>430</v>
      </c>
      <c r="C45" s="9" t="s">
        <v>73</v>
      </c>
      <c r="D45" s="13" t="s">
        <v>256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436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430</v>
      </c>
      <c r="C46" s="9" t="s">
        <v>73</v>
      </c>
      <c r="D46" s="13" t="s">
        <v>228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436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45919</v>
      </c>
      <c r="B47" s="14" t="s">
        <v>438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301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168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436</v>
      </c>
      <c r="AG47" s="1" t="s">
        <v>114</v>
      </c>
      <c r="AH47" s="1" t="s">
        <v>77</v>
      </c>
      <c r="AI47" s="1">
        <v>1</v>
      </c>
      <c r="AJ47" s="3">
        <v>45938</v>
      </c>
      <c r="AK47" s="3">
        <v>0</v>
      </c>
      <c r="AL47" s="3">
        <v>0</v>
      </c>
      <c r="AM47" s="3">
        <v>0</v>
      </c>
      <c r="AN47" s="3">
        <v>0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394.60593333333333</v>
      </c>
    </row>
    <row r="48" spans="1:56" ht="28.5" customHeight="1" x14ac:dyDescent="0.45">
      <c r="A48" s="3">
        <v>45929</v>
      </c>
      <c r="B48" s="14" t="s">
        <v>434</v>
      </c>
      <c r="C48" s="9" t="s">
        <v>73</v>
      </c>
      <c r="D48" s="13" t="s">
        <v>241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439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45929</v>
      </c>
      <c r="B49" s="14" t="s">
        <v>434</v>
      </c>
      <c r="C49" s="9" t="s">
        <v>73</v>
      </c>
      <c r="D49" s="13" t="s">
        <v>305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439</v>
      </c>
      <c r="AG49" s="1" t="s">
        <v>116</v>
      </c>
      <c r="AH49" s="1" t="s">
        <v>74</v>
      </c>
      <c r="AI49" s="1">
        <v>2</v>
      </c>
      <c r="AJ49" s="3">
        <v>45938</v>
      </c>
      <c r="AK49" s="3">
        <v>0</v>
      </c>
      <c r="AL49" s="3">
        <v>45929</v>
      </c>
      <c r="AM49" s="3">
        <v>45936</v>
      </c>
      <c r="AN49" s="3">
        <v>45937</v>
      </c>
      <c r="AO49" s="3">
        <v>45937</v>
      </c>
      <c r="AP49" s="3">
        <v>45933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45929</v>
      </c>
      <c r="B50" s="14" t="s">
        <v>434</v>
      </c>
      <c r="C50" s="9" t="s">
        <v>73</v>
      </c>
      <c r="D50" s="13" t="s">
        <v>286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439</v>
      </c>
      <c r="AG50" s="1" t="s">
        <v>116</v>
      </c>
      <c r="AH50" s="1" t="s">
        <v>74</v>
      </c>
      <c r="AI50" s="1">
        <v>2</v>
      </c>
      <c r="AJ50" s="3">
        <v>45938</v>
      </c>
      <c r="AK50" s="3">
        <v>0</v>
      </c>
      <c r="AL50" s="3">
        <v>45929</v>
      </c>
      <c r="AM50" s="3">
        <v>45936</v>
      </c>
      <c r="AN50" s="3">
        <v>45937</v>
      </c>
      <c r="AO50" s="3">
        <v>45937</v>
      </c>
      <c r="AP50" s="3">
        <v>45933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45929</v>
      </c>
      <c r="B51" s="14" t="s">
        <v>434</v>
      </c>
      <c r="C51" s="9" t="s">
        <v>73</v>
      </c>
      <c r="D51" s="13" t="s">
        <v>254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439</v>
      </c>
      <c r="AG51" s="1" t="s">
        <v>113</v>
      </c>
      <c r="AH51" s="1" t="s">
        <v>74</v>
      </c>
      <c r="AI51" s="1">
        <v>2</v>
      </c>
      <c r="AJ51" s="3">
        <v>45938</v>
      </c>
      <c r="AK51" s="3">
        <v>0</v>
      </c>
      <c r="AL51" s="3">
        <v>45929</v>
      </c>
      <c r="AM51" s="3">
        <v>45936</v>
      </c>
      <c r="AN51" s="3">
        <v>45937</v>
      </c>
      <c r="AO51" s="3">
        <v>45937</v>
      </c>
      <c r="AP51" s="3">
        <v>45933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45919</v>
      </c>
      <c r="B52" s="14" t="s">
        <v>359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301</v>
      </c>
      <c r="T52" s="12">
        <v>45947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 t="s">
        <v>360</v>
      </c>
      <c r="AG52" s="1" t="s">
        <v>61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1410.0585351111113</v>
      </c>
    </row>
    <row r="53" spans="1:56" ht="28.5" customHeight="1" x14ac:dyDescent="0.45">
      <c r="A53" s="3">
        <v>45919</v>
      </c>
      <c r="B53" s="14" t="s">
        <v>361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301</v>
      </c>
      <c r="T53" s="12">
        <v>45947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168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362</v>
      </c>
      <c r="AG53" s="1" t="s">
        <v>113</v>
      </c>
      <c r="AH53" s="1" t="s">
        <v>77</v>
      </c>
      <c r="AI53" s="1">
        <v>1</v>
      </c>
      <c r="AJ53" s="3">
        <v>45947</v>
      </c>
      <c r="AK53" s="3">
        <v>0</v>
      </c>
      <c r="AL53" s="3">
        <v>0</v>
      </c>
      <c r="AM53" s="3">
        <v>0</v>
      </c>
      <c r="AN53" s="3">
        <v>0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1410.0585351111113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306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 t="s">
        <v>63</v>
      </c>
      <c r="U54" s="11">
        <v>5000</v>
      </c>
      <c r="V54" s="10">
        <v>5232</v>
      </c>
      <c r="W54" s="10">
        <v>0</v>
      </c>
      <c r="X54" s="10">
        <v>5400</v>
      </c>
      <c r="Y54" s="10">
        <v>0</v>
      </c>
      <c r="Z54" s="9" t="s">
        <v>168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8.5" customHeight="1" x14ac:dyDescent="0.45">
      <c r="A55" s="3" t="s">
        <v>132</v>
      </c>
      <c r="B55" s="14" t="s">
        <v>132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45961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168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45961</v>
      </c>
      <c r="AK55" s="3">
        <v>0</v>
      </c>
      <c r="AL55" s="3">
        <v>45952</v>
      </c>
      <c r="AM55" s="3">
        <v>45959</v>
      </c>
      <c r="AN55" s="3">
        <v>45960</v>
      </c>
      <c r="AO55" s="3">
        <v>45960</v>
      </c>
      <c r="AP55" s="3">
        <v>45956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15863.158520000001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168</v>
      </c>
      <c r="AA56" s="8">
        <v>409586.43000000005</v>
      </c>
      <c r="AB56" s="8">
        <v>22999.800000000003</v>
      </c>
      <c r="AC56" s="8">
        <v>386586.63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170</v>
      </c>
      <c r="BD56" s="56">
        <v>0</v>
      </c>
    </row>
    <row r="57" spans="1:56" ht="28.5" customHeight="1" x14ac:dyDescent="0.45">
      <c r="A57" s="3">
        <v>45905</v>
      </c>
      <c r="B57" s="14" t="s">
        <v>307</v>
      </c>
      <c r="C57" s="9" t="s">
        <v>136</v>
      </c>
      <c r="D57" s="13" t="s">
        <v>302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183</v>
      </c>
      <c r="BD57" s="56">
        <v>0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110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184</v>
      </c>
      <c r="BD58" s="56">
        <v>0</v>
      </c>
    </row>
    <row r="59" spans="1:56" ht="28.5" customHeight="1" x14ac:dyDescent="0.45">
      <c r="A59" s="3">
        <v>45923</v>
      </c>
      <c r="B59" s="14" t="s">
        <v>380</v>
      </c>
      <c r="C59" s="9" t="s">
        <v>381</v>
      </c>
      <c r="D59" s="13" t="s">
        <v>382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 t="s">
        <v>91</v>
      </c>
      <c r="M59" s="10">
        <v>21</v>
      </c>
      <c r="N59" s="9">
        <v>40</v>
      </c>
      <c r="O59" s="9">
        <v>40</v>
      </c>
      <c r="P59" s="10">
        <v>103.61785728</v>
      </c>
      <c r="Q59" s="10">
        <v>0</v>
      </c>
      <c r="R59" s="10">
        <v>103.61785728</v>
      </c>
      <c r="S59" s="9" t="s">
        <v>71</v>
      </c>
      <c r="T59" s="12">
        <v>45936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383</v>
      </c>
      <c r="AA59" s="8">
        <v>5378.4500000000007</v>
      </c>
      <c r="AB59" s="8">
        <v>0</v>
      </c>
      <c r="AC59" s="8">
        <v>5378.4500000000007</v>
      </c>
      <c r="AD59" s="8">
        <v>0</v>
      </c>
      <c r="AE59" s="8">
        <v>0</v>
      </c>
      <c r="AF59" s="8">
        <v>0</v>
      </c>
      <c r="AG59" s="1" t="s">
        <v>115</v>
      </c>
      <c r="AH59" s="1" t="s">
        <v>72</v>
      </c>
      <c r="AI59" s="1">
        <v>3</v>
      </c>
      <c r="AJ59" s="3">
        <v>45936</v>
      </c>
      <c r="AK59" s="3">
        <v>0</v>
      </c>
      <c r="AL59" s="3">
        <v>45926</v>
      </c>
      <c r="AM59" s="3">
        <v>45933</v>
      </c>
      <c r="AN59" s="3">
        <v>45934</v>
      </c>
      <c r="AO59" s="3">
        <v>45934</v>
      </c>
      <c r="AP59" s="3">
        <v>45931</v>
      </c>
      <c r="AQ59" s="3">
        <v>45935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303</v>
      </c>
      <c r="BD59" s="56">
        <v>387.24840000000006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383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303</v>
      </c>
      <c r="BD60" s="56">
        <v>0</v>
      </c>
    </row>
    <row r="61" spans="1:56" ht="28.5" customHeight="1" x14ac:dyDescent="0.45">
      <c r="A61" s="3">
        <v>45896</v>
      </c>
      <c r="B61" s="14" t="s">
        <v>292</v>
      </c>
      <c r="C61" s="9" t="s">
        <v>79</v>
      </c>
      <c r="D61" s="13" t="s">
        <v>293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129</v>
      </c>
      <c r="U61" s="11">
        <v>3000</v>
      </c>
      <c r="V61" s="10">
        <v>2232</v>
      </c>
      <c r="W61" s="10">
        <v>768</v>
      </c>
      <c r="X61" s="10">
        <v>8100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5</v>
      </c>
      <c r="AJ61" s="3" t="s">
        <v>129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368</v>
      </c>
      <c r="C62" s="9" t="s">
        <v>136</v>
      </c>
      <c r="D62" s="13" t="s">
        <v>213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1172</v>
      </c>
      <c r="V62" s="10">
        <v>0</v>
      </c>
      <c r="W62" s="10">
        <v>1172</v>
      </c>
      <c r="X62" s="10">
        <v>21290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349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45923</v>
      </c>
      <c r="B63" s="14" t="s">
        <v>384</v>
      </c>
      <c r="C63" s="9" t="s">
        <v>385</v>
      </c>
      <c r="D63" s="13" t="s">
        <v>386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5048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287</v>
      </c>
      <c r="C64" s="9" t="s">
        <v>79</v>
      </c>
      <c r="D64" s="13" t="s">
        <v>288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129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 t="s">
        <v>129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45891</v>
      </c>
      <c r="B65" s="14" t="s">
        <v>289</v>
      </c>
      <c r="C65" s="9" t="s">
        <v>79</v>
      </c>
      <c r="D65" s="13" t="s">
        <v>290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6000</v>
      </c>
      <c r="V65" s="10">
        <v>5500</v>
      </c>
      <c r="W65" s="10">
        <v>500</v>
      </c>
      <c r="X65" s="10">
        <v>9455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8500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367</v>
      </c>
      <c r="C66" s="9" t="s">
        <v>136</v>
      </c>
      <c r="D66" s="13" t="s">
        <v>350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622</v>
      </c>
      <c r="V66" s="10">
        <v>0</v>
      </c>
      <c r="W66" s="10">
        <v>622</v>
      </c>
      <c r="X66" s="10">
        <v>6150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45919</v>
      </c>
      <c r="B67" s="14" t="s">
        <v>366</v>
      </c>
      <c r="C67" s="9" t="s">
        <v>136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45934</v>
      </c>
      <c r="U67" s="11">
        <v>10000</v>
      </c>
      <c r="V67" s="10">
        <v>5000</v>
      </c>
      <c r="W67" s="10">
        <v>5000</v>
      </c>
      <c r="X67" s="10">
        <v>11390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45934</v>
      </c>
      <c r="AK67" s="3">
        <v>45930</v>
      </c>
      <c r="AL67" s="3">
        <v>45923</v>
      </c>
      <c r="AM67" s="3">
        <v>45931</v>
      </c>
      <c r="AN67" s="3">
        <v>45932</v>
      </c>
      <c r="AO67" s="3">
        <v>45933</v>
      </c>
      <c r="AP67" s="3">
        <v>45929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45919</v>
      </c>
      <c r="B68" s="14" t="s">
        <v>368</v>
      </c>
      <c r="C68" s="9" t="s">
        <v>136</v>
      </c>
      <c r="D68" s="13" t="s">
        <v>128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45934</v>
      </c>
      <c r="U68" s="11">
        <v>30000</v>
      </c>
      <c r="V68" s="10">
        <v>0</v>
      </c>
      <c r="W68" s="10">
        <v>30000</v>
      </c>
      <c r="X68" s="10">
        <v>0</v>
      </c>
      <c r="Y68" s="10">
        <v>31500</v>
      </c>
      <c r="Z68" s="9" t="s">
        <v>80</v>
      </c>
      <c r="AA68" s="8">
        <v>31432.500000000004</v>
      </c>
      <c r="AB68" s="8">
        <v>31432.500000000004</v>
      </c>
      <c r="AC68" s="8">
        <v>0</v>
      </c>
      <c r="AD68" s="8">
        <v>31432.500000000004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45934</v>
      </c>
      <c r="AK68" s="3">
        <v>45930</v>
      </c>
      <c r="AL68" s="3">
        <v>45923</v>
      </c>
      <c r="AM68" s="3">
        <v>45931</v>
      </c>
      <c r="AN68" s="3">
        <v>45932</v>
      </c>
      <c r="AO68" s="3">
        <v>45933</v>
      </c>
      <c r="AP68" s="3">
        <v>45929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348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280</v>
      </c>
      <c r="C69" s="9" t="s">
        <v>136</v>
      </c>
      <c r="D69" s="13" t="s">
        <v>128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45934</v>
      </c>
      <c r="U69" s="11">
        <v>1840</v>
      </c>
      <c r="V69" s="10">
        <v>80</v>
      </c>
      <c r="W69" s="10">
        <v>1760</v>
      </c>
      <c r="X69" s="10">
        <v>0</v>
      </c>
      <c r="Y69" s="10">
        <v>1848</v>
      </c>
      <c r="Z69" s="9" t="s">
        <v>80</v>
      </c>
      <c r="AA69" s="8">
        <v>1844.0400000000002</v>
      </c>
      <c r="AB69" s="8">
        <v>1844.0400000000002</v>
      </c>
      <c r="AC69" s="8">
        <v>0</v>
      </c>
      <c r="AD69" s="8">
        <v>1844.0400000000002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369</v>
      </c>
      <c r="C70" s="9" t="s">
        <v>136</v>
      </c>
      <c r="D70" s="13" t="s">
        <v>304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45936</v>
      </c>
      <c r="U70" s="11">
        <v>15040</v>
      </c>
      <c r="V70" s="10">
        <v>1009</v>
      </c>
      <c r="W70" s="10">
        <v>14031</v>
      </c>
      <c r="X70" s="10">
        <v>0</v>
      </c>
      <c r="Y70" s="10">
        <v>14732.550000000001</v>
      </c>
      <c r="Z70" s="9" t="s">
        <v>80</v>
      </c>
      <c r="AA70" s="8">
        <v>14700.980250000001</v>
      </c>
      <c r="AB70" s="8">
        <v>14700.980250000001</v>
      </c>
      <c r="AC70" s="8">
        <v>0</v>
      </c>
      <c r="AD70" s="8">
        <v>0</v>
      </c>
      <c r="AE70" s="8">
        <v>14700.980250000001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45936</v>
      </c>
      <c r="AK70" s="3">
        <v>45932</v>
      </c>
      <c r="AL70" s="3">
        <v>45925</v>
      </c>
      <c r="AM70" s="3">
        <v>45933</v>
      </c>
      <c r="AN70" s="3">
        <v>45934</v>
      </c>
      <c r="AO70" s="3">
        <v>45935</v>
      </c>
      <c r="AP70" s="3">
        <v>45931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370</v>
      </c>
      <c r="C71" s="9" t="s">
        <v>136</v>
      </c>
      <c r="D71" s="13" t="s">
        <v>274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10477.5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45936</v>
      </c>
      <c r="AK71" s="3">
        <v>45932</v>
      </c>
      <c r="AL71" s="3">
        <v>45925</v>
      </c>
      <c r="AM71" s="3">
        <v>45933</v>
      </c>
      <c r="AN71" s="3">
        <v>45934</v>
      </c>
      <c r="AO71" s="3">
        <v>45935</v>
      </c>
      <c r="AP71" s="3">
        <v>45931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45892</v>
      </c>
      <c r="B72" s="14" t="s">
        <v>279</v>
      </c>
      <c r="C72" s="9" t="s">
        <v>136</v>
      </c>
      <c r="D72" s="13" t="s">
        <v>274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45936</v>
      </c>
      <c r="U72" s="11">
        <v>640</v>
      </c>
      <c r="V72" s="10">
        <v>0</v>
      </c>
      <c r="W72" s="10">
        <v>640</v>
      </c>
      <c r="X72" s="10">
        <v>0</v>
      </c>
      <c r="Y72" s="10">
        <v>672</v>
      </c>
      <c r="Z72" s="9" t="s">
        <v>80</v>
      </c>
      <c r="AA72" s="8">
        <v>670.56000000000006</v>
      </c>
      <c r="AB72" s="8">
        <v>670.56000000000006</v>
      </c>
      <c r="AC72" s="8">
        <v>0</v>
      </c>
      <c r="AD72" s="8">
        <v>670.56000000000006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283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45919</v>
      </c>
      <c r="B73" s="14" t="s">
        <v>370</v>
      </c>
      <c r="C73" s="9" t="s">
        <v>136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45936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45796</v>
      </c>
      <c r="B74" s="14" t="s">
        <v>234</v>
      </c>
      <c r="C74" s="9" t="s">
        <v>136</v>
      </c>
      <c r="D74" s="13" t="s">
        <v>142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251.46</v>
      </c>
      <c r="AC74" s="8">
        <v>0</v>
      </c>
      <c r="AD74" s="8">
        <v>0</v>
      </c>
      <c r="AE74" s="8">
        <v>251.46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232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369</v>
      </c>
      <c r="C75" s="9" t="s">
        <v>136</v>
      </c>
      <c r="D75" s="13" t="s">
        <v>230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45937</v>
      </c>
      <c r="U76" s="11">
        <v>2500</v>
      </c>
      <c r="V76" s="10">
        <v>2500</v>
      </c>
      <c r="W76" s="10">
        <v>0</v>
      </c>
      <c r="X76" s="10">
        <v>5250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45930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 t="s">
        <v>330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45937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8277.2250000000004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 t="s">
        <v>330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45922</v>
      </c>
      <c r="B81" s="14" t="s">
        <v>387</v>
      </c>
      <c r="C81" s="9" t="s">
        <v>243</v>
      </c>
      <c r="D81" s="13" t="s">
        <v>388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45922</v>
      </c>
      <c r="B82" s="14" t="s">
        <v>387</v>
      </c>
      <c r="C82" s="9" t="s">
        <v>243</v>
      </c>
      <c r="D82" s="13" t="s">
        <v>389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45922</v>
      </c>
      <c r="B83" s="14" t="s">
        <v>387</v>
      </c>
      <c r="C83" s="9" t="s">
        <v>243</v>
      </c>
      <c r="D83" s="13" t="s">
        <v>390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5000</v>
      </c>
      <c r="V84" s="10">
        <v>3500</v>
      </c>
      <c r="W84" s="10">
        <v>1500</v>
      </c>
      <c r="X84" s="10">
        <v>4160</v>
      </c>
      <c r="Y84" s="10">
        <v>882</v>
      </c>
      <c r="Z84" s="9" t="s">
        <v>80</v>
      </c>
      <c r="AA84" s="8">
        <v>973.40165999999999</v>
      </c>
      <c r="AB84" s="8">
        <v>973.40165999999999</v>
      </c>
      <c r="AC84" s="8">
        <v>0</v>
      </c>
      <c r="AD84" s="8">
        <v>973.40165999999999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2759.0749999999998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345</v>
      </c>
      <c r="C86" s="9" t="s">
        <v>246</v>
      </c>
      <c r="D86" s="13" t="s">
        <v>329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45939</v>
      </c>
      <c r="U86" s="11">
        <v>5000</v>
      </c>
      <c r="V86" s="10">
        <v>5000</v>
      </c>
      <c r="W86" s="10">
        <v>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 t="s">
        <v>329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45940</v>
      </c>
      <c r="U87" s="11">
        <v>5000</v>
      </c>
      <c r="V87" s="10">
        <v>2463</v>
      </c>
      <c r="W87" s="10">
        <v>2537</v>
      </c>
      <c r="X87" s="10">
        <v>0</v>
      </c>
      <c r="Y87" s="10">
        <v>2663.85</v>
      </c>
      <c r="Z87" s="9" t="s">
        <v>80</v>
      </c>
      <c r="AA87" s="8">
        <v>2799.9093099999996</v>
      </c>
      <c r="AB87" s="8">
        <v>2799.9093099999996</v>
      </c>
      <c r="AC87" s="8">
        <v>0</v>
      </c>
      <c r="AD87" s="8">
        <v>0</v>
      </c>
      <c r="AE87" s="8">
        <v>2799.9093099999996</v>
      </c>
      <c r="AF87" s="8" t="s">
        <v>425</v>
      </c>
      <c r="AG87" s="1" t="s">
        <v>114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45931</v>
      </c>
      <c r="B89" s="14" t="s">
        <v>126</v>
      </c>
      <c r="C89" s="9" t="s">
        <v>448</v>
      </c>
      <c r="D89" s="13" t="s">
        <v>449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89</v>
      </c>
      <c r="M89" s="10">
        <v>21</v>
      </c>
      <c r="N89" s="9">
        <v>33</v>
      </c>
      <c r="O89" s="9">
        <v>40</v>
      </c>
      <c r="P89" s="10">
        <v>85.484732256000001</v>
      </c>
      <c r="Q89" s="10">
        <v>0</v>
      </c>
      <c r="R89" s="10">
        <v>85.484732256000001</v>
      </c>
      <c r="S89" s="9" t="s">
        <v>71</v>
      </c>
      <c r="T89" s="12">
        <v>45944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4400.55</v>
      </c>
      <c r="AB89" s="8">
        <v>0</v>
      </c>
      <c r="AC89" s="8">
        <v>4400.55</v>
      </c>
      <c r="AD89" s="8">
        <v>0</v>
      </c>
      <c r="AE89" s="8">
        <v>4400.55</v>
      </c>
      <c r="AF89" s="8">
        <v>0</v>
      </c>
      <c r="AG89" s="1" t="s">
        <v>113</v>
      </c>
      <c r="AH89" s="1" t="s">
        <v>68</v>
      </c>
      <c r="AI89" s="1">
        <v>4</v>
      </c>
      <c r="AJ89" s="3">
        <v>45944</v>
      </c>
      <c r="AK89" s="3">
        <v>45940</v>
      </c>
      <c r="AL89" s="3">
        <v>45934</v>
      </c>
      <c r="AM89" s="3">
        <v>45941</v>
      </c>
      <c r="AN89" s="3">
        <v>45942</v>
      </c>
      <c r="AO89" s="3">
        <v>45942</v>
      </c>
      <c r="AP89" s="3">
        <v>45939</v>
      </c>
      <c r="AQ89" s="3">
        <v>45943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332.48599999999999</v>
      </c>
    </row>
    <row r="90" spans="1:56" ht="28.5" customHeight="1" x14ac:dyDescent="0.45">
      <c r="A90" s="3">
        <v>45931</v>
      </c>
      <c r="B90" s="14" t="s">
        <v>126</v>
      </c>
      <c r="C90" s="9" t="s">
        <v>448</v>
      </c>
      <c r="D90" s="13" t="s">
        <v>450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89</v>
      </c>
      <c r="M90" s="10">
        <v>21</v>
      </c>
      <c r="N90" s="9">
        <v>33</v>
      </c>
      <c r="O90" s="9">
        <v>40</v>
      </c>
      <c r="P90" s="10">
        <v>85.484732256000001</v>
      </c>
      <c r="Q90" s="10">
        <v>0</v>
      </c>
      <c r="R90" s="10">
        <v>85.484732256000001</v>
      </c>
      <c r="S90" s="9" t="s">
        <v>71</v>
      </c>
      <c r="T90" s="12">
        <v>45944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4400.55</v>
      </c>
      <c r="AB90" s="8">
        <v>0</v>
      </c>
      <c r="AC90" s="8">
        <v>4400.55</v>
      </c>
      <c r="AD90" s="8">
        <v>0</v>
      </c>
      <c r="AE90" s="8">
        <v>4400.55</v>
      </c>
      <c r="AF90" s="8">
        <v>0</v>
      </c>
      <c r="AG90" s="1" t="s">
        <v>114</v>
      </c>
      <c r="AH90" s="1" t="s">
        <v>68</v>
      </c>
      <c r="AI90" s="1">
        <v>4</v>
      </c>
      <c r="AJ90" s="3">
        <v>45944</v>
      </c>
      <c r="AK90" s="3">
        <v>45940</v>
      </c>
      <c r="AL90" s="3">
        <v>45934</v>
      </c>
      <c r="AM90" s="3">
        <v>45941</v>
      </c>
      <c r="AN90" s="3">
        <v>45942</v>
      </c>
      <c r="AO90" s="3">
        <v>45942</v>
      </c>
      <c r="AP90" s="3">
        <v>45939</v>
      </c>
      <c r="AQ90" s="3">
        <v>45943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332.48599999999999</v>
      </c>
    </row>
    <row r="91" spans="1:56" ht="28.5" customHeight="1" x14ac:dyDescent="0.45">
      <c r="A91" s="3">
        <v>45918</v>
      </c>
      <c r="B91" s="14" t="s">
        <v>371</v>
      </c>
      <c r="C91" s="9" t="s">
        <v>79</v>
      </c>
      <c r="D91" s="13" t="s">
        <v>347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616</v>
      </c>
      <c r="V91" s="10">
        <v>616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45877</v>
      </c>
      <c r="B92" s="14" t="s">
        <v>269</v>
      </c>
      <c r="C92" s="9" t="s">
        <v>79</v>
      </c>
      <c r="D92" s="13" t="s">
        <v>270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45944</v>
      </c>
      <c r="U92" s="11">
        <v>3500</v>
      </c>
      <c r="V92" s="10">
        <v>3500</v>
      </c>
      <c r="W92" s="10">
        <v>0</v>
      </c>
      <c r="X92" s="10">
        <v>3605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45944</v>
      </c>
      <c r="AK92" s="3">
        <v>45940</v>
      </c>
      <c r="AL92" s="3">
        <v>45933</v>
      </c>
      <c r="AM92" s="3">
        <v>45941</v>
      </c>
      <c r="AN92" s="3">
        <v>45942</v>
      </c>
      <c r="AO92" s="3">
        <v>45943</v>
      </c>
      <c r="AP92" s="3">
        <v>45939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45945</v>
      </c>
      <c r="AK93" s="3">
        <v>45941</v>
      </c>
      <c r="AL93" s="3">
        <v>45934</v>
      </c>
      <c r="AM93" s="3">
        <v>45942</v>
      </c>
      <c r="AN93" s="3">
        <v>45943</v>
      </c>
      <c r="AO93" s="3">
        <v>45944</v>
      </c>
      <c r="AP93" s="3">
        <v>45940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45947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1942</v>
      </c>
      <c r="AC94" s="8">
        <v>817.07499999999982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61.734555555555545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 t="s">
        <v>330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45911</v>
      </c>
      <c r="B96" s="14" t="s">
        <v>317</v>
      </c>
      <c r="C96" s="9" t="s">
        <v>105</v>
      </c>
      <c r="D96" s="13" t="s">
        <v>318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8000</v>
      </c>
      <c r="V96" s="10">
        <v>0</v>
      </c>
      <c r="W96" s="10">
        <v>8000</v>
      </c>
      <c r="X96" s="10">
        <v>0</v>
      </c>
      <c r="Y96" s="10">
        <v>8400</v>
      </c>
      <c r="Z96" s="9" t="s">
        <v>80</v>
      </c>
      <c r="AA96" s="8">
        <v>8829.0399999999991</v>
      </c>
      <c r="AB96" s="8">
        <v>0</v>
      </c>
      <c r="AC96" s="8">
        <v>8829.0399999999991</v>
      </c>
      <c r="AD96" s="8">
        <v>0</v>
      </c>
      <c r="AE96" s="8">
        <v>8829.0399999999991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667.08302222222221</v>
      </c>
    </row>
    <row r="97" spans="1:56" ht="28.5" customHeight="1" x14ac:dyDescent="0.45">
      <c r="A97" s="3">
        <v>45909</v>
      </c>
      <c r="B97" s="14" t="s">
        <v>315</v>
      </c>
      <c r="C97" s="9" t="s">
        <v>105</v>
      </c>
      <c r="D97" s="13" t="s">
        <v>310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45892</v>
      </c>
      <c r="B101" s="14" t="s">
        <v>281</v>
      </c>
      <c r="C101" s="9" t="s">
        <v>79</v>
      </c>
      <c r="D101" s="13" t="s">
        <v>209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0</v>
      </c>
      <c r="AC101" s="8">
        <v>6621.78</v>
      </c>
      <c r="AD101" s="8">
        <v>0</v>
      </c>
      <c r="AE101" s="8">
        <v>6621.78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500.31226666666674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0</v>
      </c>
      <c r="AC102" s="8">
        <v>2689.2250000000004</v>
      </c>
      <c r="AD102" s="8">
        <v>0</v>
      </c>
      <c r="AE102" s="8">
        <v>2689.2250000000004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203.18588888888891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0</v>
      </c>
      <c r="AC103" s="8">
        <v>8277.2250000000004</v>
      </c>
      <c r="AD103" s="8">
        <v>0</v>
      </c>
      <c r="AE103" s="8">
        <v>8277.2250000000004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625.39033333333339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 t="s">
        <v>333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 t="s">
        <v>329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 t="s">
        <v>330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45923</v>
      </c>
      <c r="B107" s="14" t="s">
        <v>391</v>
      </c>
      <c r="C107" s="9" t="s">
        <v>79</v>
      </c>
      <c r="D107" s="13" t="s">
        <v>392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314</v>
      </c>
      <c r="C108" s="9" t="s">
        <v>79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5531</v>
      </c>
      <c r="W108" s="10">
        <v>469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45916</v>
      </c>
      <c r="B109" s="14" t="s">
        <v>345</v>
      </c>
      <c r="C109" s="9" t="s">
        <v>246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345</v>
      </c>
      <c r="C110" s="9" t="s">
        <v>246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45959</v>
      </c>
      <c r="AK110" s="3">
        <v>45955</v>
      </c>
      <c r="AL110" s="3">
        <v>45948</v>
      </c>
      <c r="AM110" s="3">
        <v>45956</v>
      </c>
      <c r="AN110" s="3">
        <v>45957</v>
      </c>
      <c r="AO110" s="3">
        <v>45958</v>
      </c>
      <c r="AP110" s="3">
        <v>45954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 t="s">
        <v>132</v>
      </c>
      <c r="B111" s="14" t="s">
        <v>132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1667.7075555555555</v>
      </c>
    </row>
    <row r="112" spans="1:56" ht="28.5" customHeight="1" x14ac:dyDescent="0.45">
      <c r="A112" s="3" t="s">
        <v>132</v>
      </c>
      <c r="B112" s="14" t="s">
        <v>132</v>
      </c>
      <c r="C112" s="9" t="s">
        <v>96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1625.4871111111113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 t="s">
        <v>329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 t="s">
        <v>333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208.46344444444443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203.18588888888891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8.5" customHeight="1" x14ac:dyDescent="0.45">
      <c r="A117" s="3">
        <v>45911</v>
      </c>
      <c r="B117" s="14" t="s">
        <v>319</v>
      </c>
      <c r="C117" s="9" t="s">
        <v>105</v>
      </c>
      <c r="D117" s="13" t="s">
        <v>320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45909</v>
      </c>
      <c r="B118" s="14" t="s">
        <v>316</v>
      </c>
      <c r="C118" s="9" t="s">
        <v>105</v>
      </c>
      <c r="D118" s="13" t="s">
        <v>311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262.82226666666668</v>
      </c>
    </row>
    <row r="119" spans="1:56" ht="28.5" customHeight="1" x14ac:dyDescent="0.45">
      <c r="A119" s="3" t="s">
        <v>132</v>
      </c>
      <c r="B119" s="14" t="s">
        <v>132</v>
      </c>
      <c r="C119" s="9" t="s">
        <v>136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7916.333333333333</v>
      </c>
    </row>
    <row r="120" spans="1:56" ht="28.5" customHeight="1" x14ac:dyDescent="0.45">
      <c r="A120" s="3" t="s">
        <v>132</v>
      </c>
      <c r="B120" s="14" t="s">
        <v>132</v>
      </c>
      <c r="C120" s="9" t="s">
        <v>246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25432.540222222222</v>
      </c>
    </row>
    <row r="121" spans="1:56" ht="28.5" customHeight="1" x14ac:dyDescent="0.45">
      <c r="A121" s="3">
        <v>45923</v>
      </c>
      <c r="B121" s="14" t="s">
        <v>393</v>
      </c>
      <c r="C121" s="9" t="s">
        <v>79</v>
      </c>
      <c r="D121" s="13" t="s">
        <v>394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45923</v>
      </c>
      <c r="B122" s="14" t="s">
        <v>395</v>
      </c>
      <c r="C122" s="9" t="s">
        <v>79</v>
      </c>
      <c r="D122" s="13" t="s">
        <v>396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2084.6344444444444</v>
      </c>
    </row>
    <row r="123" spans="1:56" ht="28.5" customHeight="1" x14ac:dyDescent="0.45">
      <c r="A123" s="3">
        <v>45923</v>
      </c>
      <c r="B123" s="14" t="s">
        <v>397</v>
      </c>
      <c r="C123" s="9" t="s">
        <v>79</v>
      </c>
      <c r="D123" s="13" t="s">
        <v>398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45923</v>
      </c>
      <c r="B124" s="14" t="s">
        <v>399</v>
      </c>
      <c r="C124" s="9" t="s">
        <v>79</v>
      </c>
      <c r="D124" s="13" t="s">
        <v>400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131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250.15613333333337</v>
      </c>
    </row>
    <row r="125" spans="1:56" ht="28.5" customHeight="1" x14ac:dyDescent="0.45">
      <c r="A125" s="3">
        <v>45877</v>
      </c>
      <c r="B125" s="14" t="s">
        <v>269</v>
      </c>
      <c r="C125" s="9" t="s">
        <v>79</v>
      </c>
      <c r="D125" s="13" t="s">
        <v>270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171.16933423333336</v>
      </c>
    </row>
    <row r="126" spans="1:56" ht="28.5" customHeight="1" x14ac:dyDescent="0.45">
      <c r="A126" s="3">
        <v>45896</v>
      </c>
      <c r="B126" s="14" t="s">
        <v>291</v>
      </c>
      <c r="C126" s="9" t="s">
        <v>79</v>
      </c>
      <c r="D126" s="13" t="s">
        <v>263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250.15613333333337</v>
      </c>
    </row>
    <row r="127" spans="1:56" ht="28.5" customHeight="1" x14ac:dyDescent="0.45">
      <c r="A127" s="3">
        <v>45876</v>
      </c>
      <c r="B127" s="14" t="s">
        <v>273</v>
      </c>
      <c r="C127" s="9" t="s">
        <v>105</v>
      </c>
      <c r="D127" s="13" t="s">
        <v>266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45798</v>
      </c>
      <c r="B128" s="14" t="s">
        <v>239</v>
      </c>
      <c r="C128" s="9" t="s">
        <v>105</v>
      </c>
      <c r="D128" s="13" t="s">
        <v>237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416.92688888888887</v>
      </c>
    </row>
    <row r="129" spans="1:56" ht="28.5" customHeight="1" x14ac:dyDescent="0.45">
      <c r="A129" s="3">
        <v>45905</v>
      </c>
      <c r="B129" s="14" t="s">
        <v>308</v>
      </c>
      <c r="C129" s="9" t="s">
        <v>136</v>
      </c>
      <c r="D129" s="13" t="s">
        <v>229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300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45825</v>
      </c>
      <c r="B130" s="14" t="s">
        <v>245</v>
      </c>
      <c r="C130" s="9" t="s">
        <v>136</v>
      </c>
      <c r="D130" s="13" t="s">
        <v>225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227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45796</v>
      </c>
      <c r="B131" s="14" t="s">
        <v>233</v>
      </c>
      <c r="C131" s="9" t="s">
        <v>136</v>
      </c>
      <c r="D131" s="13" t="s">
        <v>231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302</v>
      </c>
      <c r="V131" s="10">
        <v>363</v>
      </c>
      <c r="W131" s="10">
        <v>0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45674</v>
      </c>
      <c r="B132" s="14" t="s">
        <v>215</v>
      </c>
      <c r="C132" s="9" t="s">
        <v>136</v>
      </c>
      <c r="D132" s="13" t="s">
        <v>214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222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45611</v>
      </c>
      <c r="B133" s="14" t="s">
        <v>187</v>
      </c>
      <c r="C133" s="9" t="s">
        <v>136</v>
      </c>
      <c r="D133" s="13" t="s">
        <v>186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45523</v>
      </c>
      <c r="B134" s="14" t="s">
        <v>174</v>
      </c>
      <c r="C134" s="9" t="s">
        <v>136</v>
      </c>
      <c r="D134" s="13" t="s">
        <v>172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45523</v>
      </c>
      <c r="B135" s="14" t="s">
        <v>174</v>
      </c>
      <c r="C135" s="9" t="s">
        <v>136</v>
      </c>
      <c r="D135" s="13" t="s">
        <v>173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45908</v>
      </c>
      <c r="B136" s="14" t="s">
        <v>313</v>
      </c>
      <c r="C136" s="9" t="s">
        <v>235</v>
      </c>
      <c r="D136" s="13" t="s">
        <v>236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129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313</v>
      </c>
      <c r="C137" s="9" t="s">
        <v>235</v>
      </c>
      <c r="D137" s="13" t="s">
        <v>278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45799</v>
      </c>
      <c r="B138" s="14" t="s">
        <v>240</v>
      </c>
      <c r="C138" s="9" t="s">
        <v>235</v>
      </c>
      <c r="D138" s="13" t="s">
        <v>236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202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278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45720</v>
      </c>
      <c r="B140" s="14" t="s">
        <v>126</v>
      </c>
      <c r="C140" s="9" t="s">
        <v>105</v>
      </c>
      <c r="D140" s="13" t="s">
        <v>201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129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45541</v>
      </c>
      <c r="B142" s="14" t="s">
        <v>176</v>
      </c>
      <c r="C142" s="9" t="s">
        <v>105</v>
      </c>
      <c r="D142" s="13" t="s">
        <v>177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178</v>
      </c>
      <c r="AG142" s="1" t="s">
        <v>114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211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45581</v>
      </c>
      <c r="B143" s="14" t="s">
        <v>180</v>
      </c>
      <c r="C143" s="9" t="s">
        <v>105</v>
      </c>
      <c r="D143" s="13" t="s">
        <v>181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802710.5177025001</v>
      </c>
      <c r="AB144" s="8">
        <v>161806.66122000007</v>
      </c>
      <c r="AC144" s="8">
        <v>640903.85648249998</v>
      </c>
      <c r="AD144" s="8">
        <v>59193.376659999994</v>
      </c>
      <c r="AE144" s="8">
        <v>743517.14104250004</v>
      </c>
      <c r="AF144" s="8" t="s">
        <v>58</v>
      </c>
      <c r="AG144" s="1" t="s">
        <v>113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45937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2500</v>
      </c>
      <c r="V147" s="10">
        <v>2700</v>
      </c>
      <c r="W147" s="10">
        <v>0</v>
      </c>
      <c r="X147" s="10">
        <v>2550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1857</v>
      </c>
      <c r="AC151" s="8">
        <v>9458.7000000000007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745.13536666666687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2759.0749999999998</v>
      </c>
      <c r="AB153" s="8">
        <v>0</v>
      </c>
      <c r="AC153" s="8">
        <v>2759.0749999999998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217.3537972222222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45946</v>
      </c>
      <c r="U154" s="11">
        <v>2500</v>
      </c>
      <c r="V154" s="10">
        <v>2500</v>
      </c>
      <c r="W154" s="10">
        <v>0</v>
      </c>
      <c r="X154" s="10">
        <v>2686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429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423.7023388888889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338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434.7075944444444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332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847.40467777777781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423.7023388888889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340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247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222.85642500000006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>
        <v>932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2759.0749999999998</v>
      </c>
      <c r="AB166" s="8">
        <v>0</v>
      </c>
      <c r="AC166" s="8">
        <v>2759.0749999999998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217.3537972222222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2500</v>
      </c>
      <c r="V174" s="10">
        <v>2500</v>
      </c>
      <c r="W174" s="10">
        <v>0</v>
      </c>
      <c r="X174" s="10">
        <v>2687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429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434.7075944444444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247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668.56927500000018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445.71285000000012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 t="s">
        <v>339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45958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45958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247</v>
      </c>
      <c r="AA188" s="8">
        <v>8486.7750000000015</v>
      </c>
      <c r="AB188" s="8">
        <v>0</v>
      </c>
      <c r="AC188" s="8">
        <v>8486.7750000000015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668.56927500000018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2686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>
        <v>932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434.7075944444444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344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445.71285000000012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334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>
        <v>931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 t="s">
        <v>332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247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222.85642500000006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343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341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429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247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847.40467777777781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45960</v>
      </c>
      <c r="AK200" s="3">
        <v>0</v>
      </c>
      <c r="AL200" s="3">
        <v>45951</v>
      </c>
      <c r="AM200" s="3">
        <v>45958</v>
      </c>
      <c r="AN200" s="3">
        <v>45959</v>
      </c>
      <c r="AO200" s="3">
        <v>45959</v>
      </c>
      <c r="AP200" s="3">
        <v>45955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339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338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434.7075944444444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445.71285000000012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 t="s">
        <v>335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7500</v>
      </c>
      <c r="V204" s="10">
        <v>0</v>
      </c>
      <c r="W204" s="10">
        <v>7500</v>
      </c>
      <c r="X204" s="10">
        <v>0</v>
      </c>
      <c r="Y204" s="10">
        <v>7875</v>
      </c>
      <c r="Z204" s="9" t="s">
        <v>247</v>
      </c>
      <c r="AA204" s="8">
        <v>8486.7750000000015</v>
      </c>
      <c r="AB204" s="8">
        <v>0</v>
      </c>
      <c r="AC204" s="8">
        <v>8486.7750000000015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668.56927500000018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340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247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222.85642500000006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337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2500</v>
      </c>
      <c r="V207" s="10">
        <v>2026</v>
      </c>
      <c r="W207" s="10">
        <v>474</v>
      </c>
      <c r="X207" s="10">
        <v>2550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246</v>
      </c>
      <c r="D208" s="13" t="s">
        <v>61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 t="s">
        <v>63</v>
      </c>
      <c r="U208" s="11">
        <v>1267500</v>
      </c>
      <c r="V208" s="10">
        <v>0</v>
      </c>
      <c r="W208" s="10">
        <v>1267500</v>
      </c>
      <c r="X208" s="10">
        <v>0</v>
      </c>
      <c r="Y208" s="10">
        <v>1330875</v>
      </c>
      <c r="Z208" s="9" t="s">
        <v>247</v>
      </c>
      <c r="AA208" s="8">
        <v>1434264.9750000001</v>
      </c>
      <c r="AB208" s="8">
        <v>0</v>
      </c>
      <c r="AC208" s="8">
        <v>1434264.9750000001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112988.20747500002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20</v>
      </c>
      <c r="F209" s="9">
        <v>38</v>
      </c>
      <c r="G209" s="9">
        <v>0</v>
      </c>
      <c r="H209" s="9">
        <v>0</v>
      </c>
      <c r="I209" s="9">
        <v>82</v>
      </c>
      <c r="J209" s="9" t="s">
        <v>78</v>
      </c>
      <c r="K209" s="9">
        <v>2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247</v>
      </c>
      <c r="AA209" s="8">
        <v>1756552.8750000002</v>
      </c>
      <c r="AB209" s="8">
        <v>49948.725000000006</v>
      </c>
      <c r="AC209" s="8">
        <v>1706604.1500000001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249</v>
      </c>
      <c r="BD209" s="56">
        <v>0</v>
      </c>
    </row>
    <row r="210" spans="1:56" ht="28.5" customHeight="1" x14ac:dyDescent="0.45">
      <c r="A210" s="3">
        <v>45919</v>
      </c>
      <c r="B210" s="14" t="s">
        <v>372</v>
      </c>
      <c r="C210" s="9" t="s">
        <v>136</v>
      </c>
      <c r="D210" s="13" t="s">
        <v>282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 t="s">
        <v>63</v>
      </c>
      <c r="U210" s="11">
        <v>208</v>
      </c>
      <c r="V210" s="10">
        <v>0</v>
      </c>
      <c r="W210" s="10">
        <v>208</v>
      </c>
      <c r="X210" s="10">
        <v>21632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114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348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>
        <v>45919</v>
      </c>
      <c r="B211" s="14" t="s">
        <v>374</v>
      </c>
      <c r="C211" s="9" t="s">
        <v>136</v>
      </c>
      <c r="D211" s="13" t="s">
        <v>244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45933</v>
      </c>
      <c r="U211" s="11">
        <v>5120</v>
      </c>
      <c r="V211" s="10">
        <v>5120</v>
      </c>
      <c r="W211" s="10">
        <v>0</v>
      </c>
      <c r="X211" s="10">
        <v>31500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114</v>
      </c>
      <c r="AH211" s="1" t="s">
        <v>74</v>
      </c>
      <c r="AI211" s="1">
        <v>2</v>
      </c>
      <c r="AJ211" s="3">
        <v>45933</v>
      </c>
      <c r="AK211" s="3">
        <v>0</v>
      </c>
      <c r="AL211" s="3">
        <v>45924</v>
      </c>
      <c r="AM211" s="3">
        <v>45931</v>
      </c>
      <c r="AN211" s="3">
        <v>45932</v>
      </c>
      <c r="AO211" s="3">
        <v>45932</v>
      </c>
      <c r="AP211" s="3">
        <v>45928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353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374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30000</v>
      </c>
      <c r="V212" s="10">
        <v>15040</v>
      </c>
      <c r="W212" s="10">
        <v>14960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353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373</v>
      </c>
      <c r="C213" s="9" t="s">
        <v>136</v>
      </c>
      <c r="D213" s="13" t="s">
        <v>351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114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352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374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81</v>
      </c>
      <c r="AA214" s="8">
        <v>31432.500000000004</v>
      </c>
      <c r="AB214" s="8">
        <v>6151</v>
      </c>
      <c r="AC214" s="8">
        <v>25281.500000000004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353</v>
      </c>
      <c r="AZ214" s="2">
        <v>0</v>
      </c>
      <c r="BA214" s="2">
        <v>0</v>
      </c>
      <c r="BB214" s="2">
        <v>0</v>
      </c>
      <c r="BC214" s="1" t="s">
        <v>101</v>
      </c>
      <c r="BD214" s="56">
        <v>1932.6302222222223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351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0</v>
      </c>
      <c r="AC215" s="8">
        <v>26936.604750000006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2059.1537853333339</v>
      </c>
    </row>
    <row r="216" spans="1:56" ht="28.5" customHeight="1" x14ac:dyDescent="0.45">
      <c r="A216" s="3">
        <v>45919</v>
      </c>
      <c r="B216" s="14" t="s">
        <v>374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0</v>
      </c>
      <c r="Y216" s="10">
        <v>25886.7</v>
      </c>
      <c r="Z216" s="9" t="s">
        <v>81</v>
      </c>
      <c r="AA216" s="8">
        <v>25831.228500000005</v>
      </c>
      <c r="AB216" s="8">
        <v>0</v>
      </c>
      <c r="AC216" s="8">
        <v>25831.228500000005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353</v>
      </c>
      <c r="AZ216" s="2">
        <v>0</v>
      </c>
      <c r="BA216" s="2">
        <v>0</v>
      </c>
      <c r="BB216" s="2">
        <v>0</v>
      </c>
      <c r="BC216" s="1" t="s">
        <v>101</v>
      </c>
      <c r="BD216" s="56">
        <v>1974.6539120000002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399947.13</v>
      </c>
      <c r="AB218" s="8">
        <v>18050.296750000001</v>
      </c>
      <c r="AC218" s="8">
        <v>381896.83325000003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444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41</v>
      </c>
      <c r="O219" s="9">
        <v>40</v>
      </c>
      <c r="P219" s="10">
        <v>222.53168396799998</v>
      </c>
      <c r="Q219" s="10">
        <v>0</v>
      </c>
      <c r="R219" s="10">
        <v>222.53168396799998</v>
      </c>
      <c r="S219" s="9" t="s">
        <v>71</v>
      </c>
      <c r="T219" s="12">
        <v>45933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118</v>
      </c>
      <c r="AA219" s="8">
        <v>11036.3</v>
      </c>
      <c r="AB219" s="8">
        <v>11036.3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45933</v>
      </c>
      <c r="AK219" s="3">
        <v>0</v>
      </c>
      <c r="AL219" s="3">
        <v>0</v>
      </c>
      <c r="AM219" s="3">
        <v>0</v>
      </c>
      <c r="AN219" s="3">
        <v>0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127</v>
      </c>
      <c r="AA220" s="8">
        <v>11036.3</v>
      </c>
      <c r="AB220" s="8">
        <v>11036.3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>
        <v>45922</v>
      </c>
      <c r="B221" s="14" t="s">
        <v>401</v>
      </c>
      <c r="C221" s="9" t="s">
        <v>363</v>
      </c>
      <c r="D221" s="13" t="s">
        <v>402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45930</v>
      </c>
      <c r="U221" s="11">
        <v>5000</v>
      </c>
      <c r="V221" s="10">
        <v>5366</v>
      </c>
      <c r="W221" s="10">
        <v>0</v>
      </c>
      <c r="X221" s="10">
        <v>5500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445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45922</v>
      </c>
      <c r="B222" s="14" t="s">
        <v>401</v>
      </c>
      <c r="C222" s="9" t="s">
        <v>363</v>
      </c>
      <c r="D222" s="13" t="s">
        <v>403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0.34736653107199994</v>
      </c>
      <c r="Q222" s="10">
        <v>0</v>
      </c>
      <c r="R222" s="10">
        <v>0.34736653107199994</v>
      </c>
      <c r="S222" s="9" t="s">
        <v>71</v>
      </c>
      <c r="T222" s="12">
        <v>45930</v>
      </c>
      <c r="U222" s="11">
        <v>5000</v>
      </c>
      <c r="V222" s="10">
        <v>4984</v>
      </c>
      <c r="W222" s="10">
        <v>16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45930</v>
      </c>
      <c r="AK222" s="3">
        <v>45926</v>
      </c>
      <c r="AL222" s="3">
        <v>45920</v>
      </c>
      <c r="AM222" s="3">
        <v>45927</v>
      </c>
      <c r="AN222" s="3">
        <v>45928</v>
      </c>
      <c r="AO222" s="3">
        <v>45928</v>
      </c>
      <c r="AP222" s="3">
        <v>45925</v>
      </c>
      <c r="AQ222" s="3">
        <v>45929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445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45911</v>
      </c>
      <c r="B223" s="14" t="s">
        <v>327</v>
      </c>
      <c r="C223" s="9" t="s">
        <v>105</v>
      </c>
      <c r="D223" s="13" t="s">
        <v>328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68.387785804799989</v>
      </c>
      <c r="Q223" s="10">
        <v>0</v>
      </c>
      <c r="R223" s="10">
        <v>68.387785804799989</v>
      </c>
      <c r="S223" s="9" t="s">
        <v>67</v>
      </c>
      <c r="T223" s="12">
        <v>45933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118</v>
      </c>
      <c r="AA223" s="8">
        <v>3478.5300000000007</v>
      </c>
      <c r="AB223" s="8">
        <v>3478.5300000000007</v>
      </c>
      <c r="AC223" s="8">
        <v>0</v>
      </c>
      <c r="AD223" s="8">
        <v>3478.5300000000007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45933</v>
      </c>
      <c r="AK223" s="3">
        <v>45929</v>
      </c>
      <c r="AL223" s="3">
        <v>45923</v>
      </c>
      <c r="AM223" s="3">
        <v>45930</v>
      </c>
      <c r="AN223" s="3">
        <v>45931</v>
      </c>
      <c r="AO223" s="3">
        <v>45931</v>
      </c>
      <c r="AP223" s="3">
        <v>45928</v>
      </c>
      <c r="AQ223" s="3">
        <v>45932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45876</v>
      </c>
      <c r="B224" s="14" t="s">
        <v>275</v>
      </c>
      <c r="C224" s="9" t="s">
        <v>105</v>
      </c>
      <c r="D224" s="13" t="s">
        <v>267</v>
      </c>
      <c r="E224" s="9">
        <v>21</v>
      </c>
      <c r="F224" s="9">
        <v>40</v>
      </c>
      <c r="G224" s="9" t="s">
        <v>60</v>
      </c>
      <c r="H224" s="9" t="s">
        <v>66</v>
      </c>
      <c r="I224" s="9">
        <v>108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42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45933</v>
      </c>
      <c r="U224" s="11">
        <v>3000</v>
      </c>
      <c r="V224" s="10">
        <v>3253</v>
      </c>
      <c r="W224" s="10">
        <v>0</v>
      </c>
      <c r="X224" s="10">
        <v>3540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45933</v>
      </c>
      <c r="AK224" s="3">
        <v>45929</v>
      </c>
      <c r="AL224" s="3">
        <v>45923</v>
      </c>
      <c r="AM224" s="3">
        <v>45930</v>
      </c>
      <c r="AN224" s="3">
        <v>45931</v>
      </c>
      <c r="AO224" s="3">
        <v>45931</v>
      </c>
      <c r="AP224" s="3">
        <v>45928</v>
      </c>
      <c r="AQ224" s="3">
        <v>45932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45911</v>
      </c>
      <c r="B225" s="14" t="s">
        <v>325</v>
      </c>
      <c r="C225" s="9" t="s">
        <v>105</v>
      </c>
      <c r="D225" s="13" t="s">
        <v>326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45933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45933</v>
      </c>
      <c r="AK225" s="3">
        <v>45929</v>
      </c>
      <c r="AL225" s="3">
        <v>45923</v>
      </c>
      <c r="AM225" s="3">
        <v>45930</v>
      </c>
      <c r="AN225" s="3">
        <v>45931</v>
      </c>
      <c r="AO225" s="3">
        <v>45931</v>
      </c>
      <c r="AP225" s="3">
        <v>45928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45911</v>
      </c>
      <c r="B226" s="14" t="s">
        <v>323</v>
      </c>
      <c r="C226" s="9" t="s">
        <v>105</v>
      </c>
      <c r="D226" s="13" t="s">
        <v>324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66.883254517094386</v>
      </c>
      <c r="Q226" s="10">
        <v>0</v>
      </c>
      <c r="R226" s="10">
        <v>66.883254517094386</v>
      </c>
      <c r="S226" s="9" t="s">
        <v>67</v>
      </c>
      <c r="T226" s="12">
        <v>45933</v>
      </c>
      <c r="U226" s="11">
        <v>3000</v>
      </c>
      <c r="V226" s="10">
        <v>66</v>
      </c>
      <c r="W226" s="10">
        <v>2934</v>
      </c>
      <c r="X226" s="10">
        <v>0</v>
      </c>
      <c r="Y226" s="10">
        <v>3080.7000000000003</v>
      </c>
      <c r="Z226" s="9" t="s">
        <v>118</v>
      </c>
      <c r="AA226" s="8">
        <v>3402.0023400000005</v>
      </c>
      <c r="AB226" s="8">
        <v>3402.0023400000005</v>
      </c>
      <c r="AC226" s="8">
        <v>0</v>
      </c>
      <c r="AD226" s="8">
        <v>3402.0023400000005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45933</v>
      </c>
      <c r="AK226" s="3">
        <v>45929</v>
      </c>
      <c r="AL226" s="3">
        <v>45923</v>
      </c>
      <c r="AM226" s="3">
        <v>45930</v>
      </c>
      <c r="AN226" s="3">
        <v>45931</v>
      </c>
      <c r="AO226" s="3">
        <v>45931</v>
      </c>
      <c r="AP226" s="3">
        <v>45928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45876</v>
      </c>
      <c r="B227" s="14" t="s">
        <v>276</v>
      </c>
      <c r="C227" s="9" t="s">
        <v>105</v>
      </c>
      <c r="D227" s="13" t="s">
        <v>268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>
        <v>45938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45938</v>
      </c>
      <c r="AK227" s="3">
        <v>45934</v>
      </c>
      <c r="AL227" s="3">
        <v>45928</v>
      </c>
      <c r="AM227" s="3">
        <v>45935</v>
      </c>
      <c r="AN227" s="3">
        <v>45936</v>
      </c>
      <c r="AO227" s="3">
        <v>45936</v>
      </c>
      <c r="AP227" s="3">
        <v>45933</v>
      </c>
      <c r="AQ227" s="3">
        <v>45937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45926</v>
      </c>
      <c r="B228" s="14" t="s">
        <v>422</v>
      </c>
      <c r="C228" s="9" t="s">
        <v>252</v>
      </c>
      <c r="D228" s="13" t="s">
        <v>423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118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61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45926</v>
      </c>
      <c r="B229" s="14" t="s">
        <v>422</v>
      </c>
      <c r="C229" s="9" t="s">
        <v>252</v>
      </c>
      <c r="D229" s="13" t="s">
        <v>424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97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71</v>
      </c>
      <c r="T229" s="12">
        <v>45937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3227.07</v>
      </c>
      <c r="AB229" s="8">
        <v>3227.07</v>
      </c>
      <c r="AC229" s="8">
        <v>0</v>
      </c>
      <c r="AD229" s="8">
        <v>3227.07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45937</v>
      </c>
      <c r="AK229" s="3">
        <v>45933</v>
      </c>
      <c r="AL229" s="3">
        <v>45927</v>
      </c>
      <c r="AM229" s="3">
        <v>45934</v>
      </c>
      <c r="AN229" s="3">
        <v>45935</v>
      </c>
      <c r="AO229" s="3">
        <v>45935</v>
      </c>
      <c r="AP229" s="3">
        <v>45932</v>
      </c>
      <c r="AQ229" s="3">
        <v>45936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45930</v>
      </c>
      <c r="B230" s="14" t="s">
        <v>126</v>
      </c>
      <c r="C230" s="9" t="s">
        <v>79</v>
      </c>
      <c r="D230" s="13" t="s">
        <v>446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45951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>
        <v>45951</v>
      </c>
      <c r="AK230" s="3">
        <v>45947</v>
      </c>
      <c r="AL230" s="3">
        <v>45941</v>
      </c>
      <c r="AM230" s="3">
        <v>45948</v>
      </c>
      <c r="AN230" s="3">
        <v>45949</v>
      </c>
      <c r="AO230" s="3">
        <v>45949</v>
      </c>
      <c r="AP230" s="3">
        <v>45946</v>
      </c>
      <c r="AQ230" s="3">
        <v>45950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 t="s">
        <v>132</v>
      </c>
      <c r="B231" s="14" t="s">
        <v>132</v>
      </c>
      <c r="C231" s="9" t="s">
        <v>109</v>
      </c>
      <c r="D231" s="13" t="s">
        <v>61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 t="s">
        <v>63</v>
      </c>
      <c r="U231" s="11">
        <v>200000</v>
      </c>
      <c r="V231" s="10">
        <v>0</v>
      </c>
      <c r="W231" s="10">
        <v>200000</v>
      </c>
      <c r="X231" s="10">
        <v>0</v>
      </c>
      <c r="Y231" s="10">
        <v>210000</v>
      </c>
      <c r="Z231" s="9" t="s">
        <v>118</v>
      </c>
      <c r="AA231" s="8">
        <v>215138.00000000003</v>
      </c>
      <c r="AB231" s="8">
        <v>215138.00000000003</v>
      </c>
      <c r="AC231" s="8">
        <v>0</v>
      </c>
      <c r="AD231" s="8">
        <v>215138.00000000003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195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118</v>
      </c>
      <c r="AA232" s="8">
        <v>17211.04</v>
      </c>
      <c r="AB232" s="8">
        <v>17211.04</v>
      </c>
      <c r="AC232" s="8">
        <v>0</v>
      </c>
      <c r="AD232" s="8">
        <v>17211.04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207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45631</v>
      </c>
      <c r="B233" s="14" t="s">
        <v>194</v>
      </c>
      <c r="C233" s="9" t="s">
        <v>107</v>
      </c>
      <c r="D233" s="13" t="s">
        <v>141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 t="s">
        <v>63</v>
      </c>
      <c r="U233" s="11">
        <v>9000</v>
      </c>
      <c r="V233" s="10">
        <v>0</v>
      </c>
      <c r="W233" s="10">
        <v>9000</v>
      </c>
      <c r="X233" s="10">
        <v>0</v>
      </c>
      <c r="Y233" s="10">
        <v>9450</v>
      </c>
      <c r="Z233" s="9" t="s">
        <v>118</v>
      </c>
      <c r="AA233" s="8">
        <v>9681.2100000000009</v>
      </c>
      <c r="AB233" s="8">
        <v>9681.2100000000009</v>
      </c>
      <c r="AC233" s="8">
        <v>0</v>
      </c>
      <c r="AD233" s="8">
        <v>9681.2100000000009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206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294</v>
      </c>
      <c r="C234" s="9" t="s">
        <v>105</v>
      </c>
      <c r="D234" s="13" t="s">
        <v>295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296</v>
      </c>
      <c r="C235" s="9" t="s">
        <v>105</v>
      </c>
      <c r="D235" s="13" t="s">
        <v>265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118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45896</v>
      </c>
      <c r="B236" s="14" t="s">
        <v>297</v>
      </c>
      <c r="C236" s="9" t="s">
        <v>105</v>
      </c>
      <c r="D236" s="13" t="s">
        <v>298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45911</v>
      </c>
      <c r="B237" s="14" t="s">
        <v>321</v>
      </c>
      <c r="C237" s="9" t="s">
        <v>105</v>
      </c>
      <c r="D237" s="13" t="s">
        <v>322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65.13122457599998</v>
      </c>
      <c r="Q237" s="10">
        <v>0</v>
      </c>
      <c r="R237" s="10">
        <v>65.13122457599998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118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 t="s">
        <v>132</v>
      </c>
      <c r="B238" s="14" t="s">
        <v>132</v>
      </c>
      <c r="C238" s="9" t="s">
        <v>107</v>
      </c>
      <c r="D238" s="13" t="s">
        <v>141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118</v>
      </c>
      <c r="AA238" s="8">
        <v>10756.900000000001</v>
      </c>
      <c r="AB238" s="8">
        <v>10756.900000000001</v>
      </c>
      <c r="AC238" s="8">
        <v>0</v>
      </c>
      <c r="AD238" s="8">
        <v>10756.900000000001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45854</v>
      </c>
      <c r="B239" s="14" t="s">
        <v>257</v>
      </c>
      <c r="C239" s="9" t="s">
        <v>79</v>
      </c>
      <c r="D239" s="13" t="s">
        <v>258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118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45826</v>
      </c>
      <c r="B240" s="14" t="s">
        <v>250</v>
      </c>
      <c r="C240" s="9" t="s">
        <v>105</v>
      </c>
      <c r="D240" s="13" t="s">
        <v>238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118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45066</v>
      </c>
      <c r="B241" s="14" t="s">
        <v>124</v>
      </c>
      <c r="C241" s="9" t="s">
        <v>79</v>
      </c>
      <c r="D241" s="13" t="s">
        <v>123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118</v>
      </c>
      <c r="AA242" s="8">
        <v>313618.00624000019</v>
      </c>
      <c r="AB242" s="8">
        <v>313618.00624000019</v>
      </c>
      <c r="AC242" s="8">
        <v>0</v>
      </c>
      <c r="AD242" s="8">
        <v>304788.96624000015</v>
      </c>
      <c r="AE242" s="8">
        <v>8829.0399999999991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120</v>
      </c>
      <c r="BD242" s="56">
        <v>0</v>
      </c>
    </row>
    <row r="243" spans="1:56" ht="28.5" customHeight="1" x14ac:dyDescent="0.45">
      <c r="A243" s="3">
        <v>45922</v>
      </c>
      <c r="B243" s="14" t="s">
        <v>404</v>
      </c>
      <c r="C243" s="9" t="s">
        <v>210</v>
      </c>
      <c r="D243" s="13" t="s">
        <v>405</v>
      </c>
      <c r="E243" s="9">
        <v>23</v>
      </c>
      <c r="F243" s="9">
        <v>34</v>
      </c>
      <c r="G243" s="9" t="s">
        <v>60</v>
      </c>
      <c r="H243" s="9" t="s">
        <v>66</v>
      </c>
      <c r="I243" s="9">
        <v>92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121</v>
      </c>
      <c r="T243" s="12">
        <v>45932</v>
      </c>
      <c r="U243" s="11">
        <v>4000</v>
      </c>
      <c r="V243" s="10">
        <v>4000</v>
      </c>
      <c r="W243" s="10">
        <v>0</v>
      </c>
      <c r="X243" s="10">
        <v>4340</v>
      </c>
      <c r="Y243" s="10">
        <v>0</v>
      </c>
      <c r="Z243" s="9" t="s">
        <v>83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262</v>
      </c>
      <c r="AG243" s="1" t="s">
        <v>113</v>
      </c>
      <c r="AH243" s="1" t="s">
        <v>68</v>
      </c>
      <c r="AI243" s="1">
        <v>4</v>
      </c>
      <c r="AJ243" s="3">
        <v>45932</v>
      </c>
      <c r="AK243" s="3">
        <v>45928</v>
      </c>
      <c r="AL243" s="3">
        <v>45922</v>
      </c>
      <c r="AM243" s="3">
        <v>45929</v>
      </c>
      <c r="AN243" s="3">
        <v>45930</v>
      </c>
      <c r="AO243" s="3">
        <v>45930</v>
      </c>
      <c r="AP243" s="3">
        <v>45927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0</v>
      </c>
    </row>
    <row r="244" spans="1:56" ht="28.5" customHeight="1" x14ac:dyDescent="0.45">
      <c r="A244" s="3">
        <v>45922</v>
      </c>
      <c r="B244" s="14" t="s">
        <v>404</v>
      </c>
      <c r="C244" s="9" t="s">
        <v>210</v>
      </c>
      <c r="D244" s="13" t="s">
        <v>406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0</v>
      </c>
      <c r="Q244" s="10">
        <v>0</v>
      </c>
      <c r="R244" s="10">
        <v>0</v>
      </c>
      <c r="S244" s="9" t="s">
        <v>121</v>
      </c>
      <c r="T244" s="12">
        <v>45932</v>
      </c>
      <c r="U244" s="11">
        <v>6000</v>
      </c>
      <c r="V244" s="10">
        <v>6000</v>
      </c>
      <c r="W244" s="10">
        <v>0</v>
      </c>
      <c r="X244" s="10">
        <v>6150</v>
      </c>
      <c r="Y244" s="10">
        <v>0</v>
      </c>
      <c r="Z244" s="9" t="s">
        <v>83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262</v>
      </c>
      <c r="AG244" s="1" t="s">
        <v>113</v>
      </c>
      <c r="AH244" s="1" t="s">
        <v>72</v>
      </c>
      <c r="AI244" s="1">
        <v>3</v>
      </c>
      <c r="AJ244" s="3">
        <v>45932</v>
      </c>
      <c r="AK244" s="3">
        <v>0</v>
      </c>
      <c r="AL244" s="3">
        <v>45922</v>
      </c>
      <c r="AM244" s="3">
        <v>45929</v>
      </c>
      <c r="AN244" s="3">
        <v>45930</v>
      </c>
      <c r="AO244" s="3">
        <v>45930</v>
      </c>
      <c r="AP244" s="3">
        <v>45927</v>
      </c>
      <c r="AQ244" s="3">
        <v>45931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45922</v>
      </c>
      <c r="B245" s="14" t="s">
        <v>407</v>
      </c>
      <c r="C245" s="9" t="s">
        <v>210</v>
      </c>
      <c r="D245" s="13" t="s">
        <v>408</v>
      </c>
      <c r="E245" s="9">
        <v>23</v>
      </c>
      <c r="F245" s="9">
        <v>34</v>
      </c>
      <c r="G245" s="9" t="s">
        <v>60</v>
      </c>
      <c r="H245" s="9" t="s">
        <v>66</v>
      </c>
      <c r="I245" s="9">
        <v>92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121</v>
      </c>
      <c r="T245" s="12">
        <v>45932</v>
      </c>
      <c r="U245" s="11">
        <v>4000</v>
      </c>
      <c r="V245" s="10">
        <v>4000</v>
      </c>
      <c r="W245" s="10">
        <v>0</v>
      </c>
      <c r="X245" s="10">
        <v>4000</v>
      </c>
      <c r="Y245" s="10">
        <v>0</v>
      </c>
      <c r="Z245" s="9" t="s">
        <v>83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262</v>
      </c>
      <c r="AG245" s="1" t="s">
        <v>114</v>
      </c>
      <c r="AH245" s="1" t="s">
        <v>68</v>
      </c>
      <c r="AI245" s="1">
        <v>4</v>
      </c>
      <c r="AJ245" s="3">
        <v>45932</v>
      </c>
      <c r="AK245" s="3">
        <v>45928</v>
      </c>
      <c r="AL245" s="3">
        <v>45922</v>
      </c>
      <c r="AM245" s="3">
        <v>45929</v>
      </c>
      <c r="AN245" s="3">
        <v>45930</v>
      </c>
      <c r="AO245" s="3">
        <v>45930</v>
      </c>
      <c r="AP245" s="3">
        <v>45927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102</v>
      </c>
      <c r="BD245" s="56">
        <v>0</v>
      </c>
    </row>
    <row r="246" spans="1:56" ht="28.5" customHeight="1" x14ac:dyDescent="0.45">
      <c r="A246" s="3">
        <v>45922</v>
      </c>
      <c r="B246" s="14" t="s">
        <v>407</v>
      </c>
      <c r="C246" s="9" t="s">
        <v>210</v>
      </c>
      <c r="D246" s="13" t="s">
        <v>406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>
        <v>24</v>
      </c>
      <c r="N246" s="9">
        <v>37</v>
      </c>
      <c r="O246" s="9">
        <v>50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45932</v>
      </c>
      <c r="U246" s="11">
        <v>2000</v>
      </c>
      <c r="V246" s="10">
        <v>2000</v>
      </c>
      <c r="W246" s="10">
        <v>0</v>
      </c>
      <c r="X246" s="10">
        <v>2045</v>
      </c>
      <c r="Y246" s="10">
        <v>0</v>
      </c>
      <c r="Z246" s="9" t="s">
        <v>83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262</v>
      </c>
      <c r="AG246" s="1" t="s">
        <v>61</v>
      </c>
      <c r="AH246" s="1" t="s">
        <v>72</v>
      </c>
      <c r="AI246" s="1">
        <v>3</v>
      </c>
      <c r="AJ246" s="3">
        <v>45932</v>
      </c>
      <c r="AK246" s="3">
        <v>0</v>
      </c>
      <c r="AL246" s="3">
        <v>45922</v>
      </c>
      <c r="AM246" s="3">
        <v>45929</v>
      </c>
      <c r="AN246" s="3">
        <v>45930</v>
      </c>
      <c r="AO246" s="3">
        <v>45930</v>
      </c>
      <c r="AP246" s="3">
        <v>45927</v>
      </c>
      <c r="AQ246" s="3">
        <v>45931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8.5" customHeight="1" x14ac:dyDescent="0.45">
      <c r="A247" s="3">
        <v>45922</v>
      </c>
      <c r="B247" s="14" t="s">
        <v>407</v>
      </c>
      <c r="C247" s="9" t="s">
        <v>210</v>
      </c>
      <c r="D247" s="13" t="s">
        <v>409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>
        <v>24</v>
      </c>
      <c r="N247" s="9">
        <v>37</v>
      </c>
      <c r="O247" s="9">
        <v>50</v>
      </c>
      <c r="P247" s="10">
        <v>0</v>
      </c>
      <c r="Q247" s="10">
        <v>0</v>
      </c>
      <c r="R247" s="10">
        <v>0</v>
      </c>
      <c r="S247" s="9" t="s">
        <v>121</v>
      </c>
      <c r="T247" s="12">
        <v>45932</v>
      </c>
      <c r="U247" s="11">
        <v>4000</v>
      </c>
      <c r="V247" s="10">
        <v>4000</v>
      </c>
      <c r="W247" s="10">
        <v>0</v>
      </c>
      <c r="X247" s="10">
        <v>4100</v>
      </c>
      <c r="Y247" s="10">
        <v>0</v>
      </c>
      <c r="Z247" s="9" t="s">
        <v>83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262</v>
      </c>
      <c r="AG247" s="1" t="s">
        <v>113</v>
      </c>
      <c r="AH247" s="1" t="s">
        <v>72</v>
      </c>
      <c r="AI247" s="1">
        <v>3</v>
      </c>
      <c r="AJ247" s="3">
        <v>45932</v>
      </c>
      <c r="AK247" s="3">
        <v>0</v>
      </c>
      <c r="AL247" s="3">
        <v>45922</v>
      </c>
      <c r="AM247" s="3">
        <v>45929</v>
      </c>
      <c r="AN247" s="3">
        <v>45930</v>
      </c>
      <c r="AO247" s="3">
        <v>45930</v>
      </c>
      <c r="AP247" s="3">
        <v>45927</v>
      </c>
      <c r="AQ247" s="3">
        <v>45931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102</v>
      </c>
      <c r="BD247" s="56">
        <v>0</v>
      </c>
    </row>
    <row r="248" spans="1:56" ht="28.5" customHeight="1" x14ac:dyDescent="0.45">
      <c r="A248" s="3" t="s">
        <v>132</v>
      </c>
      <c r="B248" s="14" t="s">
        <v>132</v>
      </c>
      <c r="C248" s="9" t="s">
        <v>205</v>
      </c>
      <c r="D248" s="13" t="s">
        <v>205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45961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102</v>
      </c>
      <c r="BD248" s="56">
        <v>0</v>
      </c>
    </row>
    <row r="249" spans="1:56" ht="28.5" customHeight="1" x14ac:dyDescent="0.45">
      <c r="A249" s="3" t="s">
        <v>132</v>
      </c>
      <c r="B249" s="14" t="s">
        <v>132</v>
      </c>
      <c r="C249" s="9" t="s">
        <v>210</v>
      </c>
      <c r="D249" s="13" t="s">
        <v>61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37</v>
      </c>
      <c r="O249" s="9">
        <v>50</v>
      </c>
      <c r="P249" s="10">
        <v>821.54158271999995</v>
      </c>
      <c r="Q249" s="10">
        <v>0</v>
      </c>
      <c r="R249" s="10">
        <v>821.54158271999995</v>
      </c>
      <c r="S249" s="9" t="s">
        <v>121</v>
      </c>
      <c r="T249" s="12" t="s">
        <v>63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10429</v>
      </c>
      <c r="AC249" s="8">
        <v>19327.100000000002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102</v>
      </c>
      <c r="BD249" s="56">
        <v>1444.7007249999999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83</v>
      </c>
      <c r="AA250" s="8">
        <v>59512.200000000004</v>
      </c>
      <c r="AB250" s="8">
        <v>40185.100000000006</v>
      </c>
      <c r="AC250" s="8">
        <v>19327.100000000002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0</v>
      </c>
    </row>
    <row r="251" spans="1:56" ht="28.5" customHeight="1" x14ac:dyDescent="0.45">
      <c r="A251" s="3">
        <v>45601</v>
      </c>
      <c r="B251" s="14" t="s">
        <v>185</v>
      </c>
      <c r="C251" s="9" t="s">
        <v>92</v>
      </c>
      <c r="D251" s="13" t="s">
        <v>139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90</v>
      </c>
      <c r="M251" s="10">
        <v>24</v>
      </c>
      <c r="N251" s="9">
        <v>40</v>
      </c>
      <c r="O251" s="9">
        <v>55</v>
      </c>
      <c r="P251" s="10">
        <v>3207.7128103679997</v>
      </c>
      <c r="Q251" s="10">
        <v>0</v>
      </c>
      <c r="R251" s="10">
        <v>3207.7128103679997</v>
      </c>
      <c r="S251" s="9" t="s">
        <v>259</v>
      </c>
      <c r="T251" s="12" t="s">
        <v>63</v>
      </c>
      <c r="U251" s="11">
        <v>100000</v>
      </c>
      <c r="V251" s="10">
        <v>1500</v>
      </c>
      <c r="W251" s="10">
        <v>98500</v>
      </c>
      <c r="X251" s="10">
        <v>0</v>
      </c>
      <c r="Y251" s="10">
        <v>103425</v>
      </c>
      <c r="Z251" s="9" t="s">
        <v>98</v>
      </c>
      <c r="AA251" s="8">
        <v>105955.465</v>
      </c>
      <c r="AB251" s="8">
        <v>19362</v>
      </c>
      <c r="AC251" s="8">
        <v>86593.464999999997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72</v>
      </c>
      <c r="AI251" s="1">
        <v>3</v>
      </c>
      <c r="AJ251" s="3" t="s">
        <v>63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111</v>
      </c>
      <c r="BD251" s="56">
        <v>11092.935565123611</v>
      </c>
    </row>
    <row r="252" spans="1:56" ht="28.5" customHeight="1" x14ac:dyDescent="0.45">
      <c r="A252" s="3">
        <v>45601</v>
      </c>
      <c r="B252" s="14" t="s">
        <v>185</v>
      </c>
      <c r="C252" s="9" t="s">
        <v>92</v>
      </c>
      <c r="D252" s="13" t="s">
        <v>139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90</v>
      </c>
      <c r="M252" s="10">
        <v>24</v>
      </c>
      <c r="N252" s="9">
        <v>40</v>
      </c>
      <c r="O252" s="9">
        <v>55</v>
      </c>
      <c r="P252" s="10">
        <v>11003.203948644863</v>
      </c>
      <c r="Q252" s="10">
        <v>0</v>
      </c>
      <c r="R252" s="10">
        <v>11003.203948644863</v>
      </c>
      <c r="S252" s="9" t="s">
        <v>259</v>
      </c>
      <c r="T252" s="12" t="s">
        <v>63</v>
      </c>
      <c r="U252" s="11">
        <v>337878</v>
      </c>
      <c r="V252" s="10">
        <v>0</v>
      </c>
      <c r="W252" s="10">
        <v>337878</v>
      </c>
      <c r="X252" s="10">
        <v>0</v>
      </c>
      <c r="Y252" s="10">
        <v>354771.9</v>
      </c>
      <c r="Z252" s="9" t="s">
        <v>98</v>
      </c>
      <c r="AA252" s="8">
        <v>363451.98582000006</v>
      </c>
      <c r="AB252" s="8">
        <v>0</v>
      </c>
      <c r="AC252" s="8">
        <v>363451.98582000006</v>
      </c>
      <c r="AD252" s="8">
        <v>0</v>
      </c>
      <c r="AE252" s="8">
        <v>0</v>
      </c>
      <c r="AF252" s="8">
        <v>0</v>
      </c>
      <c r="AG252" s="1" t="s">
        <v>116</v>
      </c>
      <c r="AH252" s="1" t="s">
        <v>72</v>
      </c>
      <c r="AI252" s="1">
        <v>3</v>
      </c>
      <c r="AJ252" s="3" t="s">
        <v>63</v>
      </c>
      <c r="AK252" s="3">
        <v>0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111</v>
      </c>
      <c r="BD252" s="56">
        <v>46559.511849046357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37</v>
      </c>
      <c r="G253" s="9">
        <v>0</v>
      </c>
      <c r="H253" s="9">
        <v>0</v>
      </c>
      <c r="I253" s="9">
        <v>128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98</v>
      </c>
      <c r="AA253" s="8">
        <v>469407.45082000003</v>
      </c>
      <c r="AB253" s="8">
        <v>19362</v>
      </c>
      <c r="AC253" s="8">
        <v>450045.45082000003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112</v>
      </c>
      <c r="BD253" s="56">
        <v>0</v>
      </c>
    </row>
    <row r="254" spans="1:56" ht="28.5" customHeight="1" x14ac:dyDescent="0.45">
      <c r="A254" s="3">
        <v>45923</v>
      </c>
      <c r="B254" s="14" t="s">
        <v>410</v>
      </c>
      <c r="C254" s="9" t="s">
        <v>376</v>
      </c>
      <c r="D254" s="13" t="s">
        <v>411</v>
      </c>
      <c r="E254" s="9">
        <v>24</v>
      </c>
      <c r="F254" s="9">
        <v>37</v>
      </c>
      <c r="G254" s="9" t="s">
        <v>60</v>
      </c>
      <c r="H254" s="9">
        <v>0</v>
      </c>
      <c r="I254" s="9">
        <v>120</v>
      </c>
      <c r="J254" s="9" t="s">
        <v>57</v>
      </c>
      <c r="K254" s="9">
        <v>3</v>
      </c>
      <c r="L254" s="9" t="s">
        <v>91</v>
      </c>
      <c r="M254" s="10">
        <v>25</v>
      </c>
      <c r="N254" s="9">
        <v>40</v>
      </c>
      <c r="O254" s="9">
        <v>55</v>
      </c>
      <c r="P254" s="10">
        <v>169.61256399999996</v>
      </c>
      <c r="Q254" s="10">
        <v>0</v>
      </c>
      <c r="R254" s="10">
        <v>169.61256399999996</v>
      </c>
      <c r="S254" s="9" t="s">
        <v>67</v>
      </c>
      <c r="T254" s="12">
        <v>45948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412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72</v>
      </c>
      <c r="AI254" s="1">
        <v>3</v>
      </c>
      <c r="AJ254" s="3">
        <v>45948</v>
      </c>
      <c r="AK254" s="3">
        <v>0</v>
      </c>
      <c r="AL254" s="3">
        <v>45938</v>
      </c>
      <c r="AM254" s="3">
        <v>45945</v>
      </c>
      <c r="AN254" s="3">
        <v>45946</v>
      </c>
      <c r="AO254" s="3">
        <v>45946</v>
      </c>
      <c r="AP254" s="3">
        <v>45943</v>
      </c>
      <c r="AQ254" s="3">
        <v>45947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413</v>
      </c>
      <c r="BD254" s="56">
        <v>659.57725166666671</v>
      </c>
    </row>
    <row r="255" spans="1:56" ht="28.5" customHeight="1" x14ac:dyDescent="0.45">
      <c r="A255" s="3">
        <v>45923</v>
      </c>
      <c r="B255" s="14" t="s">
        <v>410</v>
      </c>
      <c r="C255" s="9" t="s">
        <v>376</v>
      </c>
      <c r="D255" s="13" t="s">
        <v>59</v>
      </c>
      <c r="E255" s="9">
        <v>24</v>
      </c>
      <c r="F255" s="9">
        <v>37</v>
      </c>
      <c r="G255" s="9" t="s">
        <v>60</v>
      </c>
      <c r="H255" s="9">
        <v>0</v>
      </c>
      <c r="I255" s="9">
        <v>120</v>
      </c>
      <c r="J255" s="9" t="s">
        <v>57</v>
      </c>
      <c r="K255" s="9">
        <v>3</v>
      </c>
      <c r="L255" s="9" t="s">
        <v>91</v>
      </c>
      <c r="M255" s="10">
        <v>25</v>
      </c>
      <c r="N255" s="9">
        <v>40</v>
      </c>
      <c r="O255" s="9">
        <v>55</v>
      </c>
      <c r="P255" s="10">
        <v>169.61256399999996</v>
      </c>
      <c r="Q255" s="10">
        <v>0</v>
      </c>
      <c r="R255" s="10">
        <v>169.61256399999996</v>
      </c>
      <c r="S255" s="9" t="s">
        <v>67</v>
      </c>
      <c r="T255" s="12">
        <v>45948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412</v>
      </c>
      <c r="AA255" s="8">
        <v>5378.4500000000007</v>
      </c>
      <c r="AB255" s="8">
        <v>2930</v>
      </c>
      <c r="AC255" s="8">
        <v>2448.4500000000007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264</v>
      </c>
      <c r="AI255" s="1">
        <v>2</v>
      </c>
      <c r="AJ255" s="3">
        <v>45948</v>
      </c>
      <c r="AK255" s="3">
        <v>0</v>
      </c>
      <c r="AL255" s="3">
        <v>0</v>
      </c>
      <c r="AM255" s="3">
        <v>0</v>
      </c>
      <c r="AN255" s="3">
        <v>0</v>
      </c>
      <c r="AO255" s="3">
        <v>45946</v>
      </c>
      <c r="AP255" s="3">
        <v>45943</v>
      </c>
      <c r="AQ255" s="3">
        <v>45947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413</v>
      </c>
      <c r="BD255" s="56">
        <v>300.26158500000008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24</v>
      </c>
      <c r="F256" s="9">
        <v>37</v>
      </c>
      <c r="G256" s="9">
        <v>0</v>
      </c>
      <c r="H256" s="9">
        <v>0</v>
      </c>
      <c r="I256" s="9">
        <v>120</v>
      </c>
      <c r="J256" s="9" t="s">
        <v>78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412</v>
      </c>
      <c r="AA256" s="8">
        <v>10756.900000000001</v>
      </c>
      <c r="AB256" s="8">
        <v>2930</v>
      </c>
      <c r="AC256" s="8">
        <v>7826.9000000000015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414</v>
      </c>
      <c r="BD256" s="56">
        <v>0</v>
      </c>
    </row>
    <row r="257" spans="1:56" ht="28.5" customHeight="1" x14ac:dyDescent="0.45">
      <c r="A257" s="3">
        <v>45894</v>
      </c>
      <c r="B257" s="14" t="s">
        <v>284</v>
      </c>
      <c r="C257" s="9" t="s">
        <v>134</v>
      </c>
      <c r="D257" s="13" t="s">
        <v>59</v>
      </c>
      <c r="E257" s="9">
        <v>26</v>
      </c>
      <c r="F257" s="9">
        <v>39</v>
      </c>
      <c r="G257" s="9" t="s">
        <v>60</v>
      </c>
      <c r="H257" s="9">
        <v>0</v>
      </c>
      <c r="I257" s="9">
        <v>93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121</v>
      </c>
      <c r="T257" s="12">
        <v>45930</v>
      </c>
      <c r="U257" s="11">
        <v>5000</v>
      </c>
      <c r="V257" s="10">
        <v>5000</v>
      </c>
      <c r="W257" s="10">
        <v>0</v>
      </c>
      <c r="X257" s="10">
        <v>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 t="s">
        <v>129</v>
      </c>
      <c r="AZ257" s="2">
        <v>0</v>
      </c>
      <c r="BA257" s="2">
        <v>0</v>
      </c>
      <c r="BB257" s="2">
        <v>0</v>
      </c>
      <c r="BC257" s="1" t="s">
        <v>102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 t="s">
        <v>60</v>
      </c>
      <c r="H258" s="9">
        <v>0</v>
      </c>
      <c r="I258" s="9">
        <v>102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113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0</v>
      </c>
    </row>
    <row r="259" spans="1:56" ht="28.5" customHeight="1" x14ac:dyDescent="0.45">
      <c r="A259" s="3">
        <v>45931</v>
      </c>
      <c r="B259" s="14" t="s">
        <v>126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45936</v>
      </c>
      <c r="U259" s="11">
        <v>20000</v>
      </c>
      <c r="V259" s="10">
        <v>0</v>
      </c>
      <c r="W259" s="10">
        <v>20000</v>
      </c>
      <c r="X259" s="10">
        <v>0</v>
      </c>
      <c r="Y259" s="10">
        <v>0</v>
      </c>
      <c r="Z259" s="9" t="s">
        <v>189</v>
      </c>
      <c r="AA259" s="8">
        <v>24866.6</v>
      </c>
      <c r="AB259" s="8">
        <v>12115</v>
      </c>
      <c r="AC259" s="8">
        <v>12751.599999999999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77</v>
      </c>
      <c r="AI259" s="1">
        <v>1</v>
      </c>
      <c r="AJ259" s="3">
        <v>45936</v>
      </c>
      <c r="AK259" s="3">
        <v>0</v>
      </c>
      <c r="AL259" s="3">
        <v>0</v>
      </c>
      <c r="AM259" s="3">
        <v>0</v>
      </c>
      <c r="AN259" s="3">
        <v>0</v>
      </c>
      <c r="AO259" s="3">
        <v>45935</v>
      </c>
      <c r="AP259" s="3">
        <v>45931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1267.2256711111113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189</v>
      </c>
      <c r="AA260" s="8">
        <v>24866.6</v>
      </c>
      <c r="AB260" s="8">
        <v>12115</v>
      </c>
      <c r="AC260" s="8">
        <v>12751.599999999999</v>
      </c>
      <c r="AD260" s="8">
        <v>0</v>
      </c>
      <c r="AE260" s="8">
        <v>0</v>
      </c>
      <c r="AF260" s="8" t="s">
        <v>58</v>
      </c>
      <c r="AG260" s="1" t="s">
        <v>113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0</v>
      </c>
    </row>
    <row r="261" spans="1:56" ht="28.5" customHeight="1" x14ac:dyDescent="0.45">
      <c r="A261" s="3">
        <v>45901</v>
      </c>
      <c r="B261" s="14" t="s">
        <v>299</v>
      </c>
      <c r="C261" s="9" t="s">
        <v>107</v>
      </c>
      <c r="D261" s="13" t="s">
        <v>141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87</v>
      </c>
      <c r="AA261" s="8">
        <v>12433.3</v>
      </c>
      <c r="AB261" s="8">
        <v>3573</v>
      </c>
      <c r="AC261" s="8">
        <v>8860.2999999999993</v>
      </c>
      <c r="AD261" s="8">
        <v>3573</v>
      </c>
      <c r="AE261" s="8">
        <v>8860.2999999999993</v>
      </c>
      <c r="AF261" s="8">
        <v>0</v>
      </c>
      <c r="AG261" s="1" t="s">
        <v>114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913.79227333333347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87</v>
      </c>
      <c r="AA262" s="8">
        <v>12433.3</v>
      </c>
      <c r="AB262" s="8">
        <v>3573</v>
      </c>
      <c r="AC262" s="8">
        <v>8860.2999999999993</v>
      </c>
      <c r="AD262" s="8">
        <v>3573</v>
      </c>
      <c r="AE262" s="8">
        <v>8860.2999999999993</v>
      </c>
      <c r="AF262" s="8" t="s">
        <v>58</v>
      </c>
      <c r="AG262" s="1" t="s">
        <v>116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8.5" customHeight="1" x14ac:dyDescent="0.45">
      <c r="A263" s="3">
        <v>45925</v>
      </c>
      <c r="B263" s="14" t="s">
        <v>416</v>
      </c>
      <c r="C263" s="9" t="s">
        <v>144</v>
      </c>
      <c r="D263" s="13" t="s">
        <v>145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45944</v>
      </c>
      <c r="U263" s="11">
        <v>50000</v>
      </c>
      <c r="V263" s="10">
        <v>700</v>
      </c>
      <c r="W263" s="10">
        <v>49300</v>
      </c>
      <c r="X263" s="10">
        <v>0</v>
      </c>
      <c r="Y263" s="10">
        <v>51765</v>
      </c>
      <c r="Z263" s="9" t="s">
        <v>125</v>
      </c>
      <c r="AA263" s="8">
        <v>58541.285000000003</v>
      </c>
      <c r="AB263" s="8">
        <v>32310</v>
      </c>
      <c r="AC263" s="8">
        <v>26231.285000000003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45944</v>
      </c>
      <c r="AK263" s="3">
        <v>0</v>
      </c>
      <c r="AL263" s="3">
        <v>45935</v>
      </c>
      <c r="AM263" s="3">
        <v>45942</v>
      </c>
      <c r="AN263" s="3">
        <v>45943</v>
      </c>
      <c r="AO263" s="3">
        <v>45943</v>
      </c>
      <c r="AP263" s="3">
        <v>45939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 t="s">
        <v>415</v>
      </c>
      <c r="AZ263" s="2">
        <v>0</v>
      </c>
      <c r="BA263" s="2">
        <v>0</v>
      </c>
      <c r="BB263" s="2">
        <v>0</v>
      </c>
      <c r="BC263" s="1" t="s">
        <v>103</v>
      </c>
      <c r="BD263" s="56">
        <v>2948.1049752777781</v>
      </c>
    </row>
    <row r="264" spans="1:56" ht="28.5" customHeight="1" x14ac:dyDescent="0.45">
      <c r="A264" s="3" t="s">
        <v>132</v>
      </c>
      <c r="B264" s="14" t="s">
        <v>132</v>
      </c>
      <c r="C264" s="9" t="s">
        <v>107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45961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125</v>
      </c>
      <c r="AA264" s="8">
        <v>6775.4500000000007</v>
      </c>
      <c r="AB264" s="8">
        <v>6775.4500000000007</v>
      </c>
      <c r="AC264" s="8">
        <v>0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143</v>
      </c>
      <c r="AI264" s="1">
        <v>2</v>
      </c>
      <c r="AJ264" s="3">
        <v>45961</v>
      </c>
      <c r="AK264" s="3">
        <v>45959</v>
      </c>
      <c r="AL264" s="3">
        <v>0</v>
      </c>
      <c r="AM264" s="3">
        <v>0</v>
      </c>
      <c r="AN264" s="3">
        <v>0</v>
      </c>
      <c r="AO264" s="3">
        <v>45960</v>
      </c>
      <c r="AP264" s="3">
        <v>45956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125</v>
      </c>
      <c r="AA265" s="8">
        <v>65316.735000000001</v>
      </c>
      <c r="AB265" s="8">
        <v>39085.449999999997</v>
      </c>
      <c r="AC265" s="8">
        <v>26231.285000000003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146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19</vt:i4>
      </vt:variant>
      <vt:variant>
        <vt:lpstr>ช่วงที่มีชื่อ</vt:lpstr>
      </vt:variant>
      <vt:variant>
        <vt:i4>7</vt:i4>
      </vt:variant>
    </vt:vector>
  </HeadingPairs>
  <TitlesOfParts>
    <vt:vector size="26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ค้างตัด13-10-68</vt:lpstr>
      <vt:lpstr>13-10-68</vt:lpstr>
      <vt:lpstr>11-10-68</vt:lpstr>
      <vt:lpstr>10-10-68</vt:lpstr>
      <vt:lpstr>8-10-68</vt:lpstr>
      <vt:lpstr>7-10-68</vt:lpstr>
      <vt:lpstr>6-10-68</vt:lpstr>
      <vt:lpstr>4-10-68</vt:lpstr>
      <vt:lpstr>3-10-68</vt:lpstr>
      <vt:lpstr>1-10-68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2025-10-06T03:55:36Z</cp:lastPrinted>
  <dcterms:created xsi:type="dcterms:W3CDTF">2015-02-27T04:16:25Z</dcterms:created>
  <dcterms:modified xsi:type="dcterms:W3CDTF">2025-10-13T09:50:14Z</dcterms:modified>
</cp:coreProperties>
</file>