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B4A24C53-4C27-4B0A-801E-6BC6049B4DD7}" xr6:coauthVersionLast="47" xr6:coauthVersionMax="47" xr10:uidLastSave="{00000000-0000-0000-0000-000000000000}"/>
  <bookViews>
    <workbookView xWindow="-120" yWindow="-120" windowWidth="29040" windowHeight="15720" tabRatio="762" firstSheet="5" activeTab="5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ตัด15-10-68" sheetId="4602" r:id="rId10"/>
    <sheet name="15-10-68" sheetId="4607" r:id="rId11"/>
    <sheet name="14-10-68" sheetId="4606" r:id="rId12"/>
    <sheet name="13-10-68" sheetId="4605" r:id="rId13"/>
    <sheet name="11-10-68" sheetId="4604" r:id="rId14"/>
    <sheet name="10-10-68" sheetId="4603" r:id="rId15"/>
    <sheet name="8-10-68" sheetId="4599" r:id="rId16"/>
    <sheet name="7-10-68" sheetId="4595" r:id="rId17"/>
    <sheet name="6-10-68" sheetId="4592" r:id="rId18"/>
    <sheet name="4-10-68" sheetId="4591" r:id="rId19"/>
    <sheet name="3-10-68" sheetId="4590" r:id="rId20"/>
    <sheet name="1-10-68" sheetId="4588" r:id="rId21"/>
  </sheets>
  <externalReferences>
    <externalReference r:id="rId22"/>
    <externalReference r:id="rId23"/>
    <externalReference r:id="rId24"/>
  </externalReferences>
  <definedNames>
    <definedName name="_xlnm._FilterDatabase" localSheetId="14" hidden="1">'10-10-68'!$A$5:$BD$221</definedName>
    <definedName name="_xlnm._FilterDatabase" localSheetId="20" hidden="1">'1-10-68'!$A$5:$BD$265</definedName>
    <definedName name="_xlnm._FilterDatabase" localSheetId="13" hidden="1">'11-10-68'!$A$5:$BD$216</definedName>
    <definedName name="_xlnm._FilterDatabase" localSheetId="12" hidden="1">'13-10-68'!$A$5:$BD$249</definedName>
    <definedName name="_xlnm._FilterDatabase" localSheetId="11" hidden="1">'14-10-68'!$A$5:$BD$241</definedName>
    <definedName name="_xlnm._FilterDatabase" localSheetId="10" hidden="1">'15-10-68'!$A$5:$BD$231</definedName>
    <definedName name="_xlnm._FilterDatabase" localSheetId="19" hidden="1">'3-10-68'!$A$5:$BD$809</definedName>
    <definedName name="_xlnm._FilterDatabase" localSheetId="18" hidden="1">'4-10-68'!$A$5:$BD$263</definedName>
    <definedName name="_xlnm._FilterDatabase" localSheetId="17" hidden="1">'6-10-68'!$A$5:$BD$256</definedName>
    <definedName name="_xlnm._FilterDatabase" localSheetId="16" hidden="1">'7-10-68'!$A$5:$BD$243</definedName>
    <definedName name="_xlnm._FilterDatabase" localSheetId="15" hidden="1">'8-10-68'!$A$5:$BD$229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14" hidden="1">'10-10-68'!$A:$A,'10-10-68'!$AG:$AG</definedName>
    <definedName name="Z_A35135A6_BB02_445F_B09B_908EF37AECE2_.wvu.Cols" localSheetId="20" hidden="1">'1-10-68'!$A:$A,'1-10-68'!$AG:$AG</definedName>
    <definedName name="Z_A35135A6_BB02_445F_B09B_908EF37AECE2_.wvu.Cols" localSheetId="13" hidden="1">'11-10-68'!$A:$A,'11-10-68'!$AG:$AG</definedName>
    <definedName name="Z_A35135A6_BB02_445F_B09B_908EF37AECE2_.wvu.Cols" localSheetId="12" hidden="1">'13-10-68'!$A:$A,'13-10-68'!$AG:$AG</definedName>
    <definedName name="Z_A35135A6_BB02_445F_B09B_908EF37AECE2_.wvu.Cols" localSheetId="11" hidden="1">'14-10-68'!$A:$A,'14-10-68'!$AG:$AG</definedName>
    <definedName name="Z_A35135A6_BB02_445F_B09B_908EF37AECE2_.wvu.Cols" localSheetId="10" hidden="1">'15-10-68'!$A:$A,'15-10-68'!$AG:$AG</definedName>
    <definedName name="Z_A35135A6_BB02_445F_B09B_908EF37AECE2_.wvu.Cols" localSheetId="19" hidden="1">'3-10-68'!$A:$A,'3-10-68'!$AG:$AG</definedName>
    <definedName name="Z_A35135A6_BB02_445F_B09B_908EF37AECE2_.wvu.Cols" localSheetId="18" hidden="1">'4-10-68'!$A:$A,'4-10-68'!$AG:$AG</definedName>
    <definedName name="Z_A35135A6_BB02_445F_B09B_908EF37AECE2_.wvu.Cols" localSheetId="17" hidden="1">'6-10-68'!$A:$A,'6-10-68'!$AG:$AG</definedName>
    <definedName name="Z_A35135A6_BB02_445F_B09B_908EF37AECE2_.wvu.Cols" localSheetId="16" hidden="1">'7-10-68'!$A:$A,'7-10-68'!$AG:$AG</definedName>
    <definedName name="Z_A35135A6_BB02_445F_B09B_908EF37AECE2_.wvu.Cols" localSheetId="15" hidden="1">'8-10-68'!$A:$A,'8-10-68'!$AG:$AG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4" hidden="1">'10-10-68'!$B$5:$AC$221</definedName>
    <definedName name="Z_A35135A6_BB02_445F_B09B_908EF37AECE2_.wvu.FilterData" localSheetId="20" hidden="1">'1-10-68'!$B$5:$AC$265</definedName>
    <definedName name="Z_A35135A6_BB02_445F_B09B_908EF37AECE2_.wvu.FilterData" localSheetId="13" hidden="1">'11-10-68'!$B$5:$AC$216</definedName>
    <definedName name="Z_A35135A6_BB02_445F_B09B_908EF37AECE2_.wvu.FilterData" localSheetId="12" hidden="1">'13-10-68'!$B$5:$AC$249</definedName>
    <definedName name="Z_A35135A6_BB02_445F_B09B_908EF37AECE2_.wvu.FilterData" localSheetId="11" hidden="1">'14-10-68'!$B$5:$AC$241</definedName>
    <definedName name="Z_A35135A6_BB02_445F_B09B_908EF37AECE2_.wvu.FilterData" localSheetId="10" hidden="1">'15-10-68'!$B$5:$AC$231</definedName>
    <definedName name="Z_A35135A6_BB02_445F_B09B_908EF37AECE2_.wvu.FilterData" localSheetId="19" hidden="1">'3-10-68'!$B$5:$AC$561</definedName>
    <definedName name="Z_A35135A6_BB02_445F_B09B_908EF37AECE2_.wvu.FilterData" localSheetId="18" hidden="1">'4-10-68'!$B$5:$AC$263</definedName>
    <definedName name="Z_A35135A6_BB02_445F_B09B_908EF37AECE2_.wvu.FilterData" localSheetId="17" hidden="1">'6-10-68'!$B$5:$AC$256</definedName>
    <definedName name="Z_A35135A6_BB02_445F_B09B_908EF37AECE2_.wvu.FilterData" localSheetId="16" hidden="1">'7-10-68'!$B$5:$AC$243</definedName>
    <definedName name="Z_A35135A6_BB02_445F_B09B_908EF37AECE2_.wvu.FilterData" localSheetId="15" hidden="1">'8-10-68'!$B$5:$AC$229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4" hidden="1">'10-10-68'!$2:$2</definedName>
    <definedName name="Z_A35135A6_BB02_445F_B09B_908EF37AECE2_.wvu.Rows" localSheetId="20" hidden="1">'1-10-68'!$2:$2</definedName>
    <definedName name="Z_A35135A6_BB02_445F_B09B_908EF37AECE2_.wvu.Rows" localSheetId="13" hidden="1">'11-10-68'!$2:$2</definedName>
    <definedName name="Z_A35135A6_BB02_445F_B09B_908EF37AECE2_.wvu.Rows" localSheetId="12" hidden="1">'13-10-68'!$2:$2</definedName>
    <definedName name="Z_A35135A6_BB02_445F_B09B_908EF37AECE2_.wvu.Rows" localSheetId="11" hidden="1">'14-10-68'!$2:$2</definedName>
    <definedName name="Z_A35135A6_BB02_445F_B09B_908EF37AECE2_.wvu.Rows" localSheetId="10" hidden="1">'15-10-68'!$2:$2</definedName>
    <definedName name="Z_A35135A6_BB02_445F_B09B_908EF37AECE2_.wvu.Rows" localSheetId="19" hidden="1">'3-10-68'!$2:$2</definedName>
    <definedName name="Z_A35135A6_BB02_445F_B09B_908EF37AECE2_.wvu.Rows" localSheetId="18" hidden="1">'4-10-68'!$2:$2</definedName>
    <definedName name="Z_A35135A6_BB02_445F_B09B_908EF37AECE2_.wvu.Rows" localSheetId="17" hidden="1">'6-10-68'!$2:$2</definedName>
    <definedName name="Z_A35135A6_BB02_445F_B09B_908EF37AECE2_.wvu.Rows" localSheetId="16" hidden="1">'7-10-68'!$2:$2</definedName>
    <definedName name="Z_A35135A6_BB02_445F_B09B_908EF37AECE2_.wvu.Rows" localSheetId="15" hidden="1">'8-10-68'!$2:$2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135" r:id="rId25"/>
    <pivotCache cacheId="136" r:id="rId26"/>
    <pivotCache cacheId="143" r:id="rId2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4213" l="1"/>
  <c r="I5" i="4213"/>
  <c r="I6" i="4213"/>
  <c r="I7" i="4213"/>
  <c r="I8" i="4213"/>
  <c r="I9" i="4213"/>
  <c r="I10" i="4213"/>
  <c r="I12" i="4213"/>
  <c r="I13" i="4213"/>
  <c r="I14" i="4213"/>
  <c r="I16" i="4213"/>
  <c r="I17" i="4213"/>
  <c r="I18" i="4213"/>
  <c r="I20" i="4213"/>
  <c r="I21" i="4213"/>
  <c r="I22" i="4213"/>
  <c r="I23" i="4213"/>
  <c r="I26" i="4213"/>
  <c r="I28" i="4213"/>
  <c r="I29" i="4213"/>
  <c r="I30" i="4213"/>
  <c r="I31" i="4213"/>
  <c r="I33" i="4213"/>
  <c r="I34" i="4213"/>
  <c r="I35" i="4213"/>
  <c r="I36" i="4213"/>
  <c r="I38" i="4213"/>
  <c r="I39" i="4213"/>
  <c r="I41" i="4213"/>
  <c r="I42" i="4213"/>
  <c r="I43" i="4213"/>
  <c r="I44" i="4213"/>
  <c r="I45" i="4213"/>
  <c r="I47" i="4213"/>
  <c r="I48" i="4213"/>
  <c r="I49" i="4213"/>
  <c r="I50" i="4213"/>
  <c r="I51" i="4213"/>
  <c r="N80" i="4602"/>
  <c r="M80" i="4602"/>
  <c r="L80" i="4602"/>
  <c r="K80" i="4602"/>
  <c r="J80" i="4602"/>
  <c r="I80" i="4602"/>
  <c r="H80" i="4602"/>
  <c r="G80" i="4602"/>
  <c r="F80" i="4602"/>
  <c r="E80" i="4602"/>
  <c r="D80" i="4602"/>
  <c r="C80" i="4602"/>
  <c r="B80" i="4602"/>
  <c r="O79" i="4602"/>
  <c r="O78" i="4602"/>
  <c r="O77" i="4602"/>
  <c r="O76" i="4602"/>
  <c r="O75" i="4602"/>
  <c r="O74" i="4602"/>
  <c r="O73" i="4602"/>
  <c r="O72" i="4602"/>
  <c r="O71" i="4602"/>
  <c r="O70" i="4602"/>
  <c r="O69" i="4602"/>
  <c r="O68" i="4602"/>
  <c r="O67" i="4602"/>
  <c r="O66" i="4602"/>
  <c r="O65" i="4602"/>
  <c r="O64" i="4602"/>
  <c r="O63" i="4602"/>
  <c r="O62" i="4602"/>
  <c r="O61" i="4602"/>
  <c r="O60" i="4602"/>
  <c r="O59" i="4602"/>
  <c r="O58" i="4602"/>
  <c r="O57" i="4602"/>
  <c r="O56" i="4602"/>
  <c r="O55" i="4602"/>
  <c r="O54" i="4602"/>
  <c r="O53" i="4602"/>
  <c r="O52" i="4602"/>
  <c r="O51" i="4602"/>
  <c r="O50" i="4602"/>
  <c r="O49" i="4602"/>
  <c r="O48" i="4602"/>
  <c r="O47" i="4602"/>
  <c r="O46" i="4602"/>
  <c r="O45" i="4602"/>
  <c r="O44" i="4602"/>
  <c r="O43" i="4602"/>
  <c r="O42" i="4602"/>
  <c r="O41" i="4602"/>
  <c r="O40" i="4602"/>
  <c r="O39" i="4602"/>
  <c r="O38" i="4602"/>
  <c r="O37" i="4602"/>
  <c r="O36" i="4602"/>
  <c r="O35" i="4602"/>
  <c r="O34" i="4602"/>
  <c r="O33" i="4602"/>
  <c r="O32" i="4602"/>
  <c r="O31" i="4602"/>
  <c r="O30" i="4602"/>
  <c r="O29" i="4602"/>
  <c r="O28" i="4602"/>
  <c r="O27" i="4602"/>
  <c r="O26" i="4602"/>
  <c r="O25" i="4602"/>
  <c r="O24" i="4602"/>
  <c r="O23" i="4602"/>
  <c r="O22" i="4602"/>
  <c r="O21" i="4602"/>
  <c r="O20" i="4602"/>
  <c r="O19" i="4602"/>
  <c r="O18" i="4602"/>
  <c r="O17" i="4602"/>
  <c r="O16" i="4602"/>
  <c r="O15" i="4602"/>
  <c r="O14" i="4602"/>
  <c r="O13" i="4602"/>
  <c r="O12" i="4602"/>
  <c r="O11" i="4602"/>
  <c r="O10" i="4602"/>
  <c r="O9" i="4602"/>
  <c r="O8" i="4602"/>
  <c r="O7" i="4602"/>
  <c r="O6" i="4602"/>
  <c r="O5" i="4602"/>
  <c r="O80" i="4602" s="1"/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K10" i="4223" l="1"/>
  <c r="M56" i="4213" l="1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C41" i="4189" l="1"/>
  <c r="D41" i="4189"/>
  <c r="E41" i="4189"/>
  <c r="F41" i="4189"/>
  <c r="G41" i="4189"/>
  <c r="B41" i="4189"/>
  <c r="B38" i="4189"/>
  <c r="D47" i="4189" l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H7" i="4196" l="1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8" i="4213" l="1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75" i="4213" l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<sst xmlns="http://schemas.openxmlformats.org/spreadsheetml/2006/main" count="38796" uniqueCount="582">
  <si>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</si>
  <si>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</si>
  <si>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</si>
  <si>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</si>
  <si>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</si>
  <si>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</si>
  <si>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</si>
  <si>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</si>
  <si>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</si>
  <si>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</si>
  <si>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</si>
  <si>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</si>
  <si>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</si>
  <si>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</si>
  <si>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</si>
  <si>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</si>
  <si>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</si>
  <si>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</si>
  <si>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</si>
  <si>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</si>
  <si>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</si>
  <si>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</si>
  <si>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</si>
  <si>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</si>
  <si>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</si>
  <si>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</si>
  <si>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</si>
  <si>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</si>
  <si>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</si>
  <si>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</si>
  <si>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</si>
  <si>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</si>
  <si>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</si>
  <si>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</si>
  <si>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</si>
  <si>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</si>
  <si>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</si>
  <si>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</si>
  <si>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</si>
  <si>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</si>
  <si>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</si>
  <si>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</si>
  <si>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</si>
  <si>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</si>
  <si>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</si>
  <si>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</si>
  <si>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</si>
  <si>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</si>
  <si>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</si>
  <si>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</si>
  <si>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</si>
  <si>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</si>
  <si>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</si>
  <si>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</si>
  <si>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</si>
  <si>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</si>
  <si>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</si>
  <si>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</si>
  <si>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</si>
  <si>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</si>
  <si>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</si>
  <si>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</si>
  <si>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</si>
  <si>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</si>
  <si>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</si>
  <si>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</si>
  <si>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</si>
  <si>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</si>
  <si>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</si>
  <si>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</si>
  <si>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</si>
  <si>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</si>
  <si>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</si>
  <si>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</si>
  <si>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</si>
  <si>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</si>
  <si>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</si>
  <si>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</si>
  <si>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</si>
  <si>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</si>
  <si>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</si>
  <si>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</si>
  <si>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</si>
  <si>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</si>
  <si>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</si>
  <si>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</si>
  <si>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</si>
  <si>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</si>
  <si>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</si>
  <si>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</si>
  <si>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</si>
  <si>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</si>
  <si>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</si>
  <si>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</si>
  <si>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</si>
  <si>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</si>
  <si>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</si>
  <si>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</si>
  <si>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</si>
  <si>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</si>
  <si>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</si>
  <si>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</si>
  <si>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</si>
  <si>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</si>
  <si>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</si>
  <si>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</si>
  <si>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</si>
  <si>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</si>
  <si>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</si>
  <si>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</si>
  <si>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</si>
  <si>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</si>
  <si>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</si>
  <si>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</si>
  <si>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</si>
  <si>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</si>
  <si>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</si>
  <si>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</si>
  <si>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</si>
  <si>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</si>
  <si>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</si>
  <si>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</si>
  <si>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</si>
  <si>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</si>
  <si>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</si>
  <si>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</si>
  <si>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</si>
  <si>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</si>
  <si>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</si>
  <si>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</si>
  <si>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</si>
  <si>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</si>
  <si>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</si>
  <si>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</si>
  <si>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</si>
  <si>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</si>
  <si>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</si>
  <si>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</si>
  <si>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</si>
  <si>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</si>
  <si>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</si>
  <si>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</si>
  <si>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</si>
  <si>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</si>
  <si>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</si>
  <si>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</si>
  <si>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</si>
  <si>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</si>
  <si>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</si>
  <si>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</si>
  <si>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</si>
  <si>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</si>
  <si>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</si>
  <si>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</si>
  <si>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</si>
  <si>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</si>
  <si>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</si>
  <si>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</si>
  <si>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</si>
  <si>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</si>
  <si>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</si>
  <si>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</si>
  <si>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</si>
  <si>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</si>
  <si>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</si>
  <si>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</si>
  <si>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</si>
  <si>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</si>
  <si>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</si>
  <si>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</si>
  <si>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</si>
  <si>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</si>
  <si>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</si>
  <si>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</si>
  <si>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</si>
  <si>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Order+ส่ง+ประมาณการ</t>
  </si>
  <si>
    <t>MK67-001236</t>
  </si>
  <si>
    <t>ยูฟีด รวมไก่ วัว</t>
  </si>
  <si>
    <t>ลูกค้าสั่งผิดเอาไปส่งเดือน10</t>
  </si>
  <si>
    <t>WSWT2121670SM ผลรวม</t>
  </si>
  <si>
    <t>MK67-001396</t>
  </si>
  <si>
    <t>นีโอ พี4</t>
  </si>
  <si>
    <t>ถุงทองแซนวิช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</si>
  <si>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</si>
  <si>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</si>
  <si>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</si>
  <si>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</si>
  <si>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</si>
  <si>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</si>
  <si>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</si>
  <si>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</si>
  <si>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</si>
  <si>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</si>
  <si>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</si>
  <si>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</si>
  <si>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</si>
  <si>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</si>
  <si>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</si>
  <si>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</si>
  <si>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</si>
  <si>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</si>
  <si>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</si>
  <si>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</si>
  <si>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</si>
  <si>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</si>
  <si>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</si>
  <si>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</si>
  <si>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</si>
  <si>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</si>
  <si>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</si>
  <si>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</si>
  <si>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</si>
  <si>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</si>
  <si>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</si>
  <si>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</si>
  <si>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</si>
  <si>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</si>
  <si>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</si>
  <si>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</si>
  <si>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</si>
  <si>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</si>
  <si>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</si>
  <si>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ลบสี 5040</t>
  </si>
  <si>
    <t>รถไฟ</t>
  </si>
  <si>
    <t>บจก.เอ็กเซลเล้นท์</t>
  </si>
  <si>
    <t>สุบรรณ 111</t>
  </si>
  <si>
    <t>ยอดส่ง   1/4/68  - 12/4/68</t>
  </si>
  <si>
    <t>จับจีบ3.5"</t>
  </si>
  <si>
    <t>ดอกไม้แดง</t>
  </si>
  <si>
    <t>เฟิร์สช้อย 902</t>
  </si>
  <si>
    <t>เฟิร์สช้อย 911</t>
  </si>
  <si>
    <t>เพอเฟคค์ 902</t>
  </si>
  <si>
    <t>2/6---6/6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</si>
  <si>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</si>
  <si>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</si>
  <si>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</si>
  <si>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</si>
  <si>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</si>
  <si>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</si>
  <si>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</si>
  <si>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</si>
  <si>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</si>
  <si>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</si>
  <si>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</si>
  <si>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</si>
  <si>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</si>
  <si>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</si>
  <si>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</si>
  <si>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</si>
  <si>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</si>
  <si>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</si>
  <si>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</si>
  <si>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บจก.บลูฟาโล่</t>
  </si>
  <si>
    <t>ปลาโลมาแดง</t>
  </si>
  <si>
    <t>ดอกไม้เขียว</t>
  </si>
  <si>
    <t>ถุงเขียว</t>
  </si>
  <si>
    <t>WHOLE WHEAT</t>
  </si>
  <si>
    <t>MK68-000893</t>
  </si>
  <si>
    <t>มาซู ฟีดจี041</t>
  </si>
  <si>
    <t>300แบน</t>
  </si>
  <si>
    <t>โบว์น้ำเงิน</t>
  </si>
  <si>
    <t>เพอเฟคค์ 912</t>
  </si>
  <si>
    <t>ห้ามเกิน-ขาดได้5%</t>
  </si>
  <si>
    <t>U-GOAT14</t>
  </si>
  <si>
    <t>P13</t>
  </si>
  <si>
    <t>โมโม่ 492</t>
  </si>
  <si>
    <t>ยูฟีด บี2</t>
  </si>
  <si>
    <t>ฟีล กู๊ด 893</t>
  </si>
  <si>
    <t>โมโม่ 4132</t>
  </si>
  <si>
    <t>MK68-000990</t>
  </si>
  <si>
    <t>SW 441 PLUS</t>
  </si>
  <si>
    <t>โรงสีธัญญกิจ(ราชบุรี)</t>
  </si>
  <si>
    <t>โบว์แดง</t>
  </si>
  <si>
    <t>MK68-000983</t>
  </si>
  <si>
    <t>เฟิร์สช้อย 913</t>
  </si>
  <si>
    <t>MK68-000982</t>
  </si>
  <si>
    <t>MK68-000978</t>
  </si>
  <si>
    <t>WSWT2025650 ผลรวม</t>
  </si>
  <si>
    <t>เวท-มิน</t>
  </si>
  <si>
    <t>MK68-001024</t>
  </si>
  <si>
    <t>MK68-001026</t>
  </si>
  <si>
    <t>MK68-001027</t>
  </si>
  <si>
    <t>เพอเฟคค์ 663</t>
  </si>
  <si>
    <t>สีผิดเบอร์280</t>
  </si>
  <si>
    <t>MK68-001030</t>
  </si>
  <si>
    <t>แปดแต้มแดง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</si>
  <si>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</si>
  <si>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</si>
  <si>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</si>
  <si>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</si>
  <si>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</si>
  <si>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</si>
  <si>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</si>
  <si>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</si>
  <si>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</si>
  <si>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</si>
  <si>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</si>
  <si>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</si>
  <si>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</si>
  <si>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MK68-001067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</si>
  <si>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</si>
  <si>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</si>
  <si>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</si>
  <si>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</si>
  <si>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</si>
  <si>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ถุงเงิน</t>
  </si>
  <si>
    <t>แต้มแดง</t>
  </si>
  <si>
    <t>MK68-001080</t>
  </si>
  <si>
    <t>MK68-001079</t>
  </si>
  <si>
    <t>เอส ฟาร์ม115</t>
  </si>
  <si>
    <t>APM915</t>
  </si>
  <si>
    <t>ยู-ฟีด บี1</t>
  </si>
  <si>
    <t>บจก.หนองบัวฟีด</t>
  </si>
  <si>
    <t>MK68-001086</t>
  </si>
  <si>
    <t>MK68-001093</t>
  </si>
  <si>
    <t>MK68-001092</t>
  </si>
  <si>
    <t>MK68-001091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</si>
  <si>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</si>
  <si>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</si>
  <si>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</si>
  <si>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</si>
  <si>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</si>
  <si>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</si>
  <si>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</si>
  <si>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</si>
  <si>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</si>
  <si>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</si>
  <si>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</si>
  <si>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</si>
  <si>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</si>
  <si>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</si>
  <si>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</si>
  <si>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</si>
  <si>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</si>
  <si>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</si>
  <si>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</si>
  <si>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</si>
  <si>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</si>
  <si>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</si>
  <si>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</si>
  <si>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</si>
  <si>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ไก่เนื้อ สระบุรี2</t>
  </si>
  <si>
    <t>แถบส้ม</t>
  </si>
  <si>
    <t>ไก่เนื้อ สระบุรี1</t>
  </si>
  <si>
    <t>ไก่ไข่</t>
  </si>
  <si>
    <t>MK68-001119</t>
  </si>
  <si>
    <t>MK68-001118</t>
  </si>
  <si>
    <t>B922</t>
  </si>
  <si>
    <t>4/10   11/10</t>
  </si>
  <si>
    <t>4/10   10/10</t>
  </si>
  <si>
    <t>สุบรรณ 333</t>
  </si>
  <si>
    <t xml:space="preserve">เพอเฟคค์ 664 </t>
  </si>
  <si>
    <t>1/10  8/10  15/10  22/10</t>
  </si>
  <si>
    <t>3/10  10/10  17/10  24/10</t>
  </si>
  <si>
    <t>เย็น8/10</t>
  </si>
  <si>
    <t>MK68-001141</t>
  </si>
  <si>
    <t>PDR250320</t>
  </si>
  <si>
    <t>PDR250321</t>
  </si>
  <si>
    <t>KFM-HF</t>
  </si>
  <si>
    <t>MK68-001142</t>
  </si>
  <si>
    <t>PDR250322</t>
  </si>
  <si>
    <t>MK68-001143</t>
  </si>
  <si>
    <t>PDR250323</t>
  </si>
  <si>
    <t>บจก.หนองบัวอโกรฟอร์ไลฟ์</t>
  </si>
  <si>
    <t>MK68-001139</t>
  </si>
  <si>
    <t>MK68-001140</t>
  </si>
  <si>
    <t>MK68-001123</t>
  </si>
  <si>
    <t>MK68-001129</t>
  </si>
  <si>
    <t>MK68-001124</t>
  </si>
  <si>
    <t>MK68-001121</t>
  </si>
  <si>
    <t>MK68-001122</t>
  </si>
  <si>
    <t>MK68-001120</t>
  </si>
  <si>
    <t>MK68-001125</t>
  </si>
  <si>
    <t>MK68-001126</t>
  </si>
  <si>
    <t>MK68-001127</t>
  </si>
  <si>
    <t>MK68-001161</t>
  </si>
  <si>
    <t>หจก.อนนท์อุตสาหกรรม</t>
  </si>
  <si>
    <t>อนนท์ 20 กก.</t>
  </si>
  <si>
    <t>MK68-001162</t>
  </si>
  <si>
    <t>ดาว 20 กก.</t>
  </si>
  <si>
    <t>MK68-001163</t>
  </si>
  <si>
    <t>หจก.เอ็ม.ที.เอส เทรดดิ้ง</t>
  </si>
  <si>
    <t>แป้งมันไก่เหลืองMTS(ถุงในเจาะรู)</t>
  </si>
  <si>
    <t>WSWT2025700</t>
  </si>
  <si>
    <t>MK68-001152</t>
  </si>
  <si>
    <t>คุณฐนวรวรรศณ์ ภัทรนนท์สกุล</t>
  </si>
  <si>
    <t>ปลาวาฬยิ้ม</t>
  </si>
  <si>
    <t>MK68-001153</t>
  </si>
  <si>
    <t>VC 105</t>
  </si>
  <si>
    <t>VC 120</t>
  </si>
  <si>
    <t>JET 888</t>
  </si>
  <si>
    <t>MK68-001156</t>
  </si>
  <si>
    <t>NOVA S5</t>
  </si>
  <si>
    <t>MK68-001155</t>
  </si>
  <si>
    <t>นาโน 01 พลัส</t>
  </si>
  <si>
    <t>MK68-001158</t>
  </si>
  <si>
    <t>SW 441</t>
  </si>
  <si>
    <t>MK68-001159</t>
  </si>
  <si>
    <t>SPM 915</t>
  </si>
  <si>
    <t>MK68-001157</t>
  </si>
  <si>
    <t>HERO 111</t>
  </si>
  <si>
    <t>MK68-001150</t>
  </si>
  <si>
    <t>กัสโซ่ฟีด 202</t>
  </si>
  <si>
    <t>การ์เซียส์ฟิช111</t>
  </si>
  <si>
    <t>MK68-001147</t>
  </si>
  <si>
    <t>OPAL CA3</t>
  </si>
  <si>
    <t>BLANK FORM(ถุงในดำ)</t>
  </si>
  <si>
    <t>MK68-001148</t>
  </si>
  <si>
    <t>EXCELBLEND S200</t>
  </si>
  <si>
    <t>OPAL CA3(ถุงในดำ)</t>
  </si>
  <si>
    <t>MK68-001160</t>
  </si>
  <si>
    <t>อนนท์ 50กก.</t>
  </si>
  <si>
    <t>WSWT24211125120</t>
  </si>
  <si>
    <t>WRWT211125/WRWT25850</t>
  </si>
  <si>
    <t>WRWT2401125/WRWT25850</t>
  </si>
  <si>
    <t>14/10เย็น</t>
  </si>
  <si>
    <t>MK68-001168</t>
  </si>
  <si>
    <t>MK68-001171</t>
  </si>
  <si>
    <t>ราชสีห์(ข้าวหอมมะลิ)</t>
  </si>
  <si>
    <t>WSWT1621720SMFX</t>
  </si>
  <si>
    <t>WRWT21720/WRWT21720</t>
  </si>
  <si>
    <t>WRWT160720/WRWT21720</t>
  </si>
  <si>
    <t>MK68-001170</t>
  </si>
  <si>
    <t xml:space="preserve">เมอร์รี่882M </t>
  </si>
  <si>
    <t xml:space="preserve"> สไมล์951M </t>
  </si>
  <si>
    <t>เสียเยอะ</t>
  </si>
  <si>
    <t>MK68-001176</t>
  </si>
  <si>
    <t>หจก.ไอทีอี เกษตรพัฒนา</t>
  </si>
  <si>
    <t>ITE ปูนเปลือกหอย</t>
  </si>
  <si>
    <t>ไอฟีดไก่ไข่เบอร์ 5 เอ็ม</t>
  </si>
  <si>
    <t>MK68-001173</t>
  </si>
  <si>
    <t>PDR250327</t>
  </si>
  <si>
    <t>8S</t>
  </si>
  <si>
    <t>PDR250328</t>
  </si>
  <si>
    <t>MK68-001174</t>
  </si>
  <si>
    <t>PDR250329</t>
  </si>
  <si>
    <t>PDR250330</t>
  </si>
  <si>
    <t>หีบเพลงแดง</t>
  </si>
  <si>
    <t>MK68-001175</t>
  </si>
  <si>
    <t>PDR250331</t>
  </si>
  <si>
    <t>WSWT1825800 ผลรวม</t>
  </si>
  <si>
    <t>WSWT2025850 ผลรวม</t>
  </si>
  <si>
    <t>WSWT24211125120 ผลรวม</t>
  </si>
  <si>
    <t>WSWT2625850SM ผลรวม</t>
  </si>
  <si>
    <t xml:space="preserve">บจก.หนองบัวฟีด </t>
  </si>
  <si>
    <t>รอโอนเงิน</t>
  </si>
  <si>
    <t>มาซูฟีด ซี0434</t>
  </si>
  <si>
    <t>กรีด</t>
  </si>
  <si>
    <t>บจก.มารีน ลีดเดอร์</t>
  </si>
  <si>
    <t>High Rock</t>
  </si>
  <si>
    <t>Rocky Quick lime</t>
  </si>
  <si>
    <t>รถไฟฟ้าปูนขาวเย็น</t>
  </si>
  <si>
    <t>MK68-001180</t>
  </si>
  <si>
    <t>PDR250332</t>
  </si>
  <si>
    <t>MK68-001181</t>
  </si>
  <si>
    <t>ลบสีจำนวนมาก</t>
  </si>
  <si>
    <t>จับจีบ5"</t>
  </si>
  <si>
    <t>เมอร์รี่882L</t>
  </si>
  <si>
    <t>คุณนพวินทร์ รัตนเศรษฐ์เมธา</t>
  </si>
  <si>
    <t>ลุงนัย ฟาร์ม 103พลัส</t>
  </si>
  <si>
    <t>BOBBL Cat รสSalman</t>
  </si>
  <si>
    <t>WSWT2321750</t>
  </si>
  <si>
    <t>P2</t>
  </si>
  <si>
    <t>WRWT21750/WRWT21750</t>
  </si>
  <si>
    <t>WRWT230750/WRWT21750</t>
  </si>
  <si>
    <t>ลบสี2500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</si>
  <si>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</si>
  <si>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</si>
  <si>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</si>
  <si>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</si>
  <si>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</si>
  <si>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</si>
  <si>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</si>
  <si>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</si>
  <si>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</si>
  <si>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</si>
  <si>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</si>
  <si>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MK68-001198</t>
  </si>
  <si>
    <t>MK68-001194</t>
  </si>
  <si>
    <t>MK68-001193</t>
  </si>
  <si>
    <t>ฟีล กู๊ด พี7</t>
  </si>
  <si>
    <t>นีโอ พี3</t>
  </si>
  <si>
    <t>นาโน 06</t>
  </si>
  <si>
    <t>นาโน 04</t>
  </si>
  <si>
    <t>SPM914</t>
  </si>
  <si>
    <t>ยู-ฟีด รวมหมู</t>
  </si>
  <si>
    <t>SPM190 GOAL</t>
  </si>
  <si>
    <t>MK68-001192</t>
  </si>
  <si>
    <t>MK68-001178</t>
  </si>
  <si>
    <t>MK68-001179</t>
  </si>
  <si>
    <t>MK68-001199</t>
  </si>
  <si>
    <t>ฟีล กู๊ด 8033</t>
  </si>
  <si>
    <t>มาซู ฟีดบี042</t>
  </si>
  <si>
    <t>BOBBL Cat รสMellow</t>
  </si>
  <si>
    <t xml:space="preserve">คุณธนนท์ </t>
  </si>
  <si>
    <t>WSWT262575051</t>
  </si>
  <si>
    <t>MK68-001195</t>
  </si>
  <si>
    <t>MK68-001196</t>
  </si>
  <si>
    <t>MK68-001197</t>
  </si>
  <si>
    <t>WSWT2321750 ผลรวม</t>
  </si>
  <si>
    <t>WSWT262575051 ผลรวม</t>
  </si>
  <si>
    <t>ป้ายชื่อแถว</t>
  </si>
  <si>
    <t>ตัดหมดแล้ว</t>
  </si>
  <si>
    <t>MK68-001216</t>
  </si>
  <si>
    <t>MK68-001205</t>
  </si>
  <si>
    <t>MK68-001204</t>
  </si>
  <si>
    <t>MK68-001206</t>
  </si>
  <si>
    <t>MK68-001207</t>
  </si>
  <si>
    <t>MK68-001213</t>
  </si>
  <si>
    <t>MK68-001202</t>
  </si>
  <si>
    <t>MK68-001203</t>
  </si>
  <si>
    <t>MK68-001210</t>
  </si>
  <si>
    <t>MK68-001200</t>
  </si>
  <si>
    <t>MK68-001211</t>
  </si>
  <si>
    <t>MK68-001209</t>
  </si>
  <si>
    <t>MK68-001208</t>
  </si>
  <si>
    <t>10/10เย็น</t>
  </si>
  <si>
    <t>MK68-001218</t>
  </si>
  <si>
    <t>MK68-001219</t>
  </si>
  <si>
    <t xml:space="preserve">BOBBL Dog รส Lamb&amp;Rice </t>
  </si>
  <si>
    <t>บจก.เอสทีเคมีธุรกืจ</t>
  </si>
  <si>
    <t>มังกรแดง STCB</t>
  </si>
  <si>
    <t>ห้ามเกิน</t>
  </si>
  <si>
    <t>บิดผิด ต้องเลาะมาจับจีบแล้วเย็บก้นสวมถุง</t>
  </si>
  <si>
    <t>MK68-001224</t>
  </si>
  <si>
    <t>แดนโกรว50(เหลือง)</t>
  </si>
  <si>
    <t>15/10เย็น</t>
  </si>
  <si>
    <t>MK68-001212</t>
  </si>
  <si>
    <t>บจก.แลบอินเตอร์</t>
  </si>
  <si>
    <t>Soybean Meal</t>
  </si>
  <si>
    <t>บจก.ไซแอนท์</t>
  </si>
  <si>
    <t>BOBBI Cat รสSalman</t>
  </si>
  <si>
    <t>BOBBI Cat รสMellow</t>
  </si>
  <si>
    <t xml:space="preserve">BOBBI Dog รส Lamb&amp;Rice </t>
  </si>
  <si>
    <t>MK68-001223</t>
  </si>
  <si>
    <t>WRWT160800/WRWT25800</t>
  </si>
  <si>
    <t>MK68-001228</t>
  </si>
  <si>
    <t>โบว์แดง 10กก</t>
  </si>
  <si>
    <t>WSWT1625800</t>
  </si>
  <si>
    <t>MK68-001221</t>
  </si>
  <si>
    <t>MK68-001227</t>
  </si>
  <si>
    <t>ปลาโลมาเทา</t>
  </si>
  <si>
    <t>PDR250344</t>
  </si>
  <si>
    <t>PDR250345</t>
  </si>
  <si>
    <t>บลูทีมเหลือง</t>
  </si>
  <si>
    <t>MK68-001229</t>
  </si>
  <si>
    <t>PDR250346</t>
  </si>
  <si>
    <t>FW-Y</t>
  </si>
  <si>
    <t>PDR250347</t>
  </si>
  <si>
    <t>แต้มฟ้า</t>
  </si>
  <si>
    <t>PDR250348</t>
  </si>
  <si>
    <t>PDR250349</t>
  </si>
  <si>
    <t xml:space="preserve">แปดแต้มแดง  </t>
  </si>
  <si>
    <t>PBKF2-01-03</t>
  </si>
  <si>
    <t>MK68-001231</t>
  </si>
  <si>
    <t>PDR250350</t>
  </si>
  <si>
    <t>APM 914</t>
  </si>
  <si>
    <t>MK68-001230</t>
  </si>
  <si>
    <t>ชามแดง 25กก</t>
  </si>
  <si>
    <t>แปดแต้มแดง 25กก</t>
  </si>
  <si>
    <t>วีโว่ 100</t>
  </si>
  <si>
    <t>วีโว่ 200</t>
  </si>
  <si>
    <t>วีโว่ 300</t>
  </si>
  <si>
    <t>แดนโกรว เจลาโต้</t>
  </si>
  <si>
    <t xml:space="preserve">งาน รอตัด หน้างาน  </t>
  </si>
  <si>
    <t>WSWT1625800 ผลรวม</t>
  </si>
  <si>
    <t>บจก.ซิเบลโก้(บางเลน)</t>
  </si>
  <si>
    <t>SILICA</t>
  </si>
  <si>
    <t>โรงสีข้าวธัญญาวัฒน์</t>
  </si>
  <si>
    <t>ช้างจีนข้าวหอมชั้นดี(น้ำเงิน) (ถุงในเจาะรู)</t>
  </si>
  <si>
    <t>LMC 20KG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</si>
  <si>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</si>
  <si>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</si>
  <si>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</si>
  <si>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</si>
  <si>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</si>
  <si>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</si>
  <si>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</si>
  <si>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</si>
  <si>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</si>
  <si>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</si>
  <si>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WSWT2125650 ผลรวม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</si>
</sst>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4" fontId="0" fillId="0" borderId="0" xfId="0" applyNumberFormat="1" applyAlignment="1">
      <alignment horizontal="left"/>
    </xf>
    <xf numFmtId="187" fontId="3" fillId="0" borderId="12" xfId="0" applyNumberFormat="1" applyFont="1" applyBorder="1" applyAlignment="1">
      <alignment vertical="center" wrapText="1"/>
    </xf>
    <xf numFmtId="0" fontId="27" fillId="0" borderId="0" xfId="0" applyFont="1"/>
    <xf numFmtId="187" fontId="27" fillId="0" borderId="0" xfId="0" applyNumberFormat="1" applyFont="1"/>
    <xf numFmtId="187" fontId="27" fillId="0" borderId="1" xfId="0" applyNumberFormat="1" applyFont="1" applyBorder="1"/>
    <xf numFmtId="188" fontId="27" fillId="0" borderId="1" xfId="1" applyNumberFormat="1" applyFont="1" applyBorder="1"/>
    <xf numFmtId="0" fontId="27" fillId="0" borderId="1" xfId="0" applyFont="1" applyBorder="1"/>
    <xf numFmtId="0" fontId="27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187" fontId="27" fillId="0" borderId="1" xfId="0" applyNumberFormat="1" applyFont="1" applyBorder="1" applyAlignment="1">
      <alignment horizontal="left"/>
    </xf>
    <xf numFmtId="0" fontId="28" fillId="35" borderId="0" xfId="0" applyFont="1" applyFill="1" applyAlignment="1">
      <alignment horizontal="left"/>
    </xf>
    <xf numFmtId="188" fontId="28" fillId="35" borderId="0" xfId="1" applyNumberFormat="1" applyFont="1" applyFill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40"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ont>
        <color rgb="FF0000FF"/>
      </font>
    </dxf>
    <dxf>
      <font>
        <sz val="8"/>
      </font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pivotCacheDefinition" Target="pivotCache/pivotCacheDefinition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MK68-001228</v>
          </cell>
          <cell r="C18">
            <v>45941</v>
          </cell>
          <cell r="E18" t="str">
            <v>บจก.เคอรี่ฟลาวมิลล์</v>
          </cell>
          <cell r="F18" t="str">
            <v>โบว์แดง 10กก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 t="str">
            <v>ไม่</v>
          </cell>
          <cell r="T18" t="str">
            <v>ไม่สวมถุงใน</v>
          </cell>
          <cell r="U18"/>
          <cell r="V18"/>
          <cell r="X18">
            <v>45952</v>
          </cell>
          <cell r="Z18" t="str">
            <v>ห่ออัดเบลแบน500</v>
          </cell>
          <cell r="AA18">
            <v>5000</v>
          </cell>
          <cell r="AB18">
            <v>0</v>
          </cell>
          <cell r="AC18">
            <v>0</v>
          </cell>
          <cell r="AD18">
            <v>0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</v>
          </cell>
          <cell r="AQ18">
            <v>3702.0499999999997</v>
          </cell>
          <cell r="AR18">
            <v>3702.0499999999997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P7</v>
          </cell>
          <cell r="DM18">
            <v>2</v>
          </cell>
          <cell r="DN18">
            <v>45952</v>
          </cell>
          <cell r="DP18">
            <v>45947</v>
          </cell>
          <cell r="DQ18"/>
          <cell r="DR18">
            <v>45943</v>
          </cell>
          <cell r="DS18">
            <v>45950</v>
          </cell>
          <cell r="DT18">
            <v>45951</v>
          </cell>
          <cell r="DU18">
            <v>45951</v>
          </cell>
          <cell r="DW18"/>
          <cell r="DX18"/>
          <cell r="DY18"/>
          <cell r="DZ18"/>
          <cell r="EA18"/>
          <cell r="EB18"/>
          <cell r="EC18" t="str">
            <v>งานพิมพ์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>
            <v>3702.0499999999997</v>
          </cell>
          <cell r="AR19">
            <v>3702.0499999999997</v>
          </cell>
          <cell r="AS19">
            <v>0</v>
          </cell>
          <cell r="AT19">
            <v>0</v>
          </cell>
          <cell r="AU19">
            <v>0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/>
          <cell r="J20"/>
          <cell r="L20">
            <v>47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WSWT1621720SMFX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WRWT160720/WRWT21720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17</v>
          </cell>
          <cell r="H21">
            <v>26</v>
          </cell>
          <cell r="I21"/>
          <cell r="J21"/>
          <cell r="L21">
            <v>48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WSWT1725800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WRWT170800/WRWT25800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MK68-001221</v>
          </cell>
          <cell r="C22">
            <v>45938</v>
          </cell>
          <cell r="E22" t="str">
            <v>บจก.เอสทีเคมีธุรกืจ</v>
          </cell>
          <cell r="F22" t="str">
            <v>มังกรแดง STCB</v>
          </cell>
          <cell r="G22">
            <v>18</v>
          </cell>
          <cell r="H22">
            <v>30</v>
          </cell>
          <cell r="I22" t="str">
            <v>ขาว</v>
          </cell>
          <cell r="J22"/>
          <cell r="L22">
            <v>54</v>
          </cell>
          <cell r="M22" t="str">
            <v>±</v>
          </cell>
          <cell r="N22">
            <v>5</v>
          </cell>
          <cell r="R22" t="str">
            <v>ไม่</v>
          </cell>
          <cell r="T22">
            <v>19</v>
          </cell>
          <cell r="U22">
            <v>31</v>
          </cell>
          <cell r="V22">
            <v>40</v>
          </cell>
          <cell r="X22">
            <v>45946</v>
          </cell>
          <cell r="Z22" t="str">
            <v>500กระสอบ</v>
          </cell>
          <cell r="AA22">
            <v>10000</v>
          </cell>
          <cell r="AB22">
            <v>0</v>
          </cell>
          <cell r="AC22">
            <v>0</v>
          </cell>
          <cell r="AD22">
            <v>0</v>
          </cell>
          <cell r="AG22"/>
          <cell r="AI22" t="str">
            <v>ห้ามเกิน</v>
          </cell>
          <cell r="AJ22">
            <v>10000</v>
          </cell>
          <cell r="AL22">
            <v>0</v>
          </cell>
          <cell r="AM22">
            <v>10100</v>
          </cell>
          <cell r="AN22">
            <v>0</v>
          </cell>
          <cell r="AO22" t="str">
            <v>WSWT1825800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P9</v>
          </cell>
          <cell r="DM22">
            <v>3</v>
          </cell>
          <cell r="DN22">
            <v>45946</v>
          </cell>
          <cell r="DP22">
            <v>45941</v>
          </cell>
          <cell r="DQ22"/>
          <cell r="DR22">
            <v>45936</v>
          </cell>
          <cell r="DS22">
            <v>45943</v>
          </cell>
          <cell r="DT22">
            <v>45944</v>
          </cell>
          <cell r="DU22">
            <v>45944</v>
          </cell>
          <cell r="DW22">
            <v>45945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 t="str">
            <v>MK68-001161</v>
          </cell>
          <cell r="C23">
            <v>45923</v>
          </cell>
          <cell r="E23" t="str">
            <v>หจก.อนนท์อุตสาหกรรม</v>
          </cell>
          <cell r="F23" t="str">
            <v>อนนท์ 20 กก.</v>
          </cell>
          <cell r="G23">
            <v>18</v>
          </cell>
          <cell r="H23">
            <v>28</v>
          </cell>
          <cell r="I23" t="str">
            <v>ขาว</v>
          </cell>
          <cell r="J23"/>
          <cell r="L23">
            <v>50</v>
          </cell>
          <cell r="M23" t="str">
            <v>±</v>
          </cell>
          <cell r="N23">
            <v>5</v>
          </cell>
          <cell r="R23" t="str">
            <v>ไม่</v>
          </cell>
          <cell r="T23">
            <v>19</v>
          </cell>
          <cell r="U23">
            <v>31</v>
          </cell>
          <cell r="V23">
            <v>40</v>
          </cell>
          <cell r="X23">
            <v>45950</v>
          </cell>
          <cell r="Z23" t="str">
            <v>500กระสอบแบน</v>
          </cell>
          <cell r="AA23">
            <v>5000</v>
          </cell>
          <cell r="AB23">
            <v>0</v>
          </cell>
          <cell r="AC23">
            <v>0</v>
          </cell>
          <cell r="AD23">
            <v>0</v>
          </cell>
          <cell r="AG23"/>
          <cell r="AI23"/>
          <cell r="AJ23">
            <v>5000</v>
          </cell>
          <cell r="AL23">
            <v>0</v>
          </cell>
          <cell r="AM23">
            <v>5400</v>
          </cell>
          <cell r="AN23">
            <v>0</v>
          </cell>
          <cell r="AO23" t="str">
            <v>WSWT1825800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0</v>
          </cell>
          <cell r="DL23" t="str">
            <v>P9</v>
          </cell>
          <cell r="DM23">
            <v>3</v>
          </cell>
          <cell r="DN23">
            <v>45950</v>
          </cell>
          <cell r="DP23">
            <v>45945</v>
          </cell>
          <cell r="DQ23"/>
          <cell r="DR23">
            <v>45940</v>
          </cell>
          <cell r="DS23">
            <v>45947</v>
          </cell>
          <cell r="DT23">
            <v>45948</v>
          </cell>
          <cell r="DU23">
            <v>45948</v>
          </cell>
          <cell r="DW23">
            <v>45949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MK68-001162</v>
          </cell>
          <cell r="C24">
            <v>45923</v>
          </cell>
          <cell r="E24" t="str">
            <v>หจก.อนนท์อุตสาหกรรม</v>
          </cell>
          <cell r="F24" t="str">
            <v>ดาว 20 กก.</v>
          </cell>
          <cell r="G24">
            <v>18</v>
          </cell>
          <cell r="H24">
            <v>28</v>
          </cell>
          <cell r="I24" t="str">
            <v>ขาว</v>
          </cell>
          <cell r="J24"/>
          <cell r="L24">
            <v>50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31</v>
          </cell>
          <cell r="V24">
            <v>40</v>
          </cell>
          <cell r="X24">
            <v>45950</v>
          </cell>
          <cell r="Z24" t="str">
            <v>500กระสอบแบน</v>
          </cell>
          <cell r="AA24">
            <v>25000</v>
          </cell>
          <cell r="AB24">
            <v>363.27927343999994</v>
          </cell>
          <cell r="AC24">
            <v>0</v>
          </cell>
          <cell r="AD24">
            <v>363.27927343999994</v>
          </cell>
          <cell r="AG24"/>
          <cell r="AI24"/>
          <cell r="AJ24">
            <v>0</v>
          </cell>
          <cell r="AL24">
            <v>25000</v>
          </cell>
          <cell r="AM24"/>
          <cell r="AN24">
            <v>26250</v>
          </cell>
          <cell r="AO24" t="str">
            <v>WSWT1825800</v>
          </cell>
          <cell r="AQ24">
            <v>20605.75</v>
          </cell>
          <cell r="AR24">
            <v>20605.75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45950</v>
          </cell>
          <cell r="DP24">
            <v>45945</v>
          </cell>
          <cell r="DQ24"/>
          <cell r="DR24">
            <v>45940</v>
          </cell>
          <cell r="DS24">
            <v>45947</v>
          </cell>
          <cell r="DT24">
            <v>45948</v>
          </cell>
          <cell r="DU24">
            <v>45948</v>
          </cell>
          <cell r="DW24">
            <v>45949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 xml:space="preserve"> /</v>
          </cell>
          <cell r="EG24"/>
          <cell r="EH24"/>
          <cell r="EI24"/>
        </row>
        <row r="25">
          <cell r="B25" t="str">
            <v>MK68-001162</v>
          </cell>
          <cell r="C25">
            <v>45923</v>
          </cell>
          <cell r="E25" t="str">
            <v>หจก.อนนท์อุตสาหกรรม</v>
          </cell>
          <cell r="F25" t="str">
            <v>ดาว 20 กก.</v>
          </cell>
          <cell r="G25">
            <v>18</v>
          </cell>
          <cell r="H25">
            <v>28</v>
          </cell>
          <cell r="I25" t="str">
            <v>ขาว</v>
          </cell>
          <cell r="J25"/>
          <cell r="L25">
            <v>50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31</v>
          </cell>
          <cell r="V25">
            <v>40</v>
          </cell>
          <cell r="X25">
            <v>45955</v>
          </cell>
          <cell r="Z25" t="str">
            <v>500กระสอบแบน</v>
          </cell>
          <cell r="AA25">
            <v>25000</v>
          </cell>
          <cell r="AB25">
            <v>363.27927343999994</v>
          </cell>
          <cell r="AC25">
            <v>0</v>
          </cell>
          <cell r="AD25">
            <v>363.27927343999994</v>
          </cell>
          <cell r="AG25"/>
          <cell r="AI25"/>
          <cell r="AJ25">
            <v>0</v>
          </cell>
          <cell r="AL25">
            <v>25000</v>
          </cell>
          <cell r="AM25"/>
          <cell r="AN25">
            <v>26250</v>
          </cell>
          <cell r="AO25" t="str">
            <v>WSWT1825800</v>
          </cell>
          <cell r="AQ25">
            <v>20605.75</v>
          </cell>
          <cell r="AR25">
            <v>20605.75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45955</v>
          </cell>
          <cell r="DP25">
            <v>45950</v>
          </cell>
          <cell r="DQ25"/>
          <cell r="DR25">
            <v>45945</v>
          </cell>
          <cell r="DS25">
            <v>45952</v>
          </cell>
          <cell r="DT25">
            <v>45953</v>
          </cell>
          <cell r="DU25">
            <v>45953</v>
          </cell>
          <cell r="DW25">
            <v>45954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MK68-001162</v>
          </cell>
          <cell r="C26">
            <v>45923</v>
          </cell>
          <cell r="E26" t="str">
            <v>หจก.อนนท์อุตสาหกรรม</v>
          </cell>
          <cell r="F26" t="str">
            <v>ดาว 20 กก.</v>
          </cell>
          <cell r="G26">
            <v>18</v>
          </cell>
          <cell r="H26">
            <v>28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 t="str">
            <v>ไม่</v>
          </cell>
          <cell r="T26">
            <v>19</v>
          </cell>
          <cell r="U26">
            <v>31</v>
          </cell>
          <cell r="V26">
            <v>40</v>
          </cell>
          <cell r="X26">
            <v>45958</v>
          </cell>
          <cell r="Z26" t="str">
            <v>500กระสอบแบน</v>
          </cell>
          <cell r="AA26">
            <v>25000</v>
          </cell>
          <cell r="AB26">
            <v>363.27927343999994</v>
          </cell>
          <cell r="AC26">
            <v>0</v>
          </cell>
          <cell r="AD26">
            <v>363.27927343999994</v>
          </cell>
          <cell r="AG26"/>
          <cell r="AI26"/>
          <cell r="AJ26">
            <v>0</v>
          </cell>
          <cell r="AL26">
            <v>25000</v>
          </cell>
          <cell r="AM26"/>
          <cell r="AN26">
            <v>26250</v>
          </cell>
          <cell r="AO26" t="str">
            <v>WSWT1825800</v>
          </cell>
          <cell r="AQ26">
            <v>20605.75</v>
          </cell>
          <cell r="AR26">
            <v>20605.75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P9</v>
          </cell>
          <cell r="DM26">
            <v>3</v>
          </cell>
          <cell r="DN26">
            <v>45958</v>
          </cell>
          <cell r="DP26">
            <v>45953</v>
          </cell>
          <cell r="DQ26"/>
          <cell r="DR26">
            <v>45948</v>
          </cell>
          <cell r="DS26">
            <v>45955</v>
          </cell>
          <cell r="DT26">
            <v>45956</v>
          </cell>
          <cell r="DU26">
            <v>45956</v>
          </cell>
          <cell r="DW26">
            <v>45957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MK68-001162</v>
          </cell>
          <cell r="C27">
            <v>45923</v>
          </cell>
          <cell r="E27" t="str">
            <v>หจก.อนนท์อุตสาหกรรม</v>
          </cell>
          <cell r="F27" t="str">
            <v>ดาว 20 กก.</v>
          </cell>
          <cell r="G27">
            <v>18</v>
          </cell>
          <cell r="H27">
            <v>28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 t="str">
            <v>ไม่</v>
          </cell>
          <cell r="T27">
            <v>19</v>
          </cell>
          <cell r="U27">
            <v>31</v>
          </cell>
          <cell r="V27">
            <v>40</v>
          </cell>
          <cell r="X27">
            <v>45961</v>
          </cell>
          <cell r="Z27" t="str">
            <v>500กระสอบแบน</v>
          </cell>
          <cell r="AA27">
            <v>25000</v>
          </cell>
          <cell r="AB27">
            <v>363.27927343999994</v>
          </cell>
          <cell r="AC27">
            <v>0</v>
          </cell>
          <cell r="AD27">
            <v>363.27927343999994</v>
          </cell>
          <cell r="AG27"/>
          <cell r="AI27"/>
          <cell r="AJ27">
            <v>0</v>
          </cell>
          <cell r="AL27">
            <v>25000</v>
          </cell>
          <cell r="AM27"/>
          <cell r="AN27">
            <v>26250</v>
          </cell>
          <cell r="AO27" t="str">
            <v>WSWT1825800</v>
          </cell>
          <cell r="AQ27">
            <v>20605.75</v>
          </cell>
          <cell r="AR27">
            <v>20605.75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P9</v>
          </cell>
          <cell r="DM27">
            <v>3</v>
          </cell>
          <cell r="DN27">
            <v>45961</v>
          </cell>
          <cell r="DP27">
            <v>45956</v>
          </cell>
          <cell r="DQ27"/>
          <cell r="DR27">
            <v>45951</v>
          </cell>
          <cell r="DS27">
            <v>45958</v>
          </cell>
          <cell r="DT27">
            <v>45959</v>
          </cell>
          <cell r="DU27">
            <v>45959</v>
          </cell>
          <cell r="DW27">
            <v>45960</v>
          </cell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>
            <v>0</v>
          </cell>
          <cell r="C28"/>
          <cell r="E28" t="str">
            <v xml:space="preserve">  </v>
          </cell>
          <cell r="F28" t="str">
            <v xml:space="preserve"> </v>
          </cell>
          <cell r="G28">
            <v>18</v>
          </cell>
          <cell r="H28">
            <v>30</v>
          </cell>
          <cell r="I28" t="str">
            <v>ขาว</v>
          </cell>
          <cell r="J28"/>
          <cell r="L28">
            <v>54</v>
          </cell>
          <cell r="M28" t="str">
            <v>±</v>
          </cell>
          <cell r="N28">
            <v>5</v>
          </cell>
          <cell r="R28"/>
          <cell r="T28"/>
          <cell r="U28"/>
          <cell r="V28"/>
          <cell r="X28"/>
          <cell r="Z28"/>
          <cell r="AA28"/>
          <cell r="AB28">
            <v>0</v>
          </cell>
          <cell r="AC28">
            <v>0</v>
          </cell>
          <cell r="AD28"/>
          <cell r="AG28"/>
          <cell r="AI28" t="str">
            <v>ระบุในSD</v>
          </cell>
          <cell r="AJ28"/>
          <cell r="AL28">
            <v>0</v>
          </cell>
          <cell r="AM28"/>
          <cell r="AN28">
            <v>0</v>
          </cell>
          <cell r="AO28" t="str">
            <v>WSWT1825800</v>
          </cell>
          <cell r="AQ28">
            <v>82423</v>
          </cell>
          <cell r="AR28">
            <v>82423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/>
          <cell r="DM28" t="str">
            <v>Lead time</v>
          </cell>
          <cell r="DN28"/>
          <cell r="DP28"/>
          <cell r="DQ28"/>
          <cell r="DR28"/>
          <cell r="DS28"/>
          <cell r="DT28"/>
          <cell r="DU28"/>
          <cell r="DW28"/>
          <cell r="DX28"/>
          <cell r="DY28"/>
          <cell r="DZ28"/>
          <cell r="EA28"/>
          <cell r="EB28"/>
          <cell r="EC28"/>
          <cell r="ED28"/>
          <cell r="EG28"/>
          <cell r="EH28">
            <v>0</v>
          </cell>
          <cell r="EI28">
            <v>0</v>
          </cell>
        </row>
        <row r="29">
          <cell r="B29">
            <v>0</v>
          </cell>
          <cell r="C29"/>
          <cell r="E29">
            <v>0</v>
          </cell>
          <cell r="F29" t="str">
            <v xml:space="preserve"> </v>
          </cell>
          <cell r="G29">
            <v>18</v>
          </cell>
          <cell r="H29">
            <v>25</v>
          </cell>
          <cell r="I29" t="str">
            <v>ขาว</v>
          </cell>
          <cell r="J29"/>
          <cell r="L29">
            <v>50</v>
          </cell>
          <cell r="M29" t="str">
            <v>±</v>
          </cell>
          <cell r="N29">
            <v>5</v>
          </cell>
          <cell r="R29"/>
          <cell r="T29"/>
          <cell r="U29"/>
          <cell r="V29"/>
          <cell r="X29"/>
          <cell r="Z29"/>
          <cell r="AA29"/>
          <cell r="AB29"/>
          <cell r="AC29">
            <v>0</v>
          </cell>
          <cell r="AD29"/>
          <cell r="AG29"/>
          <cell r="AI29" t="str">
            <v>ระบุในSD</v>
          </cell>
          <cell r="AJ29"/>
          <cell r="AL29">
            <v>0</v>
          </cell>
          <cell r="AM29"/>
          <cell r="AN29">
            <v>0</v>
          </cell>
          <cell r="AO29" t="str">
            <v>WSWT1825800SM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BZ29" t="str">
            <v>WRWT180800/WRWT25800</v>
          </cell>
          <cell r="CA29">
            <v>0</v>
          </cell>
          <cell r="DL29"/>
          <cell r="DM29" t="str">
            <v>Lead time</v>
          </cell>
          <cell r="DN29"/>
          <cell r="DP29"/>
          <cell r="DQ29"/>
          <cell r="DR29"/>
          <cell r="DS29"/>
          <cell r="DT29"/>
          <cell r="DU29"/>
          <cell r="DW29"/>
          <cell r="DX29"/>
          <cell r="DY29"/>
          <cell r="DZ29"/>
          <cell r="EA29"/>
          <cell r="EB29"/>
          <cell r="EC29"/>
          <cell r="ED29"/>
          <cell r="EG29"/>
          <cell r="EH29">
            <v>0</v>
          </cell>
          <cell r="EI29">
            <v>0</v>
          </cell>
        </row>
        <row r="30">
          <cell r="B30" t="str">
            <v>MK68-001140</v>
          </cell>
          <cell r="C30">
            <v>45920</v>
          </cell>
          <cell r="E30" t="str">
            <v>บจก.เพรซิเดนท์ฟลาวมิลล์</v>
          </cell>
          <cell r="F30" t="str">
            <v>ผึ้งชมพู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45952</v>
          </cell>
          <cell r="Z30" t="str">
            <v>500กระสอบแบน</v>
          </cell>
          <cell r="AA30">
            <v>20000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2631</v>
          </cell>
          <cell r="AL30">
            <v>17369</v>
          </cell>
          <cell r="AM30">
            <v>21131</v>
          </cell>
          <cell r="AN30">
            <v>0</v>
          </cell>
          <cell r="AO30" t="str">
            <v>WSWT1925800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 t="str">
            <v>P7</v>
          </cell>
          <cell r="DM30">
            <v>2</v>
          </cell>
          <cell r="DN30">
            <v>45952</v>
          </cell>
          <cell r="DP30">
            <v>45947</v>
          </cell>
          <cell r="DQ30"/>
          <cell r="DR30">
            <v>45943</v>
          </cell>
          <cell r="DS30">
            <v>45950</v>
          </cell>
          <cell r="DT30">
            <v>45951</v>
          </cell>
          <cell r="DU30">
            <v>45951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บจก.ไลม์มาสเตอร์</v>
          </cell>
          <cell r="F31" t="str">
            <v>LMC 25 kg</v>
          </cell>
          <cell r="G31">
            <v>19</v>
          </cell>
          <cell r="H31">
            <v>32</v>
          </cell>
          <cell r="I31" t="str">
            <v>ขาว</v>
          </cell>
          <cell r="J31"/>
          <cell r="L31">
            <v>64</v>
          </cell>
          <cell r="M31" t="str">
            <v>±</v>
          </cell>
          <cell r="N31">
            <v>5</v>
          </cell>
          <cell r="R31" t="str">
            <v>ไม่</v>
          </cell>
          <cell r="T31">
            <v>20</v>
          </cell>
          <cell r="U31">
            <v>35</v>
          </cell>
          <cell r="V31">
            <v>40</v>
          </cell>
          <cell r="X31">
            <v>45961</v>
          </cell>
          <cell r="Z31" t="str">
            <v>500กระสอบแบน</v>
          </cell>
          <cell r="AA31">
            <v>20000</v>
          </cell>
          <cell r="AB31">
            <v>341.36903080895991</v>
          </cell>
          <cell r="AC31">
            <v>0</v>
          </cell>
          <cell r="AD31">
            <v>341.36903080895991</v>
          </cell>
          <cell r="AG31"/>
          <cell r="AI31"/>
          <cell r="AJ31">
            <v>233</v>
          </cell>
          <cell r="AL31">
            <v>19767</v>
          </cell>
          <cell r="AM31"/>
          <cell r="AN31">
            <v>20755.350000000002</v>
          </cell>
          <cell r="AO31" t="str">
            <v>WSWT1925800</v>
          </cell>
          <cell r="AQ31">
            <v>18501.714330000003</v>
          </cell>
          <cell r="AR31">
            <v>2540</v>
          </cell>
          <cell r="AS31">
            <v>15961.714330000003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1159.175165120889</v>
          </cell>
          <cell r="DL31" t="str">
            <v>P9</v>
          </cell>
          <cell r="DM31">
            <v>3</v>
          </cell>
          <cell r="DN31">
            <v>45961</v>
          </cell>
          <cell r="DP31">
            <v>45956</v>
          </cell>
          <cell r="DQ31"/>
          <cell r="DR31">
            <v>45951</v>
          </cell>
          <cell r="DS31">
            <v>45958</v>
          </cell>
          <cell r="DT31">
            <v>45959</v>
          </cell>
          <cell r="DU31">
            <v>45959</v>
          </cell>
          <cell r="DW31">
            <v>45960</v>
          </cell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บจก.เอ็กเซลเล้นท์</v>
          </cell>
          <cell r="F32" t="str">
            <v>รอแบบ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45961</v>
          </cell>
          <cell r="Z32" t="str">
            <v>500กระสอบ</v>
          </cell>
          <cell r="AA32">
            <v>40000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40000</v>
          </cell>
          <cell r="AM32"/>
          <cell r="AN32">
            <v>42000</v>
          </cell>
          <cell r="AO32" t="str">
            <v>WSWT1925800</v>
          </cell>
          <cell r="AQ32">
            <v>35204.400000000001</v>
          </cell>
          <cell r="AR32">
            <v>0</v>
          </cell>
          <cell r="AS32">
            <v>35204.400000000001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2556.6217600000009</v>
          </cell>
          <cell r="DL32" t="str">
            <v>P7</v>
          </cell>
          <cell r="DM32">
            <v>2</v>
          </cell>
          <cell r="DN32">
            <v>45961</v>
          </cell>
          <cell r="DP32">
            <v>45956</v>
          </cell>
          <cell r="DQ32"/>
          <cell r="DR32">
            <v>45952</v>
          </cell>
          <cell r="DS32">
            <v>45959</v>
          </cell>
          <cell r="DT32">
            <v>45960</v>
          </cell>
          <cell r="DU32">
            <v>45960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ประมาณการ</v>
          </cell>
          <cell r="C33" t="str">
            <v>ประมาณการ</v>
          </cell>
          <cell r="E33" t="str">
            <v>บจก.เพรซิเดนท์ฟลาวมิลล์</v>
          </cell>
          <cell r="F33" t="str">
            <v>ผึ้งเหลือง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45961</v>
          </cell>
          <cell r="Z33" t="str">
            <v>500กระสอบ</v>
          </cell>
          <cell r="AA33">
            <v>140000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2563</v>
          </cell>
          <cell r="AL33">
            <v>137437</v>
          </cell>
          <cell r="AM33"/>
          <cell r="AN33">
            <v>144308.85</v>
          </cell>
          <cell r="AO33" t="str">
            <v>WSWT1925800</v>
          </cell>
          <cell r="AQ33">
            <v>120959.67806999999</v>
          </cell>
          <cell r="AR33">
            <v>0</v>
          </cell>
          <cell r="AS33">
            <v>120959.67806999999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8784.3606207280009</v>
          </cell>
          <cell r="DL33" t="str">
            <v>P7</v>
          </cell>
          <cell r="DM33">
            <v>2</v>
          </cell>
          <cell r="DN33">
            <v>45961</v>
          </cell>
          <cell r="DP33">
            <v>45956</v>
          </cell>
          <cell r="DQ33"/>
          <cell r="DR33">
            <v>45952</v>
          </cell>
          <cell r="DS33">
            <v>45959</v>
          </cell>
          <cell r="DT33">
            <v>45960</v>
          </cell>
          <cell r="DU33">
            <v>45960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>
            <v>0</v>
          </cell>
          <cell r="C34"/>
          <cell r="E34"/>
          <cell r="F34"/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/>
          <cell r="T34"/>
          <cell r="U34"/>
          <cell r="V34"/>
          <cell r="X34"/>
          <cell r="Z34"/>
          <cell r="AA34"/>
          <cell r="AB34">
            <v>0</v>
          </cell>
          <cell r="AC34">
            <v>0</v>
          </cell>
          <cell r="AD34"/>
          <cell r="AG34"/>
          <cell r="AI34" t="str">
            <v>ระบุในSD</v>
          </cell>
          <cell r="AJ34"/>
          <cell r="AL34">
            <v>0</v>
          </cell>
          <cell r="AM34"/>
          <cell r="AN34">
            <v>0</v>
          </cell>
          <cell r="AO34" t="str">
            <v>WSWT1925800</v>
          </cell>
          <cell r="AQ34">
            <v>174665.79240000001</v>
          </cell>
          <cell r="AR34">
            <v>2540</v>
          </cell>
          <cell r="AS34">
            <v>172125.79240000001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0</v>
          </cell>
          <cell r="DL34"/>
          <cell r="DM34" t="str">
            <v>Lead time</v>
          </cell>
          <cell r="DN34"/>
          <cell r="DP34"/>
          <cell r="DQ34"/>
          <cell r="DR34"/>
          <cell r="DS34"/>
          <cell r="DT34"/>
          <cell r="DU34"/>
          <cell r="DW34"/>
          <cell r="DX34"/>
          <cell r="DY34"/>
          <cell r="DZ34"/>
          <cell r="EB34"/>
          <cell r="EC34"/>
          <cell r="ED34"/>
          <cell r="EG34"/>
          <cell r="EH34"/>
          <cell r="EI34">
            <v>0</v>
          </cell>
        </row>
        <row r="35">
          <cell r="B35" t="str">
            <v>MK68-001142</v>
          </cell>
          <cell r="C35">
            <v>45919</v>
          </cell>
          <cell r="E35" t="str">
            <v>บจก.เคอรี่ฟลาวมิลล์</v>
          </cell>
          <cell r="F35" t="str">
            <v>ไม่พิมพ์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ไม่</v>
          </cell>
          <cell r="T35" t="str">
            <v>ไม่สวมถุงใน</v>
          </cell>
          <cell r="U35"/>
          <cell r="V35"/>
          <cell r="X35">
            <v>45947</v>
          </cell>
          <cell r="Z35" t="str">
            <v>ห่ออัดเบลแบน501</v>
          </cell>
          <cell r="AA35">
            <v>20000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PDR250322</v>
          </cell>
          <cell r="AJ35">
            <v>21000</v>
          </cell>
          <cell r="AL35">
            <v>0</v>
          </cell>
          <cell r="AM35"/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P3</v>
          </cell>
          <cell r="DM35">
            <v>1</v>
          </cell>
          <cell r="DN35">
            <v>45947</v>
          </cell>
          <cell r="DP35">
            <v>45942</v>
          </cell>
          <cell r="DQ35"/>
          <cell r="DR35"/>
          <cell r="DS35"/>
          <cell r="DT35"/>
          <cell r="DU35">
            <v>45946</v>
          </cell>
          <cell r="DW35"/>
          <cell r="DX35"/>
          <cell r="DY35"/>
          <cell r="DZ35"/>
          <cell r="EA35"/>
          <cell r="EB35"/>
          <cell r="EC35" t="str">
            <v>ตัด</v>
          </cell>
          <cell r="ED35"/>
          <cell r="EG35"/>
          <cell r="EH35"/>
          <cell r="EI35"/>
        </row>
        <row r="36">
          <cell r="B36" t="str">
            <v>MK68-001143</v>
          </cell>
          <cell r="C36">
            <v>45919</v>
          </cell>
          <cell r="E36" t="str">
            <v>บจก.เคอรี่ฟลาวมิลล์</v>
          </cell>
          <cell r="F36" t="str">
            <v>ไม่พิมพ์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ไม่</v>
          </cell>
          <cell r="T36" t="str">
            <v>ไม่สวมถุงใน</v>
          </cell>
          <cell r="U36"/>
          <cell r="V36"/>
          <cell r="X36">
            <v>45947</v>
          </cell>
          <cell r="Z36" t="str">
            <v>ห่ออัดเบลแบน501</v>
          </cell>
          <cell r="AA36">
            <v>20000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PDR250323</v>
          </cell>
          <cell r="AJ36">
            <v>21000</v>
          </cell>
          <cell r="AL36">
            <v>0</v>
          </cell>
          <cell r="AM36"/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P3</v>
          </cell>
          <cell r="DM36">
            <v>1</v>
          </cell>
          <cell r="DN36">
            <v>45947</v>
          </cell>
          <cell r="DP36">
            <v>45942</v>
          </cell>
          <cell r="DQ36"/>
          <cell r="DR36"/>
          <cell r="DS36"/>
          <cell r="DT36"/>
          <cell r="DU36">
            <v>45946</v>
          </cell>
          <cell r="DW36"/>
          <cell r="DX36"/>
          <cell r="DY36"/>
          <cell r="DZ36"/>
          <cell r="EA36"/>
          <cell r="EB36"/>
          <cell r="EC36" t="str">
            <v>ตัด</v>
          </cell>
          <cell r="ED36"/>
          <cell r="EG36"/>
          <cell r="EH36"/>
          <cell r="EI36"/>
        </row>
        <row r="37">
          <cell r="B37" t="str">
            <v>MK68-001227</v>
          </cell>
          <cell r="C37">
            <v>45941</v>
          </cell>
          <cell r="E37" t="str">
            <v>บจก.เคอรี่ฟลาวมิลล์</v>
          </cell>
          <cell r="F37" t="str">
            <v>ปลาโลมาเทา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45951</v>
          </cell>
          <cell r="Z37" t="str">
            <v>ห่ออัดเบลแบน501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PDR250344</v>
          </cell>
          <cell r="AJ37">
            <v>0</v>
          </cell>
          <cell r="AL37">
            <v>5000</v>
          </cell>
          <cell r="AM37">
            <v>5400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45951</v>
          </cell>
          <cell r="DP37">
            <v>45946</v>
          </cell>
          <cell r="DQ37"/>
          <cell r="DR37">
            <v>45942</v>
          </cell>
          <cell r="DS37">
            <v>45949</v>
          </cell>
          <cell r="DT37">
            <v>45950</v>
          </cell>
          <cell r="DU37">
            <v>45950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>รอART</v>
          </cell>
          <cell r="EG37"/>
          <cell r="EH37"/>
          <cell r="EI37"/>
        </row>
        <row r="38">
          <cell r="B38" t="str">
            <v>MK68-001227</v>
          </cell>
          <cell r="C38">
            <v>45941</v>
          </cell>
          <cell r="E38" t="str">
            <v>บจก.เคอรี่ฟลาวมิลล์</v>
          </cell>
          <cell r="F38" t="str">
            <v>ถุงเขียว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45951</v>
          </cell>
          <cell r="Z38" t="str">
            <v>ห่ออัดเบลแบน501</v>
          </cell>
          <cell r="AA38">
            <v>10000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PDR250344</v>
          </cell>
          <cell r="AJ38">
            <v>10000</v>
          </cell>
          <cell r="AL38">
            <v>0</v>
          </cell>
          <cell r="AM38">
            <v>10700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45951</v>
          </cell>
          <cell r="DP38">
            <v>45946</v>
          </cell>
          <cell r="DQ38"/>
          <cell r="DR38">
            <v>45942</v>
          </cell>
          <cell r="DS38">
            <v>45949</v>
          </cell>
          <cell r="DT38">
            <v>45950</v>
          </cell>
          <cell r="DU38">
            <v>45950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>รอART</v>
          </cell>
          <cell r="EG38"/>
          <cell r="EH38"/>
          <cell r="EI38"/>
        </row>
        <row r="39">
          <cell r="B39" t="str">
            <v>MK68-001227</v>
          </cell>
          <cell r="C39">
            <v>45941</v>
          </cell>
          <cell r="E39" t="str">
            <v>บจก.เคอรี่ฟลาวมิลล์</v>
          </cell>
          <cell r="F39" t="str">
            <v>ดอกไม้เขียว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45951</v>
          </cell>
          <cell r="Z39" t="str">
            <v>ห่ออัดเบลแบน501</v>
          </cell>
          <cell r="AA39">
            <v>10000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PDR250344</v>
          </cell>
          <cell r="AJ39">
            <v>0</v>
          </cell>
          <cell r="AL39">
            <v>10000</v>
          </cell>
          <cell r="AM39">
            <v>10500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45951</v>
          </cell>
          <cell r="DP39">
            <v>45946</v>
          </cell>
          <cell r="DQ39"/>
          <cell r="DR39">
            <v>45942</v>
          </cell>
          <cell r="DS39">
            <v>45949</v>
          </cell>
          <cell r="DT39">
            <v>45950</v>
          </cell>
          <cell r="DU39">
            <v>45950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>รอART</v>
          </cell>
          <cell r="EG39"/>
          <cell r="EH39"/>
          <cell r="EI39"/>
        </row>
        <row r="40">
          <cell r="B40" t="str">
            <v>MK68-001227</v>
          </cell>
          <cell r="C40">
            <v>45941</v>
          </cell>
          <cell r="E40" t="str">
            <v>บจก.เคอรี่ฟลาวมิลล์</v>
          </cell>
          <cell r="F40" t="str">
            <v>บะหมี่เตี๊ยว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45952</v>
          </cell>
          <cell r="Z40" t="str">
            <v>ห่ออัดเบลแบน501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PDR250345</v>
          </cell>
          <cell r="AJ40">
            <v>0</v>
          </cell>
          <cell r="AL40">
            <v>5000</v>
          </cell>
          <cell r="AM40"/>
          <cell r="AN40">
            <v>5250</v>
          </cell>
          <cell r="AO40" t="str">
            <v>WSWT1921720</v>
          </cell>
          <cell r="AQ40">
            <v>4679.9500000000007</v>
          </cell>
          <cell r="AR40">
            <v>4679.9500000000007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45952</v>
          </cell>
          <cell r="DP40">
            <v>45947</v>
          </cell>
          <cell r="DQ40"/>
          <cell r="DR40">
            <v>45943</v>
          </cell>
          <cell r="DS40">
            <v>45950</v>
          </cell>
          <cell r="DT40">
            <v>45951</v>
          </cell>
          <cell r="DU40">
            <v>45951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>รอART</v>
          </cell>
          <cell r="EG40"/>
          <cell r="EH40"/>
          <cell r="EI40"/>
        </row>
        <row r="41">
          <cell r="B41" t="str">
            <v>MK68-001227</v>
          </cell>
          <cell r="C41">
            <v>45941</v>
          </cell>
          <cell r="E41" t="str">
            <v>บจก.เคอรี่ฟลาวมิลล์</v>
          </cell>
          <cell r="F41" t="str">
            <v>ปลาโลมาแดง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45952</v>
          </cell>
          <cell r="Z41" t="str">
            <v>ห่ออัดเบลแบน501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PDR250345</v>
          </cell>
          <cell r="AJ41">
            <v>5000</v>
          </cell>
          <cell r="AL41">
            <v>0</v>
          </cell>
          <cell r="AM41">
            <v>5300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45952</v>
          </cell>
          <cell r="DP41">
            <v>45947</v>
          </cell>
          <cell r="DQ41"/>
          <cell r="DR41">
            <v>45943</v>
          </cell>
          <cell r="DS41">
            <v>45950</v>
          </cell>
          <cell r="DT41">
            <v>45951</v>
          </cell>
          <cell r="DU41">
            <v>45951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>รอART</v>
          </cell>
          <cell r="EG41"/>
          <cell r="EH41"/>
          <cell r="EI41"/>
        </row>
        <row r="42">
          <cell r="B42" t="str">
            <v>MK68-001227</v>
          </cell>
          <cell r="C42">
            <v>45941</v>
          </cell>
          <cell r="E42" t="str">
            <v>บจก.เคอรี่ฟลาวมิลล์</v>
          </cell>
          <cell r="F42" t="str">
            <v>โบว์แดง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45952</v>
          </cell>
          <cell r="Z42" t="str">
            <v>ห่ออัดเบลแบน501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PDR250345</v>
          </cell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4679.9500000000007</v>
          </cell>
          <cell r="AR42">
            <v>4679.9500000000007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45952</v>
          </cell>
          <cell r="DP42">
            <v>45947</v>
          </cell>
          <cell r="DQ42"/>
          <cell r="DR42">
            <v>45943</v>
          </cell>
          <cell r="DS42">
            <v>45950</v>
          </cell>
          <cell r="DT42">
            <v>45951</v>
          </cell>
          <cell r="DU42">
            <v>45951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>รอART</v>
          </cell>
          <cell r="EG42"/>
          <cell r="EH42"/>
          <cell r="EI42"/>
        </row>
        <row r="43">
          <cell r="B43" t="str">
            <v>MK68-001227</v>
          </cell>
          <cell r="C43">
            <v>45941</v>
          </cell>
          <cell r="E43" t="str">
            <v>บจก.เคอรี่ฟลาวมิลล์</v>
          </cell>
          <cell r="F43" t="str">
            <v>บลูทีมเหลือง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45952</v>
          </cell>
          <cell r="Z43" t="str">
            <v>ห่ออัดเบลแบน501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PDR250345</v>
          </cell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4679.9500000000007</v>
          </cell>
          <cell r="AR43">
            <v>4679.9500000000007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45952</v>
          </cell>
          <cell r="DP43">
            <v>45947</v>
          </cell>
          <cell r="DQ43"/>
          <cell r="DR43">
            <v>45943</v>
          </cell>
          <cell r="DS43">
            <v>45950</v>
          </cell>
          <cell r="DT43">
            <v>45951</v>
          </cell>
          <cell r="DU43">
            <v>45951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>รอART</v>
          </cell>
          <cell r="EG43"/>
          <cell r="EH43"/>
          <cell r="EI43"/>
        </row>
        <row r="44">
          <cell r="B44" t="str">
            <v>MK68-001229</v>
          </cell>
          <cell r="C44">
            <v>45941</v>
          </cell>
          <cell r="E44" t="str">
            <v>บจก.เคอรี่ฟลาวมิลล์</v>
          </cell>
          <cell r="F44" t="str">
            <v>บะหมี่เตี๊ยว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45952</v>
          </cell>
          <cell r="Z44" t="str">
            <v>ห่ออัดเบลแบน501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PDR250346</v>
          </cell>
          <cell r="AJ44">
            <v>0</v>
          </cell>
          <cell r="AL44">
            <v>5000</v>
          </cell>
          <cell r="AM44"/>
          <cell r="AN44">
            <v>5250</v>
          </cell>
          <cell r="AO44" t="str">
            <v>WSWT1921720</v>
          </cell>
          <cell r="AQ44">
            <v>4679.9500000000007</v>
          </cell>
          <cell r="AR44">
            <v>4679.9500000000007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45952</v>
          </cell>
          <cell r="DP44">
            <v>45947</v>
          </cell>
          <cell r="DQ44"/>
          <cell r="DR44">
            <v>45943</v>
          </cell>
          <cell r="DS44">
            <v>45950</v>
          </cell>
          <cell r="DT44">
            <v>45951</v>
          </cell>
          <cell r="DU44">
            <v>45951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>รอART</v>
          </cell>
          <cell r="EG44"/>
          <cell r="EH44"/>
          <cell r="EI44"/>
        </row>
        <row r="45">
          <cell r="B45" t="str">
            <v>MK68-001229</v>
          </cell>
          <cell r="C45">
            <v>45941</v>
          </cell>
          <cell r="E45" t="str">
            <v>บจก.เคอรี่ฟลาวมิลล์</v>
          </cell>
          <cell r="F45" t="str">
            <v>ปลาโลมาแดง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45952</v>
          </cell>
          <cell r="Z45" t="str">
            <v>ห่ออัดเบลแบน501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PDR250346</v>
          </cell>
          <cell r="AJ45">
            <v>5000</v>
          </cell>
          <cell r="AL45">
            <v>0</v>
          </cell>
          <cell r="AM45">
            <v>5300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45952</v>
          </cell>
          <cell r="DP45">
            <v>45947</v>
          </cell>
          <cell r="DQ45"/>
          <cell r="DR45">
            <v>45943</v>
          </cell>
          <cell r="DS45">
            <v>45950</v>
          </cell>
          <cell r="DT45">
            <v>45951</v>
          </cell>
          <cell r="DU45">
            <v>45951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>รอART</v>
          </cell>
          <cell r="EG45"/>
          <cell r="EH45"/>
          <cell r="EI45"/>
        </row>
        <row r="46">
          <cell r="B46" t="str">
            <v>MK68-001229</v>
          </cell>
          <cell r="C46">
            <v>45941</v>
          </cell>
          <cell r="E46" t="str">
            <v>บจก.เคอรี่ฟลาวมิลล์</v>
          </cell>
          <cell r="F46" t="str">
            <v>FW-Y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ไม่</v>
          </cell>
          <cell r="T46" t="str">
            <v>ไม่สวมถุงใน</v>
          </cell>
          <cell r="U46"/>
          <cell r="V46"/>
          <cell r="X46">
            <v>45952</v>
          </cell>
          <cell r="Z46" t="str">
            <v>ห่ออัดเบลแบน501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PDR250346</v>
          </cell>
          <cell r="AJ46">
            <v>0</v>
          </cell>
          <cell r="AL46">
            <v>5000</v>
          </cell>
          <cell r="AM46"/>
          <cell r="AN46">
            <v>5250</v>
          </cell>
          <cell r="AO46" t="str">
            <v>WSWT1921720</v>
          </cell>
          <cell r="AQ46">
            <v>4679.9500000000007</v>
          </cell>
          <cell r="AR46">
            <v>4679.9500000000007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45952</v>
          </cell>
          <cell r="DP46">
            <v>45947</v>
          </cell>
          <cell r="DQ46"/>
          <cell r="DR46">
            <v>45943</v>
          </cell>
          <cell r="DS46">
            <v>45950</v>
          </cell>
          <cell r="DT46">
            <v>45951</v>
          </cell>
          <cell r="DU46">
            <v>45951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>รอART</v>
          </cell>
          <cell r="EG46"/>
          <cell r="EH46"/>
          <cell r="EI46"/>
        </row>
        <row r="47">
          <cell r="B47" t="str">
            <v>MK68-001229</v>
          </cell>
          <cell r="C47">
            <v>45941</v>
          </cell>
          <cell r="E47" t="str">
            <v>บจก.เคอรี่ฟลาวมิลล์</v>
          </cell>
          <cell r="F47" t="str">
            <v>กุ้งแดง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45952</v>
          </cell>
          <cell r="Z47" t="str">
            <v>ห่ออัดเบลแบน501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PDR250346</v>
          </cell>
          <cell r="AJ47">
            <v>0</v>
          </cell>
          <cell r="AL47">
            <v>10000</v>
          </cell>
          <cell r="AM47"/>
          <cell r="AN47">
            <v>10500</v>
          </cell>
          <cell r="AO47" t="str">
            <v>WSWT1921720</v>
          </cell>
          <cell r="AQ47">
            <v>9359.9000000000015</v>
          </cell>
          <cell r="AR47">
            <v>9359.9000000000015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45952</v>
          </cell>
          <cell r="DP47">
            <v>45947</v>
          </cell>
          <cell r="DQ47"/>
          <cell r="DR47">
            <v>45943</v>
          </cell>
          <cell r="DS47">
            <v>45950</v>
          </cell>
          <cell r="DT47">
            <v>45951</v>
          </cell>
          <cell r="DU47">
            <v>45951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>รอART</v>
          </cell>
          <cell r="EG47"/>
          <cell r="EH47"/>
          <cell r="EI47"/>
        </row>
        <row r="48">
          <cell r="B48" t="str">
            <v>MK68-001227</v>
          </cell>
          <cell r="C48">
            <v>45941</v>
          </cell>
          <cell r="E48" t="str">
            <v>บจก.เคอรี่ฟลาวมิลล์</v>
          </cell>
          <cell r="F48" t="str">
            <v>FW-Y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45954</v>
          </cell>
          <cell r="Z48" t="str">
            <v>ห่ออัดเบลแบน501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PDR250347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4679.9500000000007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45954</v>
          </cell>
          <cell r="DP48">
            <v>45949</v>
          </cell>
          <cell r="DQ48"/>
          <cell r="DR48">
            <v>45945</v>
          </cell>
          <cell r="DS48">
            <v>45952</v>
          </cell>
          <cell r="DT48">
            <v>45953</v>
          </cell>
          <cell r="DU48">
            <v>45953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>รอART</v>
          </cell>
          <cell r="EG48"/>
          <cell r="EH48"/>
          <cell r="EI48"/>
        </row>
        <row r="49">
          <cell r="B49" t="str">
            <v>MK68-001227</v>
          </cell>
          <cell r="C49">
            <v>45941</v>
          </cell>
          <cell r="E49" t="str">
            <v>บจก.เคอรี่ฟลาวมิลล์</v>
          </cell>
          <cell r="F49" t="str">
            <v>แต้มฟ้า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45954</v>
          </cell>
          <cell r="Z49" t="str">
            <v>ห่ออัดเบลแบน501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PDR250347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4679.9500000000007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45954</v>
          </cell>
          <cell r="DP49">
            <v>45949</v>
          </cell>
          <cell r="DQ49"/>
          <cell r="DR49">
            <v>45945</v>
          </cell>
          <cell r="DS49">
            <v>45952</v>
          </cell>
          <cell r="DT49">
            <v>45953</v>
          </cell>
          <cell r="DU49">
            <v>45953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>รอART</v>
          </cell>
          <cell r="EG49"/>
          <cell r="EH49"/>
          <cell r="EI49"/>
        </row>
        <row r="50">
          <cell r="B50" t="str">
            <v>MK68-001229</v>
          </cell>
          <cell r="C50">
            <v>45941</v>
          </cell>
          <cell r="E50" t="str">
            <v>บจก.เคอรี่ฟลาวมิลล์</v>
          </cell>
          <cell r="F50" t="str">
            <v>ถุงเขียว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45954</v>
          </cell>
          <cell r="Z50" t="str">
            <v>ห่ออัดเบลแบน501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PDR250348</v>
          </cell>
          <cell r="AJ50">
            <v>5000</v>
          </cell>
          <cell r="AL50">
            <v>5000</v>
          </cell>
          <cell r="AM50">
            <v>10400</v>
          </cell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45954</v>
          </cell>
          <cell r="DP50">
            <v>45949</v>
          </cell>
          <cell r="DQ50"/>
          <cell r="DR50">
            <v>45945</v>
          </cell>
          <cell r="DS50">
            <v>45952</v>
          </cell>
          <cell r="DT50">
            <v>45953</v>
          </cell>
          <cell r="DU50">
            <v>45953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>รอART</v>
          </cell>
          <cell r="EG50"/>
          <cell r="EH50"/>
          <cell r="EI50"/>
        </row>
        <row r="51">
          <cell r="B51" t="str">
            <v>MK68-001229</v>
          </cell>
          <cell r="C51">
            <v>45941</v>
          </cell>
          <cell r="E51" t="str">
            <v>บจก.เคอรี่ฟลาวมิลล์</v>
          </cell>
          <cell r="F51" t="str">
            <v>ถุงทองแซนวิช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45954</v>
          </cell>
          <cell r="Z51" t="str">
            <v>ห่ออัดเบลแบน501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PDR250348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4679.9500000000007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45954</v>
          </cell>
          <cell r="DP51">
            <v>45949</v>
          </cell>
          <cell r="DQ51"/>
          <cell r="DR51">
            <v>45945</v>
          </cell>
          <cell r="DS51">
            <v>45952</v>
          </cell>
          <cell r="DT51">
            <v>45953</v>
          </cell>
          <cell r="DU51">
            <v>45953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>รอART</v>
          </cell>
          <cell r="EG51"/>
          <cell r="EH51"/>
          <cell r="EI51"/>
        </row>
        <row r="52">
          <cell r="B52" t="str">
            <v>MK68-001229</v>
          </cell>
          <cell r="C52">
            <v>45941</v>
          </cell>
          <cell r="E52" t="str">
            <v>บจก.เคอรี่ฟลาวมิลล์</v>
          </cell>
          <cell r="F52" t="str">
            <v>ปลาโลมาแดง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45954</v>
          </cell>
          <cell r="Z52" t="str">
            <v>ห่ออัดเบลแบน501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PDR250348</v>
          </cell>
          <cell r="AJ52">
            <v>5000</v>
          </cell>
          <cell r="AL52">
            <v>0</v>
          </cell>
          <cell r="AM52">
            <v>5300</v>
          </cell>
          <cell r="AN52">
            <v>0</v>
          </cell>
          <cell r="AO52" t="str">
            <v>WSWT1921720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45954</v>
          </cell>
          <cell r="DP52">
            <v>45949</v>
          </cell>
          <cell r="DQ52"/>
          <cell r="DR52">
            <v>45945</v>
          </cell>
          <cell r="DS52">
            <v>45952</v>
          </cell>
          <cell r="DT52">
            <v>45953</v>
          </cell>
          <cell r="DU52">
            <v>45953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>รอART</v>
          </cell>
          <cell r="EG52"/>
          <cell r="EH52"/>
          <cell r="EI52"/>
        </row>
        <row r="53">
          <cell r="B53" t="str">
            <v>MK68-001229</v>
          </cell>
          <cell r="C53">
            <v>45941</v>
          </cell>
          <cell r="E53" t="str">
            <v>บจก.เคอรี่ฟลาวมิลล์</v>
          </cell>
          <cell r="F53">
            <v>997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ไม่</v>
          </cell>
          <cell r="T53" t="str">
            <v>ไม่สวมถุงใน</v>
          </cell>
          <cell r="U53"/>
          <cell r="V53"/>
          <cell r="X53">
            <v>45954</v>
          </cell>
          <cell r="Z53" t="str">
            <v>ห่ออัดเบลแบน501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PDR250348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0</v>
          </cell>
          <cell r="AS53">
            <v>4679.9500000000007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352.51463377777782</v>
          </cell>
          <cell r="DL53" t="str">
            <v>P7</v>
          </cell>
          <cell r="DM53">
            <v>2</v>
          </cell>
          <cell r="DN53">
            <v>45954</v>
          </cell>
          <cell r="DP53">
            <v>45949</v>
          </cell>
          <cell r="DQ53"/>
          <cell r="DR53">
            <v>45945</v>
          </cell>
          <cell r="DS53">
            <v>45952</v>
          </cell>
          <cell r="DT53">
            <v>45953</v>
          </cell>
          <cell r="DU53">
            <v>45953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>รอART</v>
          </cell>
          <cell r="EG53"/>
          <cell r="EH53"/>
          <cell r="EI53"/>
        </row>
        <row r="54">
          <cell r="B54" t="str">
            <v>MK68-001227</v>
          </cell>
          <cell r="C54">
            <v>45941</v>
          </cell>
          <cell r="E54" t="str">
            <v>บจก.เคอรี่ฟลาวมิลล์</v>
          </cell>
          <cell r="F54" t="str">
            <v>บะหมี่เตี๊ยว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45958</v>
          </cell>
          <cell r="Z54" t="str">
            <v>ห่ออัดเบลแบน501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PDR250349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0</v>
          </cell>
          <cell r="AS54">
            <v>4679.9500000000007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352.51463377777782</v>
          </cell>
          <cell r="DL54" t="str">
            <v>P7</v>
          </cell>
          <cell r="DM54">
            <v>2</v>
          </cell>
          <cell r="DN54">
            <v>45958</v>
          </cell>
          <cell r="DP54">
            <v>45953</v>
          </cell>
          <cell r="DQ54"/>
          <cell r="DR54">
            <v>45949</v>
          </cell>
          <cell r="DS54">
            <v>45956</v>
          </cell>
          <cell r="DT54">
            <v>45957</v>
          </cell>
          <cell r="DU54">
            <v>45957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>รอART</v>
          </cell>
          <cell r="EG54"/>
          <cell r="EH54"/>
          <cell r="EI54"/>
        </row>
        <row r="55">
          <cell r="B55" t="str">
            <v>MK68-001227</v>
          </cell>
          <cell r="C55">
            <v>45941</v>
          </cell>
          <cell r="E55" t="str">
            <v>บจก.เคอรี่ฟลาวมิลล์</v>
          </cell>
          <cell r="F55" t="str">
            <v xml:space="preserve">แปดแต้มแดง  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45958</v>
          </cell>
          <cell r="Z55" t="str">
            <v>ห่ออัดเบลแบน501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PDR250349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0</v>
          </cell>
          <cell r="AS55">
            <v>4679.9500000000007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352.51463377777782</v>
          </cell>
          <cell r="DL55" t="str">
            <v>P7</v>
          </cell>
          <cell r="DM55">
            <v>2</v>
          </cell>
          <cell r="DN55">
            <v>45958</v>
          </cell>
          <cell r="DP55">
            <v>45953</v>
          </cell>
          <cell r="DQ55"/>
          <cell r="DR55">
            <v>45949</v>
          </cell>
          <cell r="DS55">
            <v>45956</v>
          </cell>
          <cell r="DT55">
            <v>45957</v>
          </cell>
          <cell r="DU55">
            <v>45957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>รอART</v>
          </cell>
          <cell r="EG55"/>
          <cell r="EH55"/>
          <cell r="EI55"/>
        </row>
        <row r="56">
          <cell r="B56" t="str">
            <v>MK68-001227</v>
          </cell>
          <cell r="C56">
            <v>45941</v>
          </cell>
          <cell r="E56" t="str">
            <v>บจก.เคอรี่ฟลาวมิลล์</v>
          </cell>
          <cell r="F56" t="str">
            <v>PBKF2-01-03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45958</v>
          </cell>
          <cell r="Z56" t="str">
            <v>ห่ออัดเบลแบน501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PDR250349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0</v>
          </cell>
          <cell r="AS56">
            <v>4679.9500000000007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352.51463377777782</v>
          </cell>
          <cell r="DL56" t="str">
            <v>P7</v>
          </cell>
          <cell r="DM56">
            <v>2</v>
          </cell>
          <cell r="DN56">
            <v>45958</v>
          </cell>
          <cell r="DP56">
            <v>45953</v>
          </cell>
          <cell r="DQ56"/>
          <cell r="DR56">
            <v>45949</v>
          </cell>
          <cell r="DS56">
            <v>45956</v>
          </cell>
          <cell r="DT56">
            <v>45957</v>
          </cell>
          <cell r="DU56">
            <v>45957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>รอART</v>
          </cell>
          <cell r="EG56"/>
          <cell r="EH56"/>
          <cell r="EI56"/>
        </row>
        <row r="57">
          <cell r="B57" t="str">
            <v>MK68-001227</v>
          </cell>
          <cell r="C57">
            <v>45941</v>
          </cell>
          <cell r="E57" t="str">
            <v>บจก.เคอรี่ฟลาวมิลล์</v>
          </cell>
          <cell r="F57" t="str">
            <v>ถุงเขียว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45958</v>
          </cell>
          <cell r="Z57" t="str">
            <v>ห่ออัดเบลแบน501</v>
          </cell>
          <cell r="AA57">
            <v>10000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PDR250349</v>
          </cell>
          <cell r="AJ57">
            <v>0</v>
          </cell>
          <cell r="AL57">
            <v>10000</v>
          </cell>
          <cell r="AM57">
            <v>10400</v>
          </cell>
          <cell r="AN57">
            <v>0</v>
          </cell>
          <cell r="AO57" t="str">
            <v>WSWT1921720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45958</v>
          </cell>
          <cell r="DP57">
            <v>45953</v>
          </cell>
          <cell r="DQ57"/>
          <cell r="DR57">
            <v>45949</v>
          </cell>
          <cell r="DS57">
            <v>45956</v>
          </cell>
          <cell r="DT57">
            <v>45957</v>
          </cell>
          <cell r="DU57">
            <v>45957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MK68-001231</v>
          </cell>
          <cell r="C58">
            <v>45941</v>
          </cell>
          <cell r="E58" t="str">
            <v>บจก.เคอรี่ฟลาวมิลล์</v>
          </cell>
          <cell r="F58" t="str">
            <v>ไม่พิมพ์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ไม่</v>
          </cell>
          <cell r="T58" t="str">
            <v>ไม่สวมถุงใน</v>
          </cell>
          <cell r="U58"/>
          <cell r="V58"/>
          <cell r="X58">
            <v>45959</v>
          </cell>
          <cell r="Z58" t="str">
            <v>ห่ออัดเบลแบน501</v>
          </cell>
          <cell r="AA58">
            <v>20000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PDR250350</v>
          </cell>
          <cell r="AJ58">
            <v>10000</v>
          </cell>
          <cell r="AL58">
            <v>10000</v>
          </cell>
          <cell r="AM58"/>
          <cell r="AN58">
            <v>0</v>
          </cell>
          <cell r="AO58" t="str">
            <v>WSWT1921720</v>
          </cell>
          <cell r="AQ58">
            <v>9359.9000000000015</v>
          </cell>
          <cell r="AR58">
            <v>9359.9000000000015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P3</v>
          </cell>
          <cell r="DM58">
            <v>1</v>
          </cell>
          <cell r="DN58">
            <v>45959</v>
          </cell>
          <cell r="DP58">
            <v>45954</v>
          </cell>
          <cell r="DQ58"/>
          <cell r="DR58"/>
          <cell r="DS58"/>
          <cell r="DT58"/>
          <cell r="DU58">
            <v>45958</v>
          </cell>
          <cell r="DW58"/>
          <cell r="DX58"/>
          <cell r="DY58"/>
          <cell r="DZ58"/>
          <cell r="EA58"/>
          <cell r="EB58"/>
          <cell r="EC58" t="str">
            <v>ตัด</v>
          </cell>
          <cell r="ED58"/>
          <cell r="EG58"/>
          <cell r="EH58"/>
          <cell r="EI58"/>
        </row>
        <row r="59">
          <cell r="B59" t="str">
            <v>ประมาณการ</v>
          </cell>
          <cell r="C59" t="str">
            <v>ประมาณการ</v>
          </cell>
          <cell r="E59" t="str">
            <v>บจก.เคอรี่ฟลาวมิลล์</v>
          </cell>
          <cell r="F59" t="str">
            <v>แต้มแดง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 t="str">
            <v>รอแจ้ง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5232</v>
          </cell>
          <cell r="AL59">
            <v>0</v>
          </cell>
          <cell r="AM59">
            <v>5400</v>
          </cell>
          <cell r="AN59">
            <v>0</v>
          </cell>
          <cell r="AO59" t="str">
            <v>WSWT1921720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 t="str">
            <v>รอแจ้ง</v>
          </cell>
          <cell r="DP59" t="e">
            <v>#VALUE!</v>
          </cell>
          <cell r="DQ59"/>
          <cell r="DR59" t="e">
            <v>#VALUE!</v>
          </cell>
          <cell r="DS59" t="e">
            <v>#VALUE!</v>
          </cell>
          <cell r="DT59" t="e">
            <v>#VALUE!</v>
          </cell>
          <cell r="DU59" t="e">
            <v>#VALUE!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ประมาณการ</v>
          </cell>
          <cell r="C60" t="str">
            <v>ประมาณการ</v>
          </cell>
          <cell r="E60" t="str">
            <v>บจก.เคอรี่ฟลาวมิลล์</v>
          </cell>
          <cell r="F60" t="str">
            <v>รอแบบ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45961</v>
          </cell>
          <cell r="Z60" t="str">
            <v>ห่ออัดเบลแบน500</v>
          </cell>
          <cell r="AA60">
            <v>225000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225000</v>
          </cell>
          <cell r="AM60"/>
          <cell r="AN60">
            <v>236250</v>
          </cell>
          <cell r="AO60" t="str">
            <v>WSWT1921720</v>
          </cell>
          <cell r="AQ60">
            <v>210597.75000000003</v>
          </cell>
          <cell r="AR60">
            <v>0</v>
          </cell>
          <cell r="AS60">
            <v>210597.75000000003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15863.158520000001</v>
          </cell>
          <cell r="DL60" t="str">
            <v>P7</v>
          </cell>
          <cell r="DM60">
            <v>2</v>
          </cell>
          <cell r="DN60">
            <v>45961</v>
          </cell>
          <cell r="DP60">
            <v>45956</v>
          </cell>
          <cell r="DQ60"/>
          <cell r="DR60">
            <v>45952</v>
          </cell>
          <cell r="DS60">
            <v>45959</v>
          </cell>
          <cell r="DT60">
            <v>45960</v>
          </cell>
          <cell r="DU60">
            <v>45960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>รอART</v>
          </cell>
          <cell r="EG60"/>
          <cell r="EH60"/>
          <cell r="EI60"/>
        </row>
        <row r="61">
          <cell r="B61">
            <v>0</v>
          </cell>
          <cell r="C61"/>
          <cell r="E61"/>
          <cell r="F61"/>
          <cell r="G61">
            <v>19</v>
          </cell>
          <cell r="H61">
            <v>30</v>
          </cell>
          <cell r="I61"/>
          <cell r="J61"/>
          <cell r="L61">
            <v>63</v>
          </cell>
          <cell r="M61" t="str">
            <v>+</v>
          </cell>
          <cell r="N61">
            <v>5</v>
          </cell>
          <cell r="R61"/>
          <cell r="T61"/>
          <cell r="U61"/>
          <cell r="V61"/>
          <cell r="X61"/>
          <cell r="Z61"/>
          <cell r="AA61">
            <v>0</v>
          </cell>
          <cell r="AB61"/>
          <cell r="AC61">
            <v>0</v>
          </cell>
          <cell r="AD61"/>
          <cell r="AG61"/>
          <cell r="AI61" t="str">
            <v>ระบุในSD</v>
          </cell>
          <cell r="AJ61">
            <v>0</v>
          </cell>
          <cell r="AL61">
            <v>0</v>
          </cell>
          <cell r="AM61"/>
          <cell r="AN61">
            <v>0</v>
          </cell>
          <cell r="AO61" t="str">
            <v>WSWT1921720</v>
          </cell>
          <cell r="AQ61">
            <v>285476.95</v>
          </cell>
          <cell r="AR61">
            <v>56159.4</v>
          </cell>
          <cell r="AS61">
            <v>229317.55000000005</v>
          </cell>
          <cell r="AT61">
            <v>0</v>
          </cell>
          <cell r="AU61">
            <v>0</v>
          </cell>
          <cell r="BZ61" t="str">
            <v>WRWT190720/WRWT25800</v>
          </cell>
          <cell r="CA61">
            <v>0</v>
          </cell>
          <cell r="DL61"/>
          <cell r="DM61" t="str">
            <v>Lead time</v>
          </cell>
          <cell r="DN61"/>
          <cell r="DP61"/>
          <cell r="DQ61"/>
          <cell r="DR61"/>
          <cell r="DS61"/>
          <cell r="DT61"/>
          <cell r="DU61"/>
          <cell r="DW61"/>
          <cell r="DX61"/>
          <cell r="DY61"/>
          <cell r="DZ61"/>
          <cell r="EA61"/>
          <cell r="EB61"/>
          <cell r="EC61"/>
          <cell r="ED61"/>
          <cell r="EG61"/>
          <cell r="EH61">
            <v>0</v>
          </cell>
          <cell r="EI61">
            <v>0</v>
          </cell>
        </row>
        <row r="62">
          <cell r="B62">
            <v>0</v>
          </cell>
          <cell r="C62"/>
          <cell r="E62"/>
          <cell r="F62"/>
          <cell r="G62">
            <v>19</v>
          </cell>
          <cell r="H62">
            <v>30</v>
          </cell>
          <cell r="I62"/>
          <cell r="J62"/>
          <cell r="L62">
            <v>56</v>
          </cell>
          <cell r="M62" t="str">
            <v>±</v>
          </cell>
          <cell r="N62">
            <v>5</v>
          </cell>
          <cell r="R62"/>
          <cell r="T62"/>
          <cell r="U62"/>
          <cell r="V62"/>
          <cell r="X62"/>
          <cell r="Z62"/>
          <cell r="AA62">
            <v>0</v>
          </cell>
          <cell r="AB62"/>
          <cell r="AC62">
            <v>0</v>
          </cell>
          <cell r="AD62"/>
          <cell r="AG62"/>
          <cell r="AI62" t="str">
            <v>ระบุในSD</v>
          </cell>
          <cell r="AJ62" t="str">
            <v xml:space="preserve"> </v>
          </cell>
          <cell r="AL62">
            <v>0</v>
          </cell>
          <cell r="AM62"/>
          <cell r="AN62">
            <v>0</v>
          </cell>
          <cell r="AO62" t="str">
            <v>WSWT1925800SM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BZ62" t="str">
            <v>WRWT190800/WRWT25800</v>
          </cell>
          <cell r="CA62">
            <v>0</v>
          </cell>
          <cell r="DL62"/>
          <cell r="DM62" t="str">
            <v>Lead time</v>
          </cell>
          <cell r="DN62"/>
          <cell r="DP62"/>
          <cell r="DQ62"/>
          <cell r="DR62"/>
          <cell r="DS62"/>
          <cell r="DT62"/>
          <cell r="DU62"/>
          <cell r="DW62"/>
          <cell r="DX62"/>
          <cell r="DY62"/>
          <cell r="DZ62"/>
          <cell r="EA62"/>
          <cell r="EB62"/>
          <cell r="EC62"/>
          <cell r="ED62"/>
          <cell r="EG62"/>
          <cell r="EH62">
            <v>0</v>
          </cell>
          <cell r="EI62">
            <v>0</v>
          </cell>
        </row>
        <row r="63">
          <cell r="B63" t="str">
            <v>MK68-001080</v>
          </cell>
          <cell r="C63">
            <v>45905</v>
          </cell>
          <cell r="E63" t="str">
            <v>บจก.อินเทคค์ โกลบอล</v>
          </cell>
          <cell r="F63" t="str">
            <v>เพอเฟคค์104 โกลด์</v>
          </cell>
          <cell r="G63">
            <v>19</v>
          </cell>
          <cell r="H63">
            <v>34</v>
          </cell>
          <cell r="I63" t="str">
            <v>ขาว</v>
          </cell>
          <cell r="J63" t="str">
            <v>ด้าน</v>
          </cell>
          <cell r="L63">
            <v>100</v>
          </cell>
          <cell r="M63" t="str">
            <v>±</v>
          </cell>
          <cell r="N63">
            <v>5</v>
          </cell>
          <cell r="R63" t="str">
            <v>จับจีบ4"</v>
          </cell>
          <cell r="T63" t="str">
            <v>ไม่สวมถุงใน</v>
          </cell>
          <cell r="U63"/>
          <cell r="V63"/>
          <cell r="X63" t="str">
            <v>รอแจ้ง</v>
          </cell>
          <cell r="Z63" t="str">
            <v>มัด80 ใช้สายรัด</v>
          </cell>
          <cell r="AA63">
            <v>109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109</v>
          </cell>
          <cell r="AM63">
            <v>6124</v>
          </cell>
          <cell r="AN63">
            <v>0</v>
          </cell>
          <cell r="AO63" t="str">
            <v>WSWT19251000SM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BZ63" t="str">
            <v>WRWT251000/WRWT251000</v>
          </cell>
          <cell r="CA63">
            <v>0</v>
          </cell>
          <cell r="DL63" t="str">
            <v>P6</v>
          </cell>
          <cell r="DM63">
            <v>4</v>
          </cell>
          <cell r="DN63" t="str">
            <v>รอแจ้ง</v>
          </cell>
          <cell r="DP63" t="e">
            <v>#VALUE!</v>
          </cell>
          <cell r="DQ63" t="e">
            <v>#VALUE!</v>
          </cell>
          <cell r="DR63" t="e">
            <v>#VALUE!</v>
          </cell>
          <cell r="DS63" t="e">
            <v>#VALUE!</v>
          </cell>
          <cell r="DT63" t="e">
            <v>#VALUE!</v>
          </cell>
          <cell r="DU63" t="e">
            <v>#VALUE!</v>
          </cell>
          <cell r="DW63"/>
          <cell r="DX63"/>
          <cell r="DY63"/>
          <cell r="DZ63"/>
          <cell r="EA63"/>
          <cell r="EB63"/>
          <cell r="EC63" t="str">
            <v>งานเคลือบ+พิมพ์</v>
          </cell>
          <cell r="ED63" t="str">
            <v xml:space="preserve"> /</v>
          </cell>
          <cell r="EG63"/>
          <cell r="EH63"/>
          <cell r="EI63"/>
        </row>
        <row r="64">
          <cell r="B64">
            <v>0</v>
          </cell>
          <cell r="C64"/>
          <cell r="E64"/>
          <cell r="F64"/>
          <cell r="G64">
            <v>19</v>
          </cell>
          <cell r="H64">
            <v>34</v>
          </cell>
          <cell r="I64" t="str">
            <v>ขาว</v>
          </cell>
          <cell r="J64"/>
          <cell r="L64">
            <v>80</v>
          </cell>
          <cell r="M64" t="str">
            <v>±</v>
          </cell>
          <cell r="N64">
            <v>5</v>
          </cell>
          <cell r="R64"/>
          <cell r="T64"/>
          <cell r="U64"/>
          <cell r="V64"/>
          <cell r="X64"/>
          <cell r="Z64"/>
          <cell r="AA64"/>
          <cell r="AB64">
            <v>0</v>
          </cell>
          <cell r="AC64">
            <v>0</v>
          </cell>
          <cell r="AD64"/>
          <cell r="AG64"/>
          <cell r="AI64" t="str">
            <v>ระบุในSD</v>
          </cell>
          <cell r="AJ64"/>
          <cell r="AL64">
            <v>0</v>
          </cell>
          <cell r="AM64"/>
          <cell r="AN64">
            <v>0</v>
          </cell>
          <cell r="AO64" t="str">
            <v>WSWT19251000SM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BZ64" t="str">
            <v>WRWT251000/WRYL251000</v>
          </cell>
          <cell r="CA64">
            <v>0</v>
          </cell>
          <cell r="DL64"/>
          <cell r="DM64" t="str">
            <v>Lead time</v>
          </cell>
          <cell r="DN64"/>
          <cell r="DP64"/>
          <cell r="DQ64"/>
          <cell r="DR64"/>
          <cell r="DS64"/>
          <cell r="DT64"/>
          <cell r="DU64"/>
          <cell r="DW64"/>
          <cell r="DX64"/>
          <cell r="DY64"/>
          <cell r="DZ64"/>
          <cell r="EA64"/>
          <cell r="EB64"/>
          <cell r="EC64"/>
          <cell r="ED64"/>
          <cell r="EG64"/>
          <cell r="EH64"/>
          <cell r="EI64">
            <v>0</v>
          </cell>
        </row>
        <row r="65">
          <cell r="B65">
            <v>0</v>
          </cell>
          <cell r="C65"/>
          <cell r="E65"/>
          <cell r="F65"/>
          <cell r="G65">
            <v>20</v>
          </cell>
          <cell r="H65">
            <v>37</v>
          </cell>
          <cell r="I65" t="str">
            <v>ขาว</v>
          </cell>
          <cell r="J65"/>
          <cell r="L65">
            <v>65</v>
          </cell>
          <cell r="M65" t="str">
            <v>±</v>
          </cell>
          <cell r="N65">
            <v>5</v>
          </cell>
          <cell r="R65"/>
          <cell r="T65"/>
          <cell r="U65"/>
          <cell r="V65"/>
          <cell r="X65"/>
          <cell r="Z65"/>
          <cell r="AA65"/>
          <cell r="AB65">
            <v>0</v>
          </cell>
          <cell r="AC65">
            <v>0</v>
          </cell>
          <cell r="AD65"/>
          <cell r="AG65"/>
          <cell r="AI65" t="str">
            <v>ระบุในSD</v>
          </cell>
          <cell r="AJ65"/>
          <cell r="AL65">
            <v>0</v>
          </cell>
          <cell r="AM65"/>
          <cell r="AN65">
            <v>0</v>
          </cell>
          <cell r="AO65" t="str">
            <v>WSWT2025650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BZ65" t="str">
            <v>WRWT25650/WRWT25650</v>
          </cell>
          <cell r="CA65">
            <v>0</v>
          </cell>
          <cell r="DL65"/>
          <cell r="DM65" t="str">
            <v>Lead time</v>
          </cell>
          <cell r="DN65"/>
          <cell r="DP65"/>
          <cell r="DQ65"/>
          <cell r="DR65"/>
          <cell r="DS65"/>
          <cell r="DT65"/>
          <cell r="DU65"/>
          <cell r="DW65"/>
          <cell r="DX65"/>
          <cell r="DY65"/>
          <cell r="DZ65"/>
          <cell r="EA65"/>
          <cell r="EB65"/>
          <cell r="EC65"/>
          <cell r="ED65"/>
          <cell r="EG65"/>
          <cell r="EH65"/>
          <cell r="EI65">
            <v>0</v>
          </cell>
        </row>
        <row r="66">
          <cell r="B66">
            <v>0</v>
          </cell>
          <cell r="C66"/>
          <cell r="E66"/>
          <cell r="F66"/>
          <cell r="G66">
            <v>20</v>
          </cell>
          <cell r="H66">
            <v>37</v>
          </cell>
          <cell r="I66" t="str">
            <v>ขาว</v>
          </cell>
          <cell r="J66"/>
          <cell r="L66">
            <v>70</v>
          </cell>
          <cell r="M66" t="str">
            <v>±</v>
          </cell>
          <cell r="N66">
            <v>5</v>
          </cell>
          <cell r="R66"/>
          <cell r="T66"/>
          <cell r="U66"/>
          <cell r="V66"/>
          <cell r="X66"/>
          <cell r="Z66"/>
          <cell r="AA66"/>
          <cell r="AB66">
            <v>0</v>
          </cell>
          <cell r="AC66">
            <v>0</v>
          </cell>
          <cell r="AD66"/>
          <cell r="AG66"/>
          <cell r="AI66" t="str">
            <v>ระบุในSD</v>
          </cell>
          <cell r="AJ66"/>
          <cell r="AL66">
            <v>0</v>
          </cell>
          <cell r="AM66"/>
          <cell r="AN66">
            <v>0</v>
          </cell>
          <cell r="AO66" t="str">
            <v>WSWT2025700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BZ66" t="str">
            <v>WRWT25800/WRWT25650</v>
          </cell>
          <cell r="CA66">
            <v>0</v>
          </cell>
          <cell r="DL66"/>
          <cell r="DM66" t="str">
            <v>Lead time</v>
          </cell>
          <cell r="DN66"/>
          <cell r="DP66"/>
          <cell r="DQ66"/>
          <cell r="DR66"/>
          <cell r="DS66"/>
          <cell r="DT66"/>
          <cell r="DU66"/>
          <cell r="DW66"/>
          <cell r="DX66"/>
          <cell r="DY66"/>
          <cell r="DZ66"/>
          <cell r="EA66"/>
          <cell r="EB66"/>
          <cell r="EC66"/>
          <cell r="ED66"/>
          <cell r="EG66"/>
          <cell r="EH66"/>
          <cell r="EI66">
            <v>0</v>
          </cell>
        </row>
        <row r="67">
          <cell r="B67" t="str">
            <v>MK68-000990</v>
          </cell>
          <cell r="C67">
            <v>45877</v>
          </cell>
          <cell r="E67" t="str">
            <v>บจก.เอสพีเอ็ม อาหารสัตว์</v>
          </cell>
          <cell r="F67" t="str">
            <v>SW 441 PLUS</v>
          </cell>
          <cell r="G67">
            <v>20</v>
          </cell>
          <cell r="H67">
            <v>38</v>
          </cell>
          <cell r="I67" t="str">
            <v>ขาว</v>
          </cell>
          <cell r="J67" t="str">
            <v>ใส</v>
          </cell>
          <cell r="L67">
            <v>100</v>
          </cell>
          <cell r="M67" t="str">
            <v>±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45944</v>
          </cell>
          <cell r="Z67" t="str">
            <v>500กระสอบแบน</v>
          </cell>
          <cell r="AA67">
            <v>3500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3500</v>
          </cell>
          <cell r="AL67">
            <v>0</v>
          </cell>
          <cell r="AM67">
            <v>3605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>
            <v>45944</v>
          </cell>
          <cell r="DP67">
            <v>45939</v>
          </cell>
          <cell r="DQ67">
            <v>45940</v>
          </cell>
          <cell r="DR67">
            <v>45933</v>
          </cell>
          <cell r="DS67">
            <v>45941</v>
          </cell>
          <cell r="DT67">
            <v>45942</v>
          </cell>
          <cell r="DU67">
            <v>45943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MK68-001157</v>
          </cell>
          <cell r="C68">
            <v>45923</v>
          </cell>
          <cell r="E68" t="str">
            <v>บจก.เอสพีเอ็ม อาหารสัตว์</v>
          </cell>
          <cell r="F68" t="str">
            <v>HERO 111</v>
          </cell>
          <cell r="G68">
            <v>20</v>
          </cell>
          <cell r="H68">
            <v>38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±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45946</v>
          </cell>
          <cell r="Z68" t="str">
            <v>500กระสอบแบน</v>
          </cell>
          <cell r="AA68">
            <v>3000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3000</v>
          </cell>
          <cell r="AL68">
            <v>0</v>
          </cell>
          <cell r="AM68">
            <v>3300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4</v>
          </cell>
          <cell r="DN68">
            <v>45946</v>
          </cell>
          <cell r="DP68">
            <v>45941</v>
          </cell>
          <cell r="DQ68">
            <v>45942</v>
          </cell>
          <cell r="DR68">
            <v>45935</v>
          </cell>
          <cell r="DS68">
            <v>45943</v>
          </cell>
          <cell r="DT68">
            <v>45944</v>
          </cell>
          <cell r="DU68">
            <v>45945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 </v>
          </cell>
          <cell r="EG68"/>
          <cell r="EH68"/>
          <cell r="EI68"/>
        </row>
        <row r="69">
          <cell r="B69" t="str">
            <v>MK68-001119</v>
          </cell>
          <cell r="C69">
            <v>45916</v>
          </cell>
          <cell r="E69" t="str">
            <v>บจก.ซันฟีด</v>
          </cell>
          <cell r="F69" t="str">
            <v>007</v>
          </cell>
          <cell r="G69">
            <v>20</v>
          </cell>
          <cell r="H69">
            <v>38</v>
          </cell>
          <cell r="I69" t="str">
            <v>ขาว</v>
          </cell>
          <cell r="J69" t="str">
            <v>ด้าน</v>
          </cell>
          <cell r="L69">
            <v>100</v>
          </cell>
          <cell r="M69" t="str">
            <v>+</v>
          </cell>
          <cell r="N69"/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45947</v>
          </cell>
          <cell r="Z69" t="str">
            <v xml:space="preserve">300กระสอบแบนเต็มใบ </v>
          </cell>
          <cell r="AA69">
            <v>2500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2500</v>
          </cell>
          <cell r="AL69">
            <v>0</v>
          </cell>
          <cell r="AM69">
            <v>2550</v>
          </cell>
          <cell r="AN69">
            <v>0</v>
          </cell>
          <cell r="AO69" t="str">
            <v>WSWT2025800SM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4</v>
          </cell>
          <cell r="DN69">
            <v>45947</v>
          </cell>
          <cell r="DP69">
            <v>45942</v>
          </cell>
          <cell r="DQ69">
            <v>45943</v>
          </cell>
          <cell r="DR69">
            <v>45936</v>
          </cell>
          <cell r="DS69">
            <v>45944</v>
          </cell>
          <cell r="DT69">
            <v>45945</v>
          </cell>
          <cell r="DU69">
            <v>45946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MK68-001105</v>
          </cell>
          <cell r="C70">
            <v>45911</v>
          </cell>
          <cell r="E70" t="str">
            <v>บจก.เอพีเอ็ม อะโกร</v>
          </cell>
          <cell r="F70" t="str">
            <v>ฟีล-กู๊ด พี6</v>
          </cell>
          <cell r="G70">
            <v>20</v>
          </cell>
          <cell r="H70">
            <v>38</v>
          </cell>
          <cell r="I70" t="str">
            <v>ขาว</v>
          </cell>
          <cell r="J70" t="str">
            <v>ใส</v>
          </cell>
          <cell r="L70">
            <v>100</v>
          </cell>
          <cell r="M70" t="str">
            <v>±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45947</v>
          </cell>
          <cell r="Z70" t="str">
            <v>500กระสอบแบน</v>
          </cell>
          <cell r="AA70">
            <v>8000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8000</v>
          </cell>
          <cell r="AL70">
            <v>0</v>
          </cell>
          <cell r="AM70">
            <v>8465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>
            <v>45947</v>
          </cell>
          <cell r="DP70">
            <v>45942</v>
          </cell>
          <cell r="DQ70">
            <v>45943</v>
          </cell>
          <cell r="DR70">
            <v>45936</v>
          </cell>
          <cell r="DS70">
            <v>45944</v>
          </cell>
          <cell r="DT70">
            <v>45945</v>
          </cell>
          <cell r="DU70">
            <v>45946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MK68-001092</v>
          </cell>
          <cell r="C71">
            <v>45909</v>
          </cell>
          <cell r="E71" t="str">
            <v>บจก.เอพีเอ็ม อะโกร</v>
          </cell>
          <cell r="F71" t="str">
            <v>APM915</v>
          </cell>
          <cell r="G71">
            <v>20</v>
          </cell>
          <cell r="H71">
            <v>38</v>
          </cell>
          <cell r="I71" t="str">
            <v>ขาว</v>
          </cell>
          <cell r="J71" t="str">
            <v>ใส</v>
          </cell>
          <cell r="L71">
            <v>100</v>
          </cell>
          <cell r="M71" t="str">
            <v>±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45947</v>
          </cell>
          <cell r="Z71" t="str">
            <v>500กระสอบแบน</v>
          </cell>
          <cell r="AA71">
            <v>3000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3000</v>
          </cell>
          <cell r="AM71"/>
          <cell r="AN71">
            <v>3150</v>
          </cell>
          <cell r="AO71" t="str">
            <v>WSWT2025800SM</v>
          </cell>
          <cell r="AQ71">
            <v>3310.89</v>
          </cell>
          <cell r="AR71">
            <v>3310.89</v>
          </cell>
          <cell r="AS71">
            <v>0</v>
          </cell>
          <cell r="AT71">
            <v>3310.89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45947</v>
          </cell>
          <cell r="DP71">
            <v>45942</v>
          </cell>
          <cell r="DQ71">
            <v>45943</v>
          </cell>
          <cell r="DR71">
            <v>45936</v>
          </cell>
          <cell r="DS71">
            <v>45944</v>
          </cell>
          <cell r="DT71">
            <v>45945</v>
          </cell>
          <cell r="DU71">
            <v>45946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 </v>
          </cell>
          <cell r="EG71"/>
          <cell r="EH71"/>
          <cell r="EI71"/>
        </row>
        <row r="72">
          <cell r="B72" t="str">
            <v>MK68-001119</v>
          </cell>
          <cell r="C72">
            <v>45916</v>
          </cell>
          <cell r="E72" t="str">
            <v>บจก.ซันฟีด</v>
          </cell>
          <cell r="F72">
            <v>952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+</v>
          </cell>
          <cell r="N72"/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45947</v>
          </cell>
          <cell r="Z72" t="str">
            <v xml:space="preserve">300กระสอบแบนเต็มใบ </v>
          </cell>
          <cell r="AA72">
            <v>2255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2255</v>
          </cell>
          <cell r="AM72">
            <v>7625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45947</v>
          </cell>
          <cell r="DP72">
            <v>45942</v>
          </cell>
          <cell r="DQ72">
            <v>45943</v>
          </cell>
          <cell r="DR72">
            <v>45936</v>
          </cell>
          <cell r="DS72">
            <v>45944</v>
          </cell>
          <cell r="DT72">
            <v>45945</v>
          </cell>
          <cell r="DU72">
            <v>45946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MK68-001119</v>
          </cell>
          <cell r="C73">
            <v>45916</v>
          </cell>
          <cell r="E73" t="str">
            <v>บจก.ซันฟีด</v>
          </cell>
          <cell r="F73" t="str">
            <v>ขุนศึกเบอร์ 2</v>
          </cell>
          <cell r="G73">
            <v>20</v>
          </cell>
          <cell r="H73">
            <v>38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+</v>
          </cell>
          <cell r="N73"/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45951</v>
          </cell>
          <cell r="Z73" t="str">
            <v xml:space="preserve">300กระสอบแบนเต็มใบ 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5000</v>
          </cell>
          <cell r="AL73">
            <v>0</v>
          </cell>
          <cell r="AM73">
            <v>5100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45951</v>
          </cell>
          <cell r="DP73">
            <v>45946</v>
          </cell>
          <cell r="DQ73">
            <v>45947</v>
          </cell>
          <cell r="DR73">
            <v>45940</v>
          </cell>
          <cell r="DS73">
            <v>45948</v>
          </cell>
          <cell r="DT73">
            <v>45949</v>
          </cell>
          <cell r="DU73">
            <v>45950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MK68-001119</v>
          </cell>
          <cell r="C74">
            <v>45916</v>
          </cell>
          <cell r="E74" t="str">
            <v>บจก.ซันฟีด</v>
          </cell>
          <cell r="F74">
            <v>956</v>
          </cell>
          <cell r="G74">
            <v>20</v>
          </cell>
          <cell r="H74">
            <v>38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+</v>
          </cell>
          <cell r="N74"/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45951</v>
          </cell>
          <cell r="Z74" t="str">
            <v xml:space="preserve">300กระสอบแบนเต็มใบ </v>
          </cell>
          <cell r="AA74">
            <v>2500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1371</v>
          </cell>
          <cell r="AL74">
            <v>1129</v>
          </cell>
          <cell r="AM74">
            <v>2550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45951</v>
          </cell>
          <cell r="DP74">
            <v>45946</v>
          </cell>
          <cell r="DQ74">
            <v>45947</v>
          </cell>
          <cell r="DR74">
            <v>45940</v>
          </cell>
          <cell r="DS74">
            <v>45948</v>
          </cell>
          <cell r="DT74">
            <v>45949</v>
          </cell>
          <cell r="DU74">
            <v>45950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MK68-001027</v>
          </cell>
          <cell r="C75">
            <v>45892</v>
          </cell>
          <cell r="E75" t="str">
            <v>บจก.เอสพีเอ็ม อาหารสัตว์</v>
          </cell>
          <cell r="F75" t="str">
            <v>นีโอ 05</v>
          </cell>
          <cell r="G75">
            <v>20</v>
          </cell>
          <cell r="H75">
            <v>38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ไม่</v>
          </cell>
          <cell r="T75" t="str">
            <v>ไม่สวมถุงใน</v>
          </cell>
          <cell r="U75"/>
          <cell r="V75"/>
          <cell r="X75">
            <v>45951</v>
          </cell>
          <cell r="Z75" t="str">
            <v>500กระสอบแบน</v>
          </cell>
          <cell r="AA75">
            <v>6000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6000</v>
          </cell>
          <cell r="AL75">
            <v>0</v>
          </cell>
          <cell r="AM75">
            <v>6100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45951</v>
          </cell>
          <cell r="DP75">
            <v>45946</v>
          </cell>
          <cell r="DQ75">
            <v>45947</v>
          </cell>
          <cell r="DR75">
            <v>45940</v>
          </cell>
          <cell r="DS75">
            <v>45948</v>
          </cell>
          <cell r="DT75">
            <v>45949</v>
          </cell>
          <cell r="DU75">
            <v>45950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MK68-001119</v>
          </cell>
          <cell r="C76">
            <v>45916</v>
          </cell>
          <cell r="E76" t="str">
            <v>บจก.ซันฟีด</v>
          </cell>
          <cell r="F76">
            <v>953</v>
          </cell>
          <cell r="G76">
            <v>20</v>
          </cell>
          <cell r="H76">
            <v>38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+</v>
          </cell>
          <cell r="N76"/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45951</v>
          </cell>
          <cell r="Z76" t="str">
            <v xml:space="preserve">300กระสอบแบนเต็มใบ </v>
          </cell>
          <cell r="AA76">
            <v>5000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4825</v>
          </cell>
          <cell r="AL76">
            <v>175</v>
          </cell>
          <cell r="AM76">
            <v>5200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45951</v>
          </cell>
          <cell r="DP76">
            <v>45946</v>
          </cell>
          <cell r="DQ76">
            <v>45947</v>
          </cell>
          <cell r="DR76">
            <v>45940</v>
          </cell>
          <cell r="DS76">
            <v>45948</v>
          </cell>
          <cell r="DT76">
            <v>45949</v>
          </cell>
          <cell r="DU76">
            <v>45950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MK68-001207</v>
          </cell>
          <cell r="C77">
            <v>45933</v>
          </cell>
          <cell r="E77" t="str">
            <v>บจก.เอสพีเอ็ม อาหารสัตว์</v>
          </cell>
          <cell r="F77" t="str">
            <v>นาโน 04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45951</v>
          </cell>
          <cell r="Z77" t="str">
            <v>500กระสอบแบน</v>
          </cell>
          <cell r="AA77">
            <v>3000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3000</v>
          </cell>
          <cell r="AM77"/>
          <cell r="AN77">
            <v>3150</v>
          </cell>
          <cell r="AO77" t="str">
            <v>WSWT2025800SM</v>
          </cell>
          <cell r="AQ77">
            <v>3310.89</v>
          </cell>
          <cell r="AR77">
            <v>3310.89</v>
          </cell>
          <cell r="AS77">
            <v>0</v>
          </cell>
          <cell r="AT77">
            <v>0</v>
          </cell>
          <cell r="AU77">
            <v>3310.89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45951</v>
          </cell>
          <cell r="DP77">
            <v>45946</v>
          </cell>
          <cell r="DQ77">
            <v>45947</v>
          </cell>
          <cell r="DR77">
            <v>45940</v>
          </cell>
          <cell r="DS77">
            <v>45948</v>
          </cell>
          <cell r="DT77">
            <v>45949</v>
          </cell>
          <cell r="DU77">
            <v>45950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MK68-001033</v>
          </cell>
          <cell r="C78">
            <v>45891</v>
          </cell>
          <cell r="E78" t="str">
            <v>บจก.เอสพีเอ็ม อาหารสัตว์</v>
          </cell>
          <cell r="F78" t="str">
            <v>นาโน 03</v>
          </cell>
          <cell r="G78">
            <v>20</v>
          </cell>
          <cell r="H78">
            <v>38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45951</v>
          </cell>
          <cell r="Z78" t="str">
            <v>500กระสอบแบน</v>
          </cell>
          <cell r="AA78">
            <v>9000</v>
          </cell>
          <cell r="AB78">
            <v>0</v>
          </cell>
          <cell r="AC78">
            <v>0</v>
          </cell>
          <cell r="AD78">
            <v>0</v>
          </cell>
          <cell r="AG78">
            <v>8447</v>
          </cell>
          <cell r="AI78"/>
          <cell r="AJ78">
            <v>8447</v>
          </cell>
          <cell r="AL78">
            <v>553</v>
          </cell>
          <cell r="AM78">
            <v>9150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5</v>
          </cell>
          <cell r="DN78">
            <v>45951</v>
          </cell>
          <cell r="DP78">
            <v>45946</v>
          </cell>
          <cell r="DQ78">
            <v>45946</v>
          </cell>
          <cell r="DR78">
            <v>45939</v>
          </cell>
          <cell r="DS78">
            <v>45947</v>
          </cell>
          <cell r="DT78">
            <v>45948</v>
          </cell>
          <cell r="DU78">
            <v>45949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MK68-001119</v>
          </cell>
          <cell r="C79">
            <v>45916</v>
          </cell>
          <cell r="E79" t="str">
            <v>บจก.ซันฟีด</v>
          </cell>
          <cell r="F79">
            <v>917</v>
          </cell>
          <cell r="G79">
            <v>20</v>
          </cell>
          <cell r="H79">
            <v>37</v>
          </cell>
          <cell r="I79" t="str">
            <v>ขาว</v>
          </cell>
          <cell r="J79" t="str">
            <v>ด้าน</v>
          </cell>
          <cell r="L79">
            <v>98</v>
          </cell>
          <cell r="M79" t="str">
            <v>+</v>
          </cell>
          <cell r="N79"/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45952</v>
          </cell>
          <cell r="Z79" t="str">
            <v xml:space="preserve">300กระสอบแบนเต็มใบ </v>
          </cell>
          <cell r="AA79">
            <v>2500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0</v>
          </cell>
          <cell r="AL79">
            <v>2500</v>
          </cell>
          <cell r="AM79"/>
          <cell r="AN79">
            <v>2625</v>
          </cell>
          <cell r="AO79" t="str">
            <v>WSWT2025800SM</v>
          </cell>
          <cell r="AQ79">
            <v>2689.2250000000004</v>
          </cell>
          <cell r="AR79">
            <v>2689.2250000000004</v>
          </cell>
          <cell r="AS79">
            <v>0</v>
          </cell>
          <cell r="AT79">
            <v>0</v>
          </cell>
          <cell r="AU79">
            <v>2689.2250000000004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45952</v>
          </cell>
          <cell r="DP79">
            <v>45947</v>
          </cell>
          <cell r="DQ79">
            <v>45948</v>
          </cell>
          <cell r="DR79">
            <v>45941</v>
          </cell>
          <cell r="DS79">
            <v>45949</v>
          </cell>
          <cell r="DT79">
            <v>45950</v>
          </cell>
          <cell r="DU79">
            <v>45951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MK68-001159</v>
          </cell>
          <cell r="C80">
            <v>45923</v>
          </cell>
          <cell r="E80" t="str">
            <v>บจก.เอสพีเอ็ม อาหารสัตว์</v>
          </cell>
          <cell r="F80" t="str">
            <v>SPM 915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±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45953</v>
          </cell>
          <cell r="Z80" t="str">
            <v>500กระสอบแบน</v>
          </cell>
          <cell r="AA80">
            <v>3000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3000</v>
          </cell>
          <cell r="AM80"/>
          <cell r="AN80">
            <v>3150</v>
          </cell>
          <cell r="AO80" t="str">
            <v>WSWT2025800SM</v>
          </cell>
          <cell r="AQ80">
            <v>3310.89</v>
          </cell>
          <cell r="AR80">
            <v>3310.89</v>
          </cell>
          <cell r="AS80">
            <v>0</v>
          </cell>
          <cell r="AT80">
            <v>0</v>
          </cell>
          <cell r="AU80">
            <v>3310.89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45953</v>
          </cell>
          <cell r="DP80">
            <v>45948</v>
          </cell>
          <cell r="DQ80">
            <v>45949</v>
          </cell>
          <cell r="DR80">
            <v>45942</v>
          </cell>
          <cell r="DS80">
            <v>45950</v>
          </cell>
          <cell r="DT80">
            <v>45951</v>
          </cell>
          <cell r="DU80">
            <v>45952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 </v>
          </cell>
          <cell r="EG80"/>
          <cell r="EH80"/>
          <cell r="EI80"/>
        </row>
        <row r="81">
          <cell r="B81" t="str">
            <v>MK68-001119</v>
          </cell>
          <cell r="C81">
            <v>45916</v>
          </cell>
          <cell r="E81" t="str">
            <v>บจก.ซันฟีด</v>
          </cell>
          <cell r="F81" t="str">
            <v>ขุนศึกเบอร์ 1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+</v>
          </cell>
          <cell r="N81"/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45954</v>
          </cell>
          <cell r="Z81" t="str">
            <v xml:space="preserve">300กระสอบแบนเต็มใบ </v>
          </cell>
          <cell r="AA81">
            <v>7000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6362</v>
          </cell>
          <cell r="AL81">
            <v>638</v>
          </cell>
          <cell r="AM81">
            <v>7000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45954</v>
          </cell>
          <cell r="DP81">
            <v>45949</v>
          </cell>
          <cell r="DQ81">
            <v>45950</v>
          </cell>
          <cell r="DR81">
            <v>45943</v>
          </cell>
          <cell r="DS81">
            <v>45951</v>
          </cell>
          <cell r="DT81">
            <v>45952</v>
          </cell>
          <cell r="DU81">
            <v>45953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MK68-001119</v>
          </cell>
          <cell r="C82">
            <v>45916</v>
          </cell>
          <cell r="E82" t="str">
            <v>บจก.ซันฟีด</v>
          </cell>
          <cell r="F82" t="str">
            <v>007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+</v>
          </cell>
          <cell r="N82"/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45954</v>
          </cell>
          <cell r="Z82" t="str">
            <v xml:space="preserve">300กระสอบแบนเต็มใบ </v>
          </cell>
          <cell r="AA82">
            <v>2500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2500</v>
          </cell>
          <cell r="AL82">
            <v>0</v>
          </cell>
          <cell r="AM82">
            <v>2550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45954</v>
          </cell>
          <cell r="DP82">
            <v>45949</v>
          </cell>
          <cell r="DQ82">
            <v>45950</v>
          </cell>
          <cell r="DR82">
            <v>45943</v>
          </cell>
          <cell r="DS82">
            <v>45951</v>
          </cell>
          <cell r="DT82">
            <v>45952</v>
          </cell>
          <cell r="DU82">
            <v>45953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MK68-001119</v>
          </cell>
          <cell r="C83">
            <v>45916</v>
          </cell>
          <cell r="E83" t="str">
            <v>บจก.ซันฟีด</v>
          </cell>
          <cell r="F83">
            <v>952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+</v>
          </cell>
          <cell r="N83"/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45954</v>
          </cell>
          <cell r="Z83" t="str">
            <v xml:space="preserve">300กระสอบแบนเต็มใบ 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5000</v>
          </cell>
          <cell r="AM83">
            <v>5050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45954</v>
          </cell>
          <cell r="DP83">
            <v>45949</v>
          </cell>
          <cell r="DQ83">
            <v>45950</v>
          </cell>
          <cell r="DR83">
            <v>45943</v>
          </cell>
          <cell r="DS83">
            <v>45951</v>
          </cell>
          <cell r="DT83">
            <v>45952</v>
          </cell>
          <cell r="DU83">
            <v>45953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MK68-000693</v>
          </cell>
          <cell r="C84">
            <v>45798</v>
          </cell>
          <cell r="E84" t="str">
            <v>บจก.เอพีเอ็ม อะโกร</v>
          </cell>
          <cell r="F84" t="str">
            <v>ฟีล กู๊ด พี7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ใส</v>
          </cell>
          <cell r="L84">
            <v>100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45957</v>
          </cell>
          <cell r="Z84" t="str">
            <v>500กระสอบแบน</v>
          </cell>
          <cell r="AA84">
            <v>3000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3000</v>
          </cell>
          <cell r="AM84"/>
          <cell r="AN84">
            <v>3150</v>
          </cell>
          <cell r="AO84" t="str">
            <v>WSWT2025800SM</v>
          </cell>
          <cell r="AQ84">
            <v>3310.89</v>
          </cell>
          <cell r="AR84">
            <v>3310.89</v>
          </cell>
          <cell r="AS84">
            <v>0</v>
          </cell>
          <cell r="AT84">
            <v>3310.89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45957</v>
          </cell>
          <cell r="DP84">
            <v>45952</v>
          </cell>
          <cell r="DQ84">
            <v>45953</v>
          </cell>
          <cell r="DR84">
            <v>45946</v>
          </cell>
          <cell r="DS84">
            <v>45954</v>
          </cell>
          <cell r="DT84">
            <v>45955</v>
          </cell>
          <cell r="DU84">
            <v>45956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 </v>
          </cell>
          <cell r="EG84"/>
          <cell r="EH84"/>
          <cell r="EI84"/>
        </row>
        <row r="85">
          <cell r="B85" t="str">
            <v>MK68-001119</v>
          </cell>
          <cell r="C85">
            <v>45916</v>
          </cell>
          <cell r="E85" t="str">
            <v>บจก.ซันฟีด</v>
          </cell>
          <cell r="F85" t="str">
            <v>ขุนศึกเบอร์ 2</v>
          </cell>
          <cell r="G85">
            <v>20</v>
          </cell>
          <cell r="H85">
            <v>38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+</v>
          </cell>
          <cell r="N85"/>
          <cell r="R85" t="str">
            <v>บิด</v>
          </cell>
          <cell r="T85" t="str">
            <v>ไม่สวมถุงใน</v>
          </cell>
          <cell r="U85"/>
          <cell r="V85"/>
          <cell r="X85">
            <v>45958</v>
          </cell>
          <cell r="Z85" t="str">
            <v xml:space="preserve">300กระสอบแบนเต็มใบ </v>
          </cell>
          <cell r="AA85">
            <v>5000</v>
          </cell>
          <cell r="AB85">
            <v>0</v>
          </cell>
          <cell r="AC85">
            <v>0</v>
          </cell>
          <cell r="AD85">
            <v>0</v>
          </cell>
          <cell r="AG85"/>
          <cell r="AI85">
            <v>13717</v>
          </cell>
          <cell r="AJ85">
            <v>5000</v>
          </cell>
          <cell r="AL85">
            <v>0</v>
          </cell>
          <cell r="AM85">
            <v>5100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45958</v>
          </cell>
          <cell r="DP85">
            <v>45953</v>
          </cell>
          <cell r="DQ85">
            <v>45954</v>
          </cell>
          <cell r="DR85">
            <v>45947</v>
          </cell>
          <cell r="DS85">
            <v>45955</v>
          </cell>
          <cell r="DT85">
            <v>45956</v>
          </cell>
          <cell r="DU85">
            <v>45957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MK68-001093</v>
          </cell>
          <cell r="C86">
            <v>45909</v>
          </cell>
          <cell r="E86" t="str">
            <v>บจก.เอสพีเอ็ม อาหารสัตว์</v>
          </cell>
          <cell r="F86" t="str">
            <v>เอส ฟาร์ม115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45958</v>
          </cell>
          <cell r="Z86" t="str">
            <v>500กระสอบแบน</v>
          </cell>
          <cell r="AA86">
            <v>6000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5531</v>
          </cell>
          <cell r="AL86">
            <v>469</v>
          </cell>
          <cell r="AM86">
            <v>6100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45958</v>
          </cell>
          <cell r="DP86">
            <v>45953</v>
          </cell>
          <cell r="DQ86">
            <v>45954</v>
          </cell>
          <cell r="DR86">
            <v>45947</v>
          </cell>
          <cell r="DS86">
            <v>45955</v>
          </cell>
          <cell r="DT86">
            <v>45956</v>
          </cell>
          <cell r="DU86">
            <v>45957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 </v>
          </cell>
          <cell r="EG86"/>
          <cell r="EH86"/>
          <cell r="EI86"/>
        </row>
        <row r="87">
          <cell r="B87" t="str">
            <v>MK68-001119</v>
          </cell>
          <cell r="C87">
            <v>45916</v>
          </cell>
          <cell r="E87" t="str">
            <v>บจก.ซันฟีด</v>
          </cell>
          <cell r="F87" t="str">
            <v>ขุนศึกเบอร์ 1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+</v>
          </cell>
          <cell r="N87"/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45960</v>
          </cell>
          <cell r="Z87" t="str">
            <v xml:space="preserve">300กระสอบแบนเต็มใบ </v>
          </cell>
          <cell r="AA87">
            <v>5000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5000</v>
          </cell>
          <cell r="AM87"/>
          <cell r="AN87">
            <v>5250</v>
          </cell>
          <cell r="AO87" t="str">
            <v>WSWT2025800SM</v>
          </cell>
          <cell r="AQ87">
            <v>5518.15</v>
          </cell>
          <cell r="AR87">
            <v>5518.15</v>
          </cell>
          <cell r="AS87">
            <v>0</v>
          </cell>
          <cell r="AT87">
            <v>0</v>
          </cell>
          <cell r="AU87">
            <v>5518.15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45960</v>
          </cell>
          <cell r="DP87">
            <v>45955</v>
          </cell>
          <cell r="DQ87">
            <v>45956</v>
          </cell>
          <cell r="DR87">
            <v>45949</v>
          </cell>
          <cell r="DS87">
            <v>45957</v>
          </cell>
          <cell r="DT87">
            <v>45958</v>
          </cell>
          <cell r="DU87">
            <v>45959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MK68-001119</v>
          </cell>
          <cell r="C88">
            <v>45916</v>
          </cell>
          <cell r="E88" t="str">
            <v>บจก.ซันฟีด</v>
          </cell>
          <cell r="F88" t="str">
            <v>ขุนศึกเบอร์ 2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+</v>
          </cell>
          <cell r="N88"/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45960</v>
          </cell>
          <cell r="Z88" t="str">
            <v xml:space="preserve">300กระสอบแบนเต็มใบ </v>
          </cell>
          <cell r="AA88">
            <v>5000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4900</v>
          </cell>
          <cell r="AL88">
            <v>100</v>
          </cell>
          <cell r="AM88">
            <v>5385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45960</v>
          </cell>
          <cell r="DP88">
            <v>45955</v>
          </cell>
          <cell r="DQ88">
            <v>45956</v>
          </cell>
          <cell r="DR88">
            <v>45949</v>
          </cell>
          <cell r="DS88">
            <v>45957</v>
          </cell>
          <cell r="DT88">
            <v>45958</v>
          </cell>
          <cell r="DU88">
            <v>45959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ประมาณการ</v>
          </cell>
          <cell r="C89" t="str">
            <v>ประมาณการ</v>
          </cell>
          <cell r="E89" t="str">
            <v>บจก.เอสพีเอ็ม อาหารสัตว์</v>
          </cell>
          <cell r="F89" t="str">
            <v>รอแบบ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ใส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45960</v>
          </cell>
          <cell r="Z89" t="str">
            <v>500กระสอบแบน</v>
          </cell>
          <cell r="AA89">
            <v>20000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20000</v>
          </cell>
          <cell r="AM89"/>
          <cell r="AN89">
            <v>21000</v>
          </cell>
          <cell r="AO89" t="str">
            <v>WSWT2025800SM</v>
          </cell>
          <cell r="AQ89">
            <v>22072.6</v>
          </cell>
          <cell r="AR89">
            <v>0</v>
          </cell>
          <cell r="AS89">
            <v>22072.6</v>
          </cell>
          <cell r="AT89">
            <v>0</v>
          </cell>
          <cell r="AU89">
            <v>22072.6</v>
          </cell>
          <cell r="BZ89" t="str">
            <v>WRWT25850/WRWT25850</v>
          </cell>
          <cell r="CA89">
            <v>1667.7075555555555</v>
          </cell>
          <cell r="DL89" t="str">
            <v>P6</v>
          </cell>
          <cell r="DM89">
            <v>4</v>
          </cell>
          <cell r="DN89">
            <v>45960</v>
          </cell>
          <cell r="DP89">
            <v>45955</v>
          </cell>
          <cell r="DQ89">
            <v>45956</v>
          </cell>
          <cell r="DR89">
            <v>45949</v>
          </cell>
          <cell r="DS89">
            <v>45957</v>
          </cell>
          <cell r="DT89">
            <v>45958</v>
          </cell>
          <cell r="DU89">
            <v>45959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>รอART</v>
          </cell>
          <cell r="EG89"/>
          <cell r="EH89"/>
          <cell r="EI89"/>
        </row>
        <row r="90">
          <cell r="B90" t="str">
            <v>ประมาณการ</v>
          </cell>
          <cell r="C90" t="str">
            <v>ประมาณการ</v>
          </cell>
          <cell r="E90" t="str">
            <v>บจก.ไทยธรรมดี</v>
          </cell>
          <cell r="F90" t="str">
            <v>รอแบบ</v>
          </cell>
          <cell r="G90">
            <v>20</v>
          </cell>
          <cell r="H90">
            <v>37</v>
          </cell>
          <cell r="I90" t="str">
            <v>ขาว</v>
          </cell>
          <cell r="J90" t="str">
            <v>ด้าน</v>
          </cell>
          <cell r="L90">
            <v>97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45960</v>
          </cell>
          <cell r="Z90" t="str">
            <v>500กระสอบ</v>
          </cell>
          <cell r="AA90">
            <v>20000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20000</v>
          </cell>
          <cell r="AM90"/>
          <cell r="AN90">
            <v>21000</v>
          </cell>
          <cell r="AO90" t="str">
            <v>WSWT2025800SM</v>
          </cell>
          <cell r="AQ90">
            <v>21513.800000000003</v>
          </cell>
          <cell r="AR90">
            <v>0</v>
          </cell>
          <cell r="AS90">
            <v>21513.800000000003</v>
          </cell>
          <cell r="AT90">
            <v>0</v>
          </cell>
          <cell r="AU90">
            <v>21513.800000000003</v>
          </cell>
          <cell r="BZ90" t="str">
            <v>WRWT25850/WRWT25850</v>
          </cell>
          <cell r="CA90">
            <v>1625.4871111111113</v>
          </cell>
          <cell r="DL90" t="str">
            <v>P6</v>
          </cell>
          <cell r="DM90">
            <v>4</v>
          </cell>
          <cell r="DN90">
            <v>45960</v>
          </cell>
          <cell r="DP90">
            <v>45955</v>
          </cell>
          <cell r="DQ90">
            <v>45956</v>
          </cell>
          <cell r="DR90">
            <v>45949</v>
          </cell>
          <cell r="DS90">
            <v>45957</v>
          </cell>
          <cell r="DT90">
            <v>45958</v>
          </cell>
          <cell r="DU90">
            <v>45959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>รอART</v>
          </cell>
          <cell r="EG90"/>
          <cell r="EH90"/>
          <cell r="EI90"/>
        </row>
        <row r="91">
          <cell r="B91" t="str">
            <v>MK68-001119</v>
          </cell>
          <cell r="C91">
            <v>45916</v>
          </cell>
          <cell r="E91" t="str">
            <v>บจก.ซันฟีด</v>
          </cell>
          <cell r="F91" t="str">
            <v>ขุนศึกเบอร์ 1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+</v>
          </cell>
          <cell r="N91"/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45960</v>
          </cell>
          <cell r="Z91" t="str">
            <v xml:space="preserve">300กระสอบแบนเต็มใบ </v>
          </cell>
          <cell r="AA91">
            <v>5000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5000</v>
          </cell>
          <cell r="AM91"/>
          <cell r="AN91">
            <v>5250</v>
          </cell>
          <cell r="AO91" t="str">
            <v>WSWT2025800SM</v>
          </cell>
          <cell r="AQ91">
            <v>5518.15</v>
          </cell>
          <cell r="AR91">
            <v>5518.15</v>
          </cell>
          <cell r="AS91">
            <v>0</v>
          </cell>
          <cell r="AT91">
            <v>0</v>
          </cell>
          <cell r="AU91">
            <v>5518.15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45960</v>
          </cell>
          <cell r="DP91">
            <v>45955</v>
          </cell>
          <cell r="DQ91">
            <v>45956</v>
          </cell>
          <cell r="DR91">
            <v>45949</v>
          </cell>
          <cell r="DS91">
            <v>45957</v>
          </cell>
          <cell r="DT91">
            <v>45958</v>
          </cell>
          <cell r="DU91">
            <v>45959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MK68-001119</v>
          </cell>
          <cell r="C92">
            <v>45916</v>
          </cell>
          <cell r="E92" t="str">
            <v>บจก.ซันฟีด</v>
          </cell>
          <cell r="F92" t="str">
            <v>007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+</v>
          </cell>
          <cell r="N92"/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45961</v>
          </cell>
          <cell r="Z92" t="str">
            <v xml:space="preserve">300กระสอบแบนเต็มใบ </v>
          </cell>
          <cell r="AA92">
            <v>2500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1129</v>
          </cell>
          <cell r="AL92">
            <v>1371</v>
          </cell>
          <cell r="AM92">
            <v>2550</v>
          </cell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45961</v>
          </cell>
          <cell r="DP92">
            <v>45956</v>
          </cell>
          <cell r="DQ92">
            <v>45957</v>
          </cell>
          <cell r="DR92">
            <v>45950</v>
          </cell>
          <cell r="DS92">
            <v>45958</v>
          </cell>
          <cell r="DT92">
            <v>45959</v>
          </cell>
          <cell r="DU92">
            <v>45960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MK68-001119</v>
          </cell>
          <cell r="C93">
            <v>45916</v>
          </cell>
          <cell r="E93" t="str">
            <v>บจก.ซันฟีด</v>
          </cell>
          <cell r="F93">
            <v>917</v>
          </cell>
          <cell r="G93">
            <v>20</v>
          </cell>
          <cell r="H93">
            <v>37</v>
          </cell>
          <cell r="I93" t="str">
            <v>ขาว</v>
          </cell>
          <cell r="J93" t="str">
            <v>ด้าน</v>
          </cell>
          <cell r="L93">
            <v>98</v>
          </cell>
          <cell r="M93" t="str">
            <v>+</v>
          </cell>
          <cell r="N93"/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45961</v>
          </cell>
          <cell r="Z93" t="str">
            <v xml:space="preserve">300กระสอบแบนเต็มใบ </v>
          </cell>
          <cell r="AA93">
            <v>2500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2500</v>
          </cell>
          <cell r="AM93"/>
          <cell r="AN93">
            <v>2625</v>
          </cell>
          <cell r="AO93" t="str">
            <v>WSWT2025800SM</v>
          </cell>
          <cell r="AQ93">
            <v>2689.2250000000004</v>
          </cell>
          <cell r="AR93">
            <v>2689.2250000000004</v>
          </cell>
          <cell r="AS93">
            <v>0</v>
          </cell>
          <cell r="AT93">
            <v>0</v>
          </cell>
          <cell r="AU93">
            <v>2689.2250000000004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45961</v>
          </cell>
          <cell r="DP93">
            <v>45956</v>
          </cell>
          <cell r="DQ93">
            <v>45957</v>
          </cell>
          <cell r="DR93">
            <v>45950</v>
          </cell>
          <cell r="DS93">
            <v>45958</v>
          </cell>
          <cell r="DT93">
            <v>45959</v>
          </cell>
          <cell r="DU93">
            <v>45960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MK68-001119</v>
          </cell>
          <cell r="C94">
            <v>45916</v>
          </cell>
          <cell r="E94" t="str">
            <v>บจก.ซันฟีด</v>
          </cell>
          <cell r="F94">
            <v>952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+</v>
          </cell>
          <cell r="N94"/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45961</v>
          </cell>
          <cell r="Z94" t="str">
            <v xml:space="preserve">300กระสอบแบนเต็มใบ </v>
          </cell>
          <cell r="AA94">
            <v>5000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5000</v>
          </cell>
          <cell r="AM94">
            <v>5050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45961</v>
          </cell>
          <cell r="DP94">
            <v>45956</v>
          </cell>
          <cell r="DQ94">
            <v>45957</v>
          </cell>
          <cell r="DR94">
            <v>45950</v>
          </cell>
          <cell r="DS94">
            <v>45958</v>
          </cell>
          <cell r="DT94">
            <v>45959</v>
          </cell>
          <cell r="DU94">
            <v>45960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MK68-001106</v>
          </cell>
          <cell r="C95">
            <v>45911</v>
          </cell>
          <cell r="E95" t="str">
            <v>บจก.เอพีเอ็ม อะโกร</v>
          </cell>
          <cell r="F95" t="str">
            <v>วี-ฟีด วี 06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ใส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45961</v>
          </cell>
          <cell r="Z95" t="str">
            <v>500กระสอบแบน</v>
          </cell>
          <cell r="AA95">
            <v>3000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3000</v>
          </cell>
          <cell r="AM95"/>
          <cell r="AN95">
            <v>3150</v>
          </cell>
          <cell r="AO95" t="str">
            <v>WSWT2025800SM</v>
          </cell>
          <cell r="AQ95">
            <v>3310.89</v>
          </cell>
          <cell r="AR95">
            <v>3310.89</v>
          </cell>
          <cell r="AS95">
            <v>0</v>
          </cell>
          <cell r="AT95">
            <v>3310.89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45961</v>
          </cell>
          <cell r="DP95">
            <v>45956</v>
          </cell>
          <cell r="DQ95">
            <v>45957</v>
          </cell>
          <cell r="DR95">
            <v>45950</v>
          </cell>
          <cell r="DS95">
            <v>45958</v>
          </cell>
          <cell r="DT95">
            <v>45959</v>
          </cell>
          <cell r="DU95">
            <v>45960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MK68-001091</v>
          </cell>
          <cell r="C96">
            <v>45909</v>
          </cell>
          <cell r="E96" t="str">
            <v>บจก.เอพีเอ็ม อะโกร</v>
          </cell>
          <cell r="F96" t="str">
            <v>ยู-ฟีด บี1</v>
          </cell>
          <cell r="G96">
            <v>20</v>
          </cell>
          <cell r="H96">
            <v>40</v>
          </cell>
          <cell r="I96" t="str">
            <v>ขาว</v>
          </cell>
          <cell r="J96" t="str">
            <v>ใส</v>
          </cell>
          <cell r="L96">
            <v>108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45961</v>
          </cell>
          <cell r="Z96" t="str">
            <v>500กระสอบแบน</v>
          </cell>
          <cell r="AA96">
            <v>3000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3000</v>
          </cell>
          <cell r="AM96"/>
          <cell r="AN96">
            <v>3150</v>
          </cell>
          <cell r="AO96" t="str">
            <v>WSWT2025800SM</v>
          </cell>
          <cell r="AQ96">
            <v>3478.5300000000007</v>
          </cell>
          <cell r="AR96">
            <v>3478.5300000000007</v>
          </cell>
          <cell r="AS96">
            <v>0</v>
          </cell>
          <cell r="AT96">
            <v>3478.5300000000007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45961</v>
          </cell>
          <cell r="DP96">
            <v>45956</v>
          </cell>
          <cell r="DQ96">
            <v>45957</v>
          </cell>
          <cell r="DR96">
            <v>45950</v>
          </cell>
          <cell r="DS96">
            <v>45958</v>
          </cell>
          <cell r="DT96">
            <v>45959</v>
          </cell>
          <cell r="DU96">
            <v>45960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 </v>
          </cell>
          <cell r="EG96"/>
          <cell r="EH96"/>
          <cell r="EI96"/>
        </row>
        <row r="97">
          <cell r="B97" t="str">
            <v>ประมาณการ</v>
          </cell>
          <cell r="C97" t="str">
            <v>ประมาณการ</v>
          </cell>
          <cell r="E97" t="str">
            <v>บจก.อินเทคค์ โกลบอล</v>
          </cell>
          <cell r="F97" t="str">
            <v>รอแบบ</v>
          </cell>
          <cell r="G97">
            <v>20</v>
          </cell>
          <cell r="H97">
            <v>36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จับจีบ</v>
          </cell>
          <cell r="T97" t="str">
            <v>ไม่สวมถุงใน</v>
          </cell>
          <cell r="U97"/>
          <cell r="V97"/>
          <cell r="X97">
            <v>45961</v>
          </cell>
          <cell r="Z97" t="str">
            <v>มัด80 ใช้สายรัด</v>
          </cell>
          <cell r="AA97">
            <v>100000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100000</v>
          </cell>
          <cell r="AM97"/>
          <cell r="AN97">
            <v>105000</v>
          </cell>
          <cell r="AO97" t="str">
            <v>WSWT2025800SM</v>
          </cell>
          <cell r="AQ97">
            <v>104775.00000000001</v>
          </cell>
          <cell r="AR97">
            <v>0</v>
          </cell>
          <cell r="AS97">
            <v>104775.00000000001</v>
          </cell>
          <cell r="AT97">
            <v>0</v>
          </cell>
          <cell r="AU97">
            <v>104775.00000000001</v>
          </cell>
          <cell r="BZ97" t="str">
            <v>WRWT25850/WRWT25850</v>
          </cell>
          <cell r="CA97">
            <v>7916.333333333333</v>
          </cell>
          <cell r="DL97" t="str">
            <v>P6</v>
          </cell>
          <cell r="DM97">
            <v>4</v>
          </cell>
          <cell r="DN97">
            <v>45961</v>
          </cell>
          <cell r="DP97">
            <v>45956</v>
          </cell>
          <cell r="DQ97">
            <v>45957</v>
          </cell>
          <cell r="DR97">
            <v>45950</v>
          </cell>
          <cell r="DS97">
            <v>45958</v>
          </cell>
          <cell r="DT97">
            <v>45959</v>
          </cell>
          <cell r="DU97">
            <v>45960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>รอART</v>
          </cell>
          <cell r="EG97"/>
          <cell r="EH97"/>
          <cell r="EI97"/>
        </row>
        <row r="98">
          <cell r="B98" t="str">
            <v>ประมาณการ</v>
          </cell>
          <cell r="C98" t="str">
            <v>ประมาณการ</v>
          </cell>
          <cell r="E98" t="str">
            <v>บจก.ซันฟีด</v>
          </cell>
          <cell r="F98" t="str">
            <v>รอแบบ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+</v>
          </cell>
          <cell r="N98"/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45961</v>
          </cell>
          <cell r="Z98" t="str">
            <v xml:space="preserve">300กระสอบแบนเต็มใบ </v>
          </cell>
          <cell r="AA98">
            <v>305000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305000</v>
          </cell>
          <cell r="AM98"/>
          <cell r="AN98">
            <v>320250</v>
          </cell>
          <cell r="AO98" t="str">
            <v>WSWT2025800SM</v>
          </cell>
          <cell r="AQ98">
            <v>336607.14999999997</v>
          </cell>
          <cell r="AR98">
            <v>0</v>
          </cell>
          <cell r="AS98">
            <v>336607.14999999997</v>
          </cell>
          <cell r="AT98">
            <v>0</v>
          </cell>
          <cell r="AU98">
            <v>336607.14999999997</v>
          </cell>
          <cell r="BZ98" t="str">
            <v>WRWT25850/WRWT25850</v>
          </cell>
          <cell r="CA98">
            <v>25432.540222222222</v>
          </cell>
          <cell r="DL98" t="str">
            <v>P6</v>
          </cell>
          <cell r="DM98">
            <v>4</v>
          </cell>
          <cell r="DN98">
            <v>45961</v>
          </cell>
          <cell r="DP98">
            <v>45956</v>
          </cell>
          <cell r="DQ98">
            <v>45957</v>
          </cell>
          <cell r="DR98">
            <v>45950</v>
          </cell>
          <cell r="DS98">
            <v>45958</v>
          </cell>
          <cell r="DT98">
            <v>45959</v>
          </cell>
          <cell r="DU98">
            <v>45960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>รอART</v>
          </cell>
          <cell r="EG98"/>
          <cell r="EH98"/>
          <cell r="EI98"/>
        </row>
        <row r="99">
          <cell r="B99" t="str">
            <v>MK68-001035</v>
          </cell>
          <cell r="C99">
            <v>45891</v>
          </cell>
          <cell r="E99" t="str">
            <v>บจก.เอสพีเอ็ม อาหารสัตว์</v>
          </cell>
          <cell r="F99" t="str">
            <v>นาโน 02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45962</v>
          </cell>
          <cell r="Z99" t="str">
            <v>500กระสอบแบน</v>
          </cell>
          <cell r="AA99">
            <v>6000</v>
          </cell>
          <cell r="AB99">
            <v>0</v>
          </cell>
          <cell r="AC99">
            <v>0</v>
          </cell>
          <cell r="AD99">
            <v>0</v>
          </cell>
          <cell r="AG99">
            <v>8500</v>
          </cell>
          <cell r="AI99"/>
          <cell r="AJ99">
            <v>5500</v>
          </cell>
          <cell r="AL99">
            <v>500</v>
          </cell>
          <cell r="AM99">
            <v>9455</v>
          </cell>
          <cell r="AN99">
            <v>0</v>
          </cell>
          <cell r="AO99" t="str">
            <v>WSWT2025800SM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5</v>
          </cell>
          <cell r="DN99">
            <v>45962</v>
          </cell>
          <cell r="DP99">
            <v>45957</v>
          </cell>
          <cell r="DQ99">
            <v>45957</v>
          </cell>
          <cell r="DR99">
            <v>45950</v>
          </cell>
          <cell r="DS99">
            <v>45958</v>
          </cell>
          <cell r="DT99">
            <v>45959</v>
          </cell>
          <cell r="DU99">
            <v>45960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MK68-001206</v>
          </cell>
          <cell r="C100">
            <v>45933</v>
          </cell>
          <cell r="E100" t="str">
            <v>บจก.เอสพีเอ็ม อาหารสัตว์</v>
          </cell>
          <cell r="F100" t="str">
            <v>นาโน 06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45972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3000</v>
          </cell>
          <cell r="AM100"/>
          <cell r="AN100">
            <v>3150</v>
          </cell>
          <cell r="AO100" t="str">
            <v>WSWT2025800SM</v>
          </cell>
          <cell r="AQ100">
            <v>3310.89</v>
          </cell>
          <cell r="AR100">
            <v>3310.89</v>
          </cell>
          <cell r="AS100">
            <v>0</v>
          </cell>
          <cell r="AT100">
            <v>0</v>
          </cell>
          <cell r="AU100">
            <v>3310.89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45972</v>
          </cell>
          <cell r="DP100">
            <v>45967</v>
          </cell>
          <cell r="DQ100">
            <v>45968</v>
          </cell>
          <cell r="DR100">
            <v>45961</v>
          </cell>
          <cell r="DS100">
            <v>45969</v>
          </cell>
          <cell r="DT100">
            <v>45970</v>
          </cell>
          <cell r="DU100">
            <v>45971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MK68-001155</v>
          </cell>
          <cell r="C101">
            <v>45923</v>
          </cell>
          <cell r="E101" t="str">
            <v>บจก.เอสพีเอ็ม อาหารสัตว์</v>
          </cell>
          <cell r="F101" t="str">
            <v>นาโน 01 พลัส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45972</v>
          </cell>
          <cell r="Z101" t="str">
            <v>500กระสอบแบน</v>
          </cell>
          <cell r="AA101">
            <v>3000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3000</v>
          </cell>
          <cell r="AM101"/>
          <cell r="AN101">
            <v>3150</v>
          </cell>
          <cell r="AO101" t="str">
            <v>WSWT2025800SM</v>
          </cell>
          <cell r="AQ101">
            <v>3310.89</v>
          </cell>
          <cell r="AR101">
            <v>3310.89</v>
          </cell>
          <cell r="AS101">
            <v>0</v>
          </cell>
          <cell r="AT101">
            <v>0</v>
          </cell>
          <cell r="AU101">
            <v>3310.89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45972</v>
          </cell>
          <cell r="DP101">
            <v>45967</v>
          </cell>
          <cell r="DQ101">
            <v>45968</v>
          </cell>
          <cell r="DR101">
            <v>45961</v>
          </cell>
          <cell r="DS101">
            <v>45969</v>
          </cell>
          <cell r="DT101">
            <v>45970</v>
          </cell>
          <cell r="DU101">
            <v>45971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 </v>
          </cell>
          <cell r="EG101"/>
          <cell r="EH101"/>
          <cell r="EI101"/>
        </row>
        <row r="102">
          <cell r="B102" t="str">
            <v>MK68-001158</v>
          </cell>
          <cell r="C102">
            <v>45923</v>
          </cell>
          <cell r="E102" t="str">
            <v>บจก.เอสพีเอ็ม อาหารสัตว์</v>
          </cell>
          <cell r="F102" t="str">
            <v>SW 441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45972</v>
          </cell>
          <cell r="Z102" t="str">
            <v>500กระสอบแบน</v>
          </cell>
          <cell r="AA102">
            <v>6000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6000</v>
          </cell>
          <cell r="AM102"/>
          <cell r="AN102">
            <v>6300</v>
          </cell>
          <cell r="AO102" t="str">
            <v>WSWT2025800SM</v>
          </cell>
          <cell r="AQ102">
            <v>6621.78</v>
          </cell>
          <cell r="AR102">
            <v>6621.78</v>
          </cell>
          <cell r="AS102">
            <v>0</v>
          </cell>
          <cell r="AT102">
            <v>6621.78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45972</v>
          </cell>
          <cell r="DP102">
            <v>45967</v>
          </cell>
          <cell r="DQ102">
            <v>45968</v>
          </cell>
          <cell r="DR102">
            <v>45961</v>
          </cell>
          <cell r="DS102">
            <v>45969</v>
          </cell>
          <cell r="DT102">
            <v>45970</v>
          </cell>
          <cell r="DU102">
            <v>45971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 </v>
          </cell>
          <cell r="EG102"/>
          <cell r="EH102"/>
          <cell r="EI102"/>
        </row>
        <row r="103">
          <cell r="B103" t="str">
            <v>ใบรับคำสั่งซื้อ</v>
          </cell>
          <cell r="C103">
            <v>45941</v>
          </cell>
          <cell r="E103" t="str">
            <v>บจก.เอพีเอ็ม อะโกร</v>
          </cell>
          <cell r="F103" t="str">
            <v>APM 914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45975</v>
          </cell>
          <cell r="Z103" t="str">
            <v>500กระสอบแบน</v>
          </cell>
          <cell r="AA103">
            <v>3000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3000</v>
          </cell>
          <cell r="AM103"/>
          <cell r="AN103">
            <v>3150</v>
          </cell>
          <cell r="AO103" t="str">
            <v>WSWT2025800SM</v>
          </cell>
          <cell r="AQ103">
            <v>3310.89</v>
          </cell>
          <cell r="AR103">
            <v>3310.89</v>
          </cell>
          <cell r="AS103">
            <v>0</v>
          </cell>
          <cell r="AT103">
            <v>0</v>
          </cell>
          <cell r="AU103">
            <v>3310.89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45975</v>
          </cell>
          <cell r="DP103">
            <v>45970</v>
          </cell>
          <cell r="DQ103">
            <v>45971</v>
          </cell>
          <cell r="DR103">
            <v>45964</v>
          </cell>
          <cell r="DS103">
            <v>45972</v>
          </cell>
          <cell r="DT103">
            <v>45973</v>
          </cell>
          <cell r="DU103">
            <v>45974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>รอART</v>
          </cell>
          <cell r="EG103"/>
          <cell r="EH103"/>
          <cell r="EI103"/>
        </row>
        <row r="104">
          <cell r="B104" t="str">
            <v>MK68-001040</v>
          </cell>
          <cell r="C104">
            <v>45896</v>
          </cell>
          <cell r="E104" t="str">
            <v>บจก.เอสพีเอ็ม อาหารสัตว์</v>
          </cell>
          <cell r="F104" t="str">
            <v>ฟิล กู๊ด พี4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45975</v>
          </cell>
          <cell r="Z104" t="str">
            <v>500กระสอบแบน</v>
          </cell>
          <cell r="AA104">
            <v>3000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3194</v>
          </cell>
          <cell r="AL104">
            <v>0</v>
          </cell>
          <cell r="AM104">
            <v>8100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5</v>
          </cell>
          <cell r="DN104">
            <v>45975</v>
          </cell>
          <cell r="DP104">
            <v>45970</v>
          </cell>
          <cell r="DQ104">
            <v>45970</v>
          </cell>
          <cell r="DR104">
            <v>45963</v>
          </cell>
          <cell r="DS104">
            <v>45971</v>
          </cell>
          <cell r="DT104">
            <v>45972</v>
          </cell>
          <cell r="DU104">
            <v>45973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MK68-001202</v>
          </cell>
          <cell r="C105">
            <v>45933</v>
          </cell>
          <cell r="E105" t="str">
            <v>บจก.เอพีเอ็ม อะโกร</v>
          </cell>
          <cell r="F105" t="str">
            <v>ยู-ฟีด รวมหมู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ใส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45985</v>
          </cell>
          <cell r="Z105" t="str">
            <v>500กระสอบแบน</v>
          </cell>
          <cell r="AA105">
            <v>3000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3000</v>
          </cell>
          <cell r="AM105"/>
          <cell r="AN105">
            <v>3150</v>
          </cell>
          <cell r="AO105" t="str">
            <v>WSWT2025800SM</v>
          </cell>
          <cell r="AQ105">
            <v>3310.89</v>
          </cell>
          <cell r="AR105">
            <v>3310.89</v>
          </cell>
          <cell r="AS105">
            <v>0</v>
          </cell>
          <cell r="AT105">
            <v>3310.89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45985</v>
          </cell>
          <cell r="DP105">
            <v>45980</v>
          </cell>
          <cell r="DQ105">
            <v>45981</v>
          </cell>
          <cell r="DR105">
            <v>45974</v>
          </cell>
          <cell r="DS105">
            <v>45982</v>
          </cell>
          <cell r="DT105">
            <v>45983</v>
          </cell>
          <cell r="DU105">
            <v>45984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MK68-001039</v>
          </cell>
          <cell r="C106">
            <v>45896</v>
          </cell>
          <cell r="E106" t="str">
            <v>บจก.เอสพีเอ็ม อาหารสัตว์</v>
          </cell>
          <cell r="F106" t="str">
            <v>U-GOAT14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45985</v>
          </cell>
          <cell r="Z106" t="str">
            <v>500กระสอบแบน</v>
          </cell>
          <cell r="AA106">
            <v>3000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3000</v>
          </cell>
          <cell r="AM106"/>
          <cell r="AN106">
            <v>3150</v>
          </cell>
          <cell r="AO106" t="str">
            <v>WSWT2025800SM</v>
          </cell>
          <cell r="AQ106">
            <v>3310.89</v>
          </cell>
          <cell r="AR106">
            <v>3310.89</v>
          </cell>
          <cell r="AS106">
            <v>0</v>
          </cell>
          <cell r="AT106">
            <v>3310.89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5</v>
          </cell>
          <cell r="DN106">
            <v>45985</v>
          </cell>
          <cell r="DP106">
            <v>45980</v>
          </cell>
          <cell r="DQ106">
            <v>45980</v>
          </cell>
          <cell r="DR106">
            <v>45973</v>
          </cell>
          <cell r="DS106">
            <v>45981</v>
          </cell>
          <cell r="DT106">
            <v>45982</v>
          </cell>
          <cell r="DU106">
            <v>45983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 </v>
          </cell>
          <cell r="EG106"/>
          <cell r="EH106"/>
          <cell r="EI106"/>
        </row>
        <row r="107">
          <cell r="B107" t="str">
            <v>MK68-001123</v>
          </cell>
          <cell r="C107">
            <v>45919</v>
          </cell>
          <cell r="E107" t="str">
            <v>บจก.อินเทคค์ โกลบอล</v>
          </cell>
          <cell r="F107" t="str">
            <v>เพอเฟคค์ 912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จับจีบ4"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48</v>
          </cell>
          <cell r="AB107">
            <v>0</v>
          </cell>
          <cell r="AC107">
            <v>0</v>
          </cell>
          <cell r="AD107">
            <v>0</v>
          </cell>
          <cell r="AG107" t="str">
            <v>ลบสีจำนวนมาก</v>
          </cell>
          <cell r="AI107"/>
          <cell r="AJ107">
            <v>0</v>
          </cell>
          <cell r="AL107">
            <v>48</v>
          </cell>
          <cell r="AM107">
            <v>11390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MK68-001124</v>
          </cell>
          <cell r="C108">
            <v>45919</v>
          </cell>
          <cell r="E108" t="str">
            <v>บจก.อินเทคค์ โกลบอล</v>
          </cell>
          <cell r="F108" t="str">
            <v>เพอเฟคค์ 913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จับจีบ4"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มัด80 ใช้สายรัด</v>
          </cell>
          <cell r="AA108">
            <v>1933</v>
          </cell>
          <cell r="AB108">
            <v>0</v>
          </cell>
          <cell r="AC108">
            <v>0</v>
          </cell>
          <cell r="AD108">
            <v>0</v>
          </cell>
          <cell r="AG108" t="str">
            <v>4/10   11/10</v>
          </cell>
          <cell r="AI108" t="str">
            <v>ตัดหมดแล้ว</v>
          </cell>
          <cell r="AJ108">
            <v>0</v>
          </cell>
          <cell r="AL108">
            <v>1933</v>
          </cell>
          <cell r="AM108">
            <v>33440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MK68-001121</v>
          </cell>
          <cell r="C109">
            <v>45919</v>
          </cell>
          <cell r="E109" t="str">
            <v>บจก.อินเทคค์ โกลบอล</v>
          </cell>
          <cell r="F109" t="str">
            <v>เฟิร์สช้อย 912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จับจีบ4"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604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604</v>
          </cell>
          <cell r="AM109">
            <v>16380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MK68-001122</v>
          </cell>
          <cell r="C110">
            <v>45919</v>
          </cell>
          <cell r="E110" t="str">
            <v>บจก.อินเทคค์ โกลบอล</v>
          </cell>
          <cell r="F110" t="str">
            <v>เพอเฟคค์ 914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จับจีบ4"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มัด80 ใช้สายรัด</v>
          </cell>
          <cell r="AA110">
            <v>1174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1174</v>
          </cell>
          <cell r="AM110">
            <v>21440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MK68-001213</v>
          </cell>
          <cell r="C111">
            <v>45933</v>
          </cell>
          <cell r="E111" t="str">
            <v>บจก.เอสพีเอ็ม อาหารสัตว์</v>
          </cell>
          <cell r="F111" t="str">
            <v>SPM914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500กระสอบแบน</v>
          </cell>
          <cell r="AA111">
            <v>3000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3000</v>
          </cell>
          <cell r="AM111"/>
          <cell r="AN111">
            <v>3150</v>
          </cell>
          <cell r="AO111" t="str">
            <v>WSWT2025800SM</v>
          </cell>
          <cell r="AQ111">
            <v>3310.89</v>
          </cell>
          <cell r="AR111">
            <v>3310.89</v>
          </cell>
          <cell r="AS111">
            <v>0</v>
          </cell>
          <cell r="AT111">
            <v>0</v>
          </cell>
          <cell r="AU111">
            <v>3310.89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MK68-001205</v>
          </cell>
          <cell r="C112">
            <v>45933</v>
          </cell>
          <cell r="E112" t="str">
            <v>บจก.เอพีเอ็ม อะโกร</v>
          </cell>
          <cell r="F112" t="str">
            <v>นีโอ พี4(เอส)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ใส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500กระสอบแบน</v>
          </cell>
          <cell r="AA112">
            <v>3000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3000</v>
          </cell>
          <cell r="AM112"/>
          <cell r="AN112">
            <v>3150</v>
          </cell>
          <cell r="AO112" t="str">
            <v>WSWT2025800SM</v>
          </cell>
          <cell r="AQ112">
            <v>3310.89</v>
          </cell>
          <cell r="AR112">
            <v>3310.89</v>
          </cell>
          <cell r="AS112">
            <v>0</v>
          </cell>
          <cell r="AT112">
            <v>3310.89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MK68-001204</v>
          </cell>
          <cell r="C113">
            <v>45933</v>
          </cell>
          <cell r="E113" t="str">
            <v>บจก.เอพีเอ็ม อะโกร</v>
          </cell>
          <cell r="F113" t="str">
            <v>นีโอ พี3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ใส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500กระสอบแบน</v>
          </cell>
          <cell r="AA113">
            <v>3000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3000</v>
          </cell>
          <cell r="AM113"/>
          <cell r="AN113">
            <v>3150</v>
          </cell>
          <cell r="AO113" t="str">
            <v>WSWT2025800SM</v>
          </cell>
          <cell r="AQ113">
            <v>3310.89</v>
          </cell>
          <cell r="AR113">
            <v>3310.89</v>
          </cell>
          <cell r="AS113">
            <v>0</v>
          </cell>
          <cell r="AT113">
            <v>3310.89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MK68-001203</v>
          </cell>
          <cell r="C114">
            <v>45933</v>
          </cell>
          <cell r="E114" t="str">
            <v>บจก.เอพีเอ็ม อะโกร</v>
          </cell>
          <cell r="F114" t="str">
            <v>SPM190 GOAL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ใส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500กระสอบแบน</v>
          </cell>
          <cell r="AA114">
            <v>4000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4000</v>
          </cell>
          <cell r="AM114"/>
          <cell r="AN114">
            <v>4200</v>
          </cell>
          <cell r="AO114" t="str">
            <v>WSWT2025800SM</v>
          </cell>
          <cell r="AQ114">
            <v>4414.5199999999995</v>
          </cell>
          <cell r="AR114">
            <v>4414.5199999999995</v>
          </cell>
          <cell r="AS114">
            <v>0</v>
          </cell>
          <cell r="AT114">
            <v>4414.5199999999995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MK68-001124</v>
          </cell>
          <cell r="C115">
            <v>45919</v>
          </cell>
          <cell r="E115" t="str">
            <v>บจก.อินเทคค์ โกลบอล</v>
          </cell>
          <cell r="F115" t="str">
            <v>เพอเฟคค์ 916</v>
          </cell>
          <cell r="G115">
            <v>20</v>
          </cell>
          <cell r="H115">
            <v>36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จับจีบ4"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>มัด80 ใช้สายรัด</v>
          </cell>
          <cell r="AA115">
            <v>1172</v>
          </cell>
          <cell r="AB115">
            <v>0</v>
          </cell>
          <cell r="AC115">
            <v>0</v>
          </cell>
          <cell r="AD115">
            <v>0</v>
          </cell>
          <cell r="AG115" t="str">
            <v>4/10   10/10</v>
          </cell>
          <cell r="AI115"/>
          <cell r="AJ115">
            <v>0</v>
          </cell>
          <cell r="AL115">
            <v>1172</v>
          </cell>
          <cell r="AM115">
            <v>21290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MK68-001129</v>
          </cell>
          <cell r="C116">
            <v>45919</v>
          </cell>
          <cell r="E116" t="str">
            <v>บจก.อินเทคค์ โกลบอล</v>
          </cell>
          <cell r="F116" t="str">
            <v>สุบรรณ 333</v>
          </cell>
          <cell r="G116">
            <v>20</v>
          </cell>
          <cell r="H116">
            <v>36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จับจีบ3.5"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มัด80 ใช้สายรัด</v>
          </cell>
          <cell r="AA116">
            <v>622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622</v>
          </cell>
          <cell r="AM116">
            <v>6150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MK68-001158</v>
          </cell>
          <cell r="C117">
            <v>45923</v>
          </cell>
          <cell r="E117" t="str">
            <v>บจก.เอสพีเอ็ม อาหารสัตว์</v>
          </cell>
          <cell r="F117" t="str">
            <v>SW 441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ใส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500กระสอบแบน</v>
          </cell>
          <cell r="AA117">
            <v>19000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19000</v>
          </cell>
          <cell r="AM117"/>
          <cell r="AN117">
            <v>19950</v>
          </cell>
          <cell r="AO117" t="str">
            <v>WSWT2025800SM</v>
          </cell>
          <cell r="AQ117">
            <v>20968.969999999998</v>
          </cell>
          <cell r="AR117">
            <v>20968.969999999998</v>
          </cell>
          <cell r="AS117">
            <v>0</v>
          </cell>
          <cell r="AT117">
            <v>20968.969999999998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 </v>
          </cell>
          <cell r="EG117"/>
          <cell r="EH117"/>
          <cell r="EI117"/>
        </row>
        <row r="118">
          <cell r="B118" t="str">
            <v>MK68-000990</v>
          </cell>
          <cell r="C118">
            <v>45877</v>
          </cell>
          <cell r="E118" t="str">
            <v>บจก.เอสพีเอ็ม อาหารสัตว์</v>
          </cell>
          <cell r="F118" t="str">
            <v>SW 441 PLUS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ใส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500กระสอบแบน</v>
          </cell>
          <cell r="AA118">
            <v>3500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1217</v>
          </cell>
          <cell r="AL118">
            <v>2283</v>
          </cell>
          <cell r="AM118">
            <v>1545</v>
          </cell>
          <cell r="AN118">
            <v>2052.75</v>
          </cell>
          <cell r="AO118" t="str">
            <v>WSWT2025800SM</v>
          </cell>
          <cell r="AQ118">
            <v>2265.4764825000002</v>
          </cell>
          <cell r="AR118">
            <v>2265.4764825000002</v>
          </cell>
          <cell r="AS118">
            <v>0</v>
          </cell>
          <cell r="AT118">
            <v>2265.4764825000002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MK68-001079</v>
          </cell>
          <cell r="C119">
            <v>45905</v>
          </cell>
          <cell r="E119" t="str">
            <v>บจก.อินเทคค์ โกลบอล</v>
          </cell>
          <cell r="F119" t="str">
            <v>เฟิร์สช้อย 902</v>
          </cell>
          <cell r="G119">
            <v>20</v>
          </cell>
          <cell r="H119">
            <v>36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จับจีบ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มัด80 ใช้สายรัด</v>
          </cell>
          <cell r="AA119">
            <v>243</v>
          </cell>
          <cell r="AB119">
            <v>0</v>
          </cell>
          <cell r="AC119">
            <v>0</v>
          </cell>
          <cell r="AD119">
            <v>0</v>
          </cell>
          <cell r="AG119" t="str">
            <v>ลบสี</v>
          </cell>
          <cell r="AI119"/>
          <cell r="AJ119">
            <v>0</v>
          </cell>
          <cell r="AL119">
            <v>243</v>
          </cell>
          <cell r="AM119">
            <v>5950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MK68-000673</v>
          </cell>
          <cell r="C120">
            <v>45796</v>
          </cell>
          <cell r="E120" t="str">
            <v>บจก.อินเทคค์ โกลบอล</v>
          </cell>
          <cell r="F120" t="str">
            <v>เพอเฟคค์ 902</v>
          </cell>
          <cell r="G120">
            <v>20</v>
          </cell>
          <cell r="H120">
            <v>36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จับจีบ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มัด80 ใช้สายรัด</v>
          </cell>
          <cell r="AA120">
            <v>302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363</v>
          </cell>
          <cell r="AL120">
            <v>0</v>
          </cell>
          <cell r="AM120">
            <v>5300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MK68-000093</v>
          </cell>
          <cell r="C121">
            <v>45674</v>
          </cell>
          <cell r="E121" t="str">
            <v>บจก.อินเทคค์ โกลบอล</v>
          </cell>
          <cell r="F121" t="str">
            <v>เฟิร์สคลาส 902</v>
          </cell>
          <cell r="G121">
            <v>20</v>
          </cell>
          <cell r="H121">
            <v>35</v>
          </cell>
          <cell r="I121" t="str">
            <v>ขาว</v>
          </cell>
          <cell r="J121" t="str">
            <v>ด้าน</v>
          </cell>
          <cell r="L121">
            <v>97</v>
          </cell>
          <cell r="M121" t="str">
            <v>±</v>
          </cell>
          <cell r="N121">
            <v>5</v>
          </cell>
          <cell r="R121" t="str">
            <v>จับจีบ4"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152</v>
          </cell>
          <cell r="AB121">
            <v>0</v>
          </cell>
          <cell r="AC121">
            <v>0</v>
          </cell>
          <cell r="AD121">
            <v>0</v>
          </cell>
          <cell r="AG121" t="str">
            <v>ลบสี 5040</v>
          </cell>
          <cell r="AI121">
            <v>5987</v>
          </cell>
          <cell r="AJ121">
            <v>0</v>
          </cell>
          <cell r="AL121">
            <v>152</v>
          </cell>
          <cell r="AM121">
            <v>6000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MK67-001532</v>
          </cell>
          <cell r="C122">
            <v>45611</v>
          </cell>
          <cell r="E122" t="str">
            <v>บจก.อินเทคค์ โกลบอล</v>
          </cell>
          <cell r="F122" t="str">
            <v>เฟิร์สช้อย 903</v>
          </cell>
          <cell r="G122">
            <v>20</v>
          </cell>
          <cell r="H122">
            <v>36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จับจีบ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มัด80 ใช้สายรัด</v>
          </cell>
          <cell r="AA122">
            <v>117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117</v>
          </cell>
          <cell r="AM122">
            <v>10065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MK67-001153</v>
          </cell>
          <cell r="C123">
            <v>45523</v>
          </cell>
          <cell r="E123" t="str">
            <v>บจก.อินเทคค์ โกลบอล</v>
          </cell>
          <cell r="F123" t="str">
            <v>สุบรรณ 777</v>
          </cell>
          <cell r="G123">
            <v>20</v>
          </cell>
          <cell r="H123">
            <v>36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จับจีบ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มัด80 ใช้สายรัด</v>
          </cell>
          <cell r="AA123">
            <v>1260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1260</v>
          </cell>
          <cell r="AM123">
            <v>11095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MK68-001086</v>
          </cell>
          <cell r="C124">
            <v>45908</v>
          </cell>
          <cell r="E124" t="str">
            <v>บจก.เอ.เจ.ฟาร์ม่าแล็บ</v>
          </cell>
          <cell r="F124" t="str">
            <v>เบส-มิน</v>
          </cell>
          <cell r="G124">
            <v>20</v>
          </cell>
          <cell r="H124">
            <v>34</v>
          </cell>
          <cell r="I124" t="str">
            <v>ขาว</v>
          </cell>
          <cell r="J124" t="str">
            <v>ใส</v>
          </cell>
          <cell r="L124">
            <v>95</v>
          </cell>
          <cell r="M124" t="str">
            <v>±</v>
          </cell>
          <cell r="N124">
            <v>5</v>
          </cell>
          <cell r="R124" t="str">
            <v>จับจีบ</v>
          </cell>
          <cell r="T124" t="str">
            <v>ไม่สวมถุงใน</v>
          </cell>
          <cell r="U124"/>
          <cell r="V124"/>
          <cell r="X124" t="str">
            <v>รอส่ง</v>
          </cell>
          <cell r="Z124" t="str">
            <v>500กระสอบ</v>
          </cell>
          <cell r="AA124">
            <v>4000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4000</v>
          </cell>
          <cell r="AL124">
            <v>0</v>
          </cell>
          <cell r="AM124">
            <v>4060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รอส่ง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MK68-001086</v>
          </cell>
          <cell r="C125">
            <v>45908</v>
          </cell>
          <cell r="E125" t="str">
            <v>บจก.เอ.เจ.ฟาร์ม่าแล็บ</v>
          </cell>
          <cell r="F125" t="str">
            <v>เวท-มิน</v>
          </cell>
          <cell r="G125">
            <v>20</v>
          </cell>
          <cell r="H125">
            <v>34</v>
          </cell>
          <cell r="I125" t="str">
            <v>ขาว</v>
          </cell>
          <cell r="J125" t="str">
            <v>ใส</v>
          </cell>
          <cell r="L125">
            <v>95</v>
          </cell>
          <cell r="M125" t="str">
            <v>±</v>
          </cell>
          <cell r="N125">
            <v>5</v>
          </cell>
          <cell r="R125" t="str">
            <v>จับจีบ</v>
          </cell>
          <cell r="T125" t="str">
            <v>ไม่สวมถุงใน</v>
          </cell>
          <cell r="U125"/>
          <cell r="V125"/>
          <cell r="X125" t="str">
            <v>รอส่ง</v>
          </cell>
          <cell r="Z125" t="str">
            <v>500กระสอบ</v>
          </cell>
          <cell r="AA125">
            <v>4000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4000</v>
          </cell>
          <cell r="AL125">
            <v>0</v>
          </cell>
          <cell r="AM125">
            <v>4060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รอส่ง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MK68-000694</v>
          </cell>
          <cell r="C126">
            <v>45799</v>
          </cell>
          <cell r="E126" t="str">
            <v>บจก.เอ.เจ.ฟาร์ม่าแล็บ</v>
          </cell>
          <cell r="F126" t="str">
            <v>เบส-มิน</v>
          </cell>
          <cell r="G126">
            <v>20</v>
          </cell>
          <cell r="H126">
            <v>34</v>
          </cell>
          <cell r="I126" t="str">
            <v>ขาว</v>
          </cell>
          <cell r="J126" t="str">
            <v>ใส</v>
          </cell>
          <cell r="L126">
            <v>95</v>
          </cell>
          <cell r="M126" t="str">
            <v>±</v>
          </cell>
          <cell r="N126">
            <v>5</v>
          </cell>
          <cell r="R126" t="str">
            <v>จับจีบ</v>
          </cell>
          <cell r="T126" t="str">
            <v>ไม่สวมถุงใน</v>
          </cell>
          <cell r="U126"/>
          <cell r="V126"/>
          <cell r="X126" t="str">
            <v>รอส่ง</v>
          </cell>
          <cell r="Z126" t="str">
            <v>500กระสอบ</v>
          </cell>
          <cell r="AA126">
            <v>4000</v>
          </cell>
          <cell r="AB126">
            <v>0</v>
          </cell>
          <cell r="AC126">
            <v>0</v>
          </cell>
          <cell r="AD126">
            <v>0</v>
          </cell>
          <cell r="AG126"/>
          <cell r="AI126" t="str">
            <v>ห้ามขาด-ห้ามเกิน</v>
          </cell>
          <cell r="AJ126">
            <v>3975</v>
          </cell>
          <cell r="AL126">
            <v>25</v>
          </cell>
          <cell r="AM126">
            <v>4140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รอส่ง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MK68-000694</v>
          </cell>
          <cell r="C127">
            <v>45799</v>
          </cell>
          <cell r="E127" t="str">
            <v>บจก.เอ.เจ.ฟาร์ม่าแล็บ</v>
          </cell>
          <cell r="F127" t="str">
            <v>เวท-มิน</v>
          </cell>
          <cell r="G127">
            <v>20</v>
          </cell>
          <cell r="H127">
            <v>34</v>
          </cell>
          <cell r="I127" t="str">
            <v>ขาว</v>
          </cell>
          <cell r="J127" t="str">
            <v>ใส</v>
          </cell>
          <cell r="L127">
            <v>95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 t="str">
            <v>รอส่ง</v>
          </cell>
          <cell r="Z127" t="str">
            <v>500กระสอบ</v>
          </cell>
          <cell r="AA127">
            <v>4000</v>
          </cell>
          <cell r="AB127">
            <v>0</v>
          </cell>
          <cell r="AC127">
            <v>0</v>
          </cell>
          <cell r="AD127">
            <v>0</v>
          </cell>
          <cell r="AG127"/>
          <cell r="AI127" t="str">
            <v>ห้ามขาด-ห้ามเกิน</v>
          </cell>
          <cell r="AJ127">
            <v>4056</v>
          </cell>
          <cell r="AL127">
            <v>0</v>
          </cell>
          <cell r="AM127">
            <v>4404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รอส่ง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ใบรับคำสั่งซื้อ</v>
          </cell>
          <cell r="C128">
            <v>45720</v>
          </cell>
          <cell r="E128" t="str">
            <v>บจก.เอพีเอ็ม อะโกร</v>
          </cell>
          <cell r="F128" t="str">
            <v>นีโอ พี3(เอส)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รอส่ง</v>
          </cell>
          <cell r="Z128" t="str">
            <v>500กระสอบแบน</v>
          </cell>
          <cell r="AA128">
            <v>4000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4010</v>
          </cell>
          <cell r="AL128">
            <v>0</v>
          </cell>
          <cell r="AM128">
            <v>4470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รอส่ง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ใบรับคำสั่งซื้อ</v>
          </cell>
          <cell r="C129">
            <v>45720</v>
          </cell>
          <cell r="E129" t="str">
            <v>บจก.เอพีเอ็ม อะโกร</v>
          </cell>
          <cell r="F129" t="str">
            <v>นีโอ พี4(เอส)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รอส่ง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3065</v>
          </cell>
          <cell r="AL129">
            <v>0</v>
          </cell>
          <cell r="AM129">
            <v>3300</v>
          </cell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รอส่ง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MK67-001236</v>
          </cell>
          <cell r="C130">
            <v>45541</v>
          </cell>
          <cell r="E130" t="str">
            <v>บจก.เอพีเอ็ม อะโกร</v>
          </cell>
          <cell r="F130" t="str">
            <v>ยูฟีด รวมไก่ วัว</v>
          </cell>
          <cell r="G130">
            <v>20</v>
          </cell>
          <cell r="H130">
            <v>40</v>
          </cell>
          <cell r="I130" t="str">
            <v>ขาว</v>
          </cell>
          <cell r="J130" t="str">
            <v>ด้าน</v>
          </cell>
          <cell r="L130">
            <v>108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รอส่ง</v>
          </cell>
          <cell r="Z130" t="str">
            <v>500กระสอบแบน</v>
          </cell>
          <cell r="AA130">
            <v>3000</v>
          </cell>
          <cell r="AB130">
            <v>0</v>
          </cell>
          <cell r="AC130">
            <v>0</v>
          </cell>
          <cell r="AD130">
            <v>0</v>
          </cell>
          <cell r="AG130" t="str">
            <v>ลูกค้าต้องการเคลือบใส แต่เปิดมาเคลือบด้าน</v>
          </cell>
          <cell r="AI130" t="str">
            <v>ลูกค้าสั่งผิดเอาไปส่งเดือน10</v>
          </cell>
          <cell r="AJ130">
            <v>3318</v>
          </cell>
          <cell r="AL130">
            <v>0</v>
          </cell>
          <cell r="AM130"/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รอส่ง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/>
          <cell r="EG130"/>
          <cell r="EH130"/>
          <cell r="EI130"/>
        </row>
        <row r="131">
          <cell r="B131" t="str">
            <v>MK67-001396</v>
          </cell>
          <cell r="C131">
            <v>45581</v>
          </cell>
          <cell r="E131" t="str">
            <v>บจก.เอพีเอ็ม อะโกร</v>
          </cell>
          <cell r="F131" t="str">
            <v>นีโอ พี4</v>
          </cell>
          <cell r="G131">
            <v>20</v>
          </cell>
          <cell r="H131">
            <v>38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 t="str">
            <v>รอส่ง</v>
          </cell>
          <cell r="Z131" t="str">
            <v>500กระสอบแบน</v>
          </cell>
          <cell r="AA131">
            <v>3000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3194</v>
          </cell>
          <cell r="AL131">
            <v>0</v>
          </cell>
          <cell r="AM131">
            <v>5632</v>
          </cell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รอส่ง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>
            <v>0</v>
          </cell>
          <cell r="C132"/>
          <cell r="E132"/>
          <cell r="F132"/>
          <cell r="G132">
            <v>20</v>
          </cell>
          <cell r="H132">
            <v>38</v>
          </cell>
          <cell r="I132"/>
          <cell r="J132"/>
          <cell r="L132">
            <v>84</v>
          </cell>
          <cell r="M132" t="str">
            <v>±</v>
          </cell>
          <cell r="N132">
            <v>5</v>
          </cell>
          <cell r="R132"/>
          <cell r="T132"/>
          <cell r="U132"/>
          <cell r="V132"/>
          <cell r="X132"/>
          <cell r="Z132"/>
          <cell r="AA132"/>
          <cell r="AB132">
            <v>0</v>
          </cell>
          <cell r="AC132">
            <v>0</v>
          </cell>
          <cell r="AD132"/>
          <cell r="AG132"/>
          <cell r="AI132" t="str">
            <v>ระบุในSD</v>
          </cell>
          <cell r="AJ132"/>
          <cell r="AL132">
            <v>0</v>
          </cell>
          <cell r="AM132"/>
          <cell r="AN132">
            <v>0</v>
          </cell>
          <cell r="AO132" t="str">
            <v>WSWT2025800SM</v>
          </cell>
          <cell r="AQ132">
            <v>582174.14648250001</v>
          </cell>
          <cell r="AR132">
            <v>97205.596482499997</v>
          </cell>
          <cell r="AS132">
            <v>484968.55</v>
          </cell>
          <cell r="AT132">
            <v>60925.506482500001</v>
          </cell>
          <cell r="AU132">
            <v>521248.64</v>
          </cell>
          <cell r="BZ132" t="str">
            <v>WRWT25850/WRWT25850</v>
          </cell>
          <cell r="CA132">
            <v>0</v>
          </cell>
          <cell r="DL132"/>
          <cell r="DM132" t="str">
            <v>Lead time</v>
          </cell>
          <cell r="DN132"/>
          <cell r="DP132"/>
          <cell r="DQ132"/>
          <cell r="DR132"/>
          <cell r="DS132"/>
          <cell r="DT132"/>
          <cell r="DU132"/>
          <cell r="DW132"/>
          <cell r="DX132"/>
          <cell r="DY132"/>
          <cell r="DZ132"/>
          <cell r="EA132"/>
          <cell r="EB132"/>
          <cell r="EC132"/>
          <cell r="ED132"/>
          <cell r="EG132"/>
          <cell r="EH132">
            <v>0</v>
          </cell>
          <cell r="EI132">
            <v>0</v>
          </cell>
        </row>
        <row r="133">
          <cell r="B133" t="str">
            <v>MK68-001118</v>
          </cell>
          <cell r="C133">
            <v>45916</v>
          </cell>
          <cell r="E133" t="str">
            <v>บจก.ซันฟีด</v>
          </cell>
          <cell r="F133">
            <v>21</v>
          </cell>
          <cell r="G133">
            <v>20</v>
          </cell>
          <cell r="H133">
            <v>39</v>
          </cell>
          <cell r="I133" t="str">
            <v>ขาว</v>
          </cell>
          <cell r="J133"/>
          <cell r="L133">
            <v>84</v>
          </cell>
          <cell r="M133" t="str">
            <v>+</v>
          </cell>
          <cell r="N133"/>
          <cell r="R133" t="str">
            <v>บิด</v>
          </cell>
          <cell r="T133" t="str">
            <v>ไม่สวมถุงใน</v>
          </cell>
          <cell r="U133"/>
          <cell r="V133"/>
          <cell r="X133">
            <v>45944</v>
          </cell>
          <cell r="Z133" t="str">
            <v xml:space="preserve">300กระสอบแบนเต็มใบ </v>
          </cell>
          <cell r="AA133">
            <v>2500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2700</v>
          </cell>
          <cell r="AL133">
            <v>0</v>
          </cell>
          <cell r="AM133">
            <v>2687</v>
          </cell>
          <cell r="AN133">
            <v>0</v>
          </cell>
          <cell r="AO133" t="str">
            <v>WSWT2025850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BZ133" t="str">
            <v>WRWT25850/WRWT25800</v>
          </cell>
          <cell r="CA133">
            <v>0</v>
          </cell>
          <cell r="DL133" t="str">
            <v>P7</v>
          </cell>
          <cell r="DM133">
            <v>2</v>
          </cell>
          <cell r="DN133">
            <v>45944</v>
          </cell>
          <cell r="DP133">
            <v>45939</v>
          </cell>
          <cell r="DQ133"/>
          <cell r="DR133">
            <v>45935</v>
          </cell>
          <cell r="DS133">
            <v>45942</v>
          </cell>
          <cell r="DT133">
            <v>45943</v>
          </cell>
          <cell r="DU133">
            <v>45943</v>
          </cell>
          <cell r="DW133"/>
          <cell r="DX133"/>
          <cell r="DY133"/>
          <cell r="DZ133"/>
          <cell r="EA133"/>
          <cell r="EB133"/>
          <cell r="EC133" t="str">
            <v>งานพิมพ์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MK68-001118</v>
          </cell>
          <cell r="C134">
            <v>45916</v>
          </cell>
          <cell r="E134" t="str">
            <v>บจก.ซันฟีด</v>
          </cell>
          <cell r="F134">
            <v>932</v>
          </cell>
          <cell r="G134">
            <v>20</v>
          </cell>
          <cell r="H134">
            <v>38</v>
          </cell>
          <cell r="I134" t="str">
            <v>ขาว</v>
          </cell>
          <cell r="J134"/>
          <cell r="L134">
            <v>82</v>
          </cell>
          <cell r="M134" t="str">
            <v>+</v>
          </cell>
          <cell r="N134"/>
          <cell r="R134" t="str">
            <v>บิด</v>
          </cell>
          <cell r="T134" t="str">
            <v>ไม่สวมถุงใน</v>
          </cell>
          <cell r="U134"/>
          <cell r="V134"/>
          <cell r="X134">
            <v>45954</v>
          </cell>
          <cell r="Z134" t="str">
            <v xml:space="preserve">300กระสอบแบนเต็มใบ </v>
          </cell>
          <cell r="AA134">
            <v>2500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2500</v>
          </cell>
          <cell r="AL134">
            <v>0</v>
          </cell>
          <cell r="AM134">
            <v>2550</v>
          </cell>
          <cell r="AN134">
            <v>0</v>
          </cell>
          <cell r="AO134" t="str">
            <v>WSWT2025850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WRWT25850/WRWT25800</v>
          </cell>
          <cell r="CA134">
            <v>0</v>
          </cell>
          <cell r="DL134" t="str">
            <v>P7</v>
          </cell>
          <cell r="DM134">
            <v>2</v>
          </cell>
          <cell r="DN134">
            <v>45954</v>
          </cell>
          <cell r="DP134">
            <v>45949</v>
          </cell>
          <cell r="DQ134"/>
          <cell r="DR134">
            <v>45945</v>
          </cell>
          <cell r="DS134">
            <v>45952</v>
          </cell>
          <cell r="DT134">
            <v>45953</v>
          </cell>
          <cell r="DU134">
            <v>45953</v>
          </cell>
          <cell r="DW134"/>
          <cell r="DX134"/>
          <cell r="DY134"/>
          <cell r="DZ134"/>
          <cell r="EA134"/>
          <cell r="EB134"/>
          <cell r="EC134" t="str">
            <v>งานพิมพ์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MK68-001118</v>
          </cell>
          <cell r="C135">
            <v>45916</v>
          </cell>
          <cell r="E135" t="str">
            <v>บจก.ซันฟีด</v>
          </cell>
          <cell r="F135">
            <v>21</v>
          </cell>
          <cell r="G135">
            <v>20</v>
          </cell>
          <cell r="H135">
            <v>39</v>
          </cell>
          <cell r="I135" t="str">
            <v>ขาว</v>
          </cell>
          <cell r="J135"/>
          <cell r="L135">
            <v>84</v>
          </cell>
          <cell r="M135" t="str">
            <v>+</v>
          </cell>
          <cell r="N135"/>
          <cell r="R135" t="str">
            <v>บิด</v>
          </cell>
          <cell r="T135" t="str">
            <v>ไม่สวมถุงใน</v>
          </cell>
          <cell r="U135"/>
          <cell r="V135"/>
          <cell r="X135">
            <v>45946</v>
          </cell>
          <cell r="Z135" t="str">
            <v xml:space="preserve">300กระสอบแบนเต็มใบ </v>
          </cell>
          <cell r="AA135">
            <v>2500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2700</v>
          </cell>
          <cell r="AL135">
            <v>0</v>
          </cell>
          <cell r="AM135">
            <v>2686</v>
          </cell>
          <cell r="AN135">
            <v>0</v>
          </cell>
          <cell r="AO135" t="str">
            <v>WSWT2025850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WRWT25850/WRWT25800</v>
          </cell>
          <cell r="CA135">
            <v>0</v>
          </cell>
          <cell r="DL135" t="str">
            <v>P7</v>
          </cell>
          <cell r="DM135">
            <v>2</v>
          </cell>
          <cell r="DN135">
            <v>45946</v>
          </cell>
          <cell r="DP135">
            <v>45941</v>
          </cell>
          <cell r="DQ135"/>
          <cell r="DR135">
            <v>45937</v>
          </cell>
          <cell r="DS135">
            <v>45944</v>
          </cell>
          <cell r="DT135">
            <v>45945</v>
          </cell>
          <cell r="DU135">
            <v>45945</v>
          </cell>
          <cell r="DW135"/>
          <cell r="DX135"/>
          <cell r="DY135"/>
          <cell r="DZ135"/>
          <cell r="EA135"/>
          <cell r="EB135"/>
          <cell r="EC135" t="str">
            <v>งานพิมพ์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MK68-001118</v>
          </cell>
          <cell r="C136">
            <v>45916</v>
          </cell>
          <cell r="E136" t="str">
            <v>บจก.ซันฟีด</v>
          </cell>
          <cell r="F136" t="str">
            <v>แถบเขียว</v>
          </cell>
          <cell r="G136">
            <v>20</v>
          </cell>
          <cell r="H136">
            <v>38</v>
          </cell>
          <cell r="I136" t="str">
            <v>ขาว</v>
          </cell>
          <cell r="J136"/>
          <cell r="L136">
            <v>82</v>
          </cell>
          <cell r="M136" t="str">
            <v>+</v>
          </cell>
          <cell r="N136"/>
          <cell r="R136" t="str">
            <v>บิด</v>
          </cell>
          <cell r="T136" t="str">
            <v>ไม่สวมถุงใน</v>
          </cell>
          <cell r="U136"/>
          <cell r="V136"/>
          <cell r="X136">
            <v>45947</v>
          </cell>
          <cell r="Z136" t="str">
            <v xml:space="preserve">300กระสอบแบนเต็มใบ </v>
          </cell>
          <cell r="AA136">
            <v>5000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5000</v>
          </cell>
          <cell r="AM136">
            <v>5100</v>
          </cell>
          <cell r="AN136">
            <v>0</v>
          </cell>
          <cell r="AO136" t="str">
            <v>WSWT2025850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BZ136" t="str">
            <v>WRWT25850/WRWT25800</v>
          </cell>
          <cell r="CA136">
            <v>0</v>
          </cell>
          <cell r="DL136" t="str">
            <v>P7</v>
          </cell>
          <cell r="DM136">
            <v>2</v>
          </cell>
          <cell r="DN136">
            <v>45947</v>
          </cell>
          <cell r="DP136">
            <v>45942</v>
          </cell>
          <cell r="DQ136"/>
          <cell r="DR136">
            <v>45938</v>
          </cell>
          <cell r="DS136">
            <v>45945</v>
          </cell>
          <cell r="DT136">
            <v>45946</v>
          </cell>
          <cell r="DU136">
            <v>45946</v>
          </cell>
          <cell r="DW136"/>
          <cell r="DX136"/>
          <cell r="DY136"/>
          <cell r="DZ136"/>
          <cell r="EA136"/>
          <cell r="EB136"/>
          <cell r="EC136" t="str">
            <v>งานพิมพ์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MK68-001118</v>
          </cell>
          <cell r="C137">
            <v>45916</v>
          </cell>
          <cell r="E137" t="str">
            <v>บจก.ซันฟีด</v>
          </cell>
          <cell r="F137" t="str">
            <v>915 เอ็ม</v>
          </cell>
          <cell r="G137">
            <v>20</v>
          </cell>
          <cell r="H137">
            <v>39</v>
          </cell>
          <cell r="I137" t="str">
            <v>ขาว</v>
          </cell>
          <cell r="J137"/>
          <cell r="L137">
            <v>84</v>
          </cell>
          <cell r="M137" t="str">
            <v>+</v>
          </cell>
          <cell r="N137"/>
          <cell r="R137" t="str">
            <v>บิด</v>
          </cell>
          <cell r="T137" t="str">
            <v>ไม่สวมถุงใน</v>
          </cell>
          <cell r="U137"/>
          <cell r="V137"/>
          <cell r="X137">
            <v>45947</v>
          </cell>
          <cell r="Z137" t="str">
            <v xml:space="preserve">300กระสอบแบนเต็มใบ </v>
          </cell>
          <cell r="AA137">
            <v>5000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5100</v>
          </cell>
          <cell r="AL137">
            <v>0</v>
          </cell>
          <cell r="AM137">
            <v>5100</v>
          </cell>
          <cell r="AN137">
            <v>0</v>
          </cell>
          <cell r="AO137" t="str">
            <v>WSWT2025850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WRWT25850/WRWT25800</v>
          </cell>
          <cell r="CA137">
            <v>0</v>
          </cell>
          <cell r="DL137" t="str">
            <v>P7</v>
          </cell>
          <cell r="DM137">
            <v>2</v>
          </cell>
          <cell r="DN137">
            <v>45947</v>
          </cell>
          <cell r="DP137">
            <v>45942</v>
          </cell>
          <cell r="DQ137"/>
          <cell r="DR137">
            <v>45938</v>
          </cell>
          <cell r="DS137">
            <v>45945</v>
          </cell>
          <cell r="DT137">
            <v>45946</v>
          </cell>
          <cell r="DU137">
            <v>45946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MK68-001118</v>
          </cell>
          <cell r="C138">
            <v>45916</v>
          </cell>
          <cell r="E138" t="str">
            <v>บจก.ซันฟีด</v>
          </cell>
          <cell r="F138" t="str">
            <v>915 พี</v>
          </cell>
          <cell r="G138">
            <v>20</v>
          </cell>
          <cell r="H138">
            <v>39</v>
          </cell>
          <cell r="I138" t="str">
            <v>ขาว</v>
          </cell>
          <cell r="J138"/>
          <cell r="L138">
            <v>84</v>
          </cell>
          <cell r="M138" t="str">
            <v>+</v>
          </cell>
          <cell r="N138"/>
          <cell r="R138" t="str">
            <v>บิด</v>
          </cell>
          <cell r="T138" t="str">
            <v>ไม่สวมถุงใน</v>
          </cell>
          <cell r="U138"/>
          <cell r="V138"/>
          <cell r="X138">
            <v>45947</v>
          </cell>
          <cell r="Z138" t="str">
            <v xml:space="preserve">300กระสอบแบนเต็มใบ </v>
          </cell>
          <cell r="AA138">
            <v>5000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4200</v>
          </cell>
          <cell r="AL138">
            <v>800</v>
          </cell>
          <cell r="AM138">
            <v>5200</v>
          </cell>
          <cell r="AN138">
            <v>0</v>
          </cell>
          <cell r="AO138" t="str">
            <v>WSWT2025850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WRWT25850/WRWT25800</v>
          </cell>
          <cell r="CA138">
            <v>0</v>
          </cell>
          <cell r="DL138" t="str">
            <v>P7</v>
          </cell>
          <cell r="DM138">
            <v>2</v>
          </cell>
          <cell r="DN138">
            <v>45947</v>
          </cell>
          <cell r="DP138">
            <v>45942</v>
          </cell>
          <cell r="DQ138"/>
          <cell r="DR138">
            <v>45938</v>
          </cell>
          <cell r="DS138">
            <v>45945</v>
          </cell>
          <cell r="DT138">
            <v>45946</v>
          </cell>
          <cell r="DU138">
            <v>45946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MK68-001118</v>
          </cell>
          <cell r="C139">
            <v>45916</v>
          </cell>
          <cell r="E139" t="str">
            <v>บจก.ซันฟีด</v>
          </cell>
          <cell r="F139" t="str">
            <v>952 เอส</v>
          </cell>
          <cell r="G139">
            <v>20</v>
          </cell>
          <cell r="H139">
            <v>39</v>
          </cell>
          <cell r="I139" t="str">
            <v>ขาว</v>
          </cell>
          <cell r="J139"/>
          <cell r="L139">
            <v>84</v>
          </cell>
          <cell r="M139" t="str">
            <v>+</v>
          </cell>
          <cell r="N139"/>
          <cell r="R139" t="str">
            <v>บิด</v>
          </cell>
          <cell r="T139" t="str">
            <v>ไม่สวมถุงใน</v>
          </cell>
          <cell r="U139"/>
          <cell r="V139"/>
          <cell r="X139">
            <v>45950</v>
          </cell>
          <cell r="Z139" t="str">
            <v xml:space="preserve">300กระสอบแบนเต็มใบ </v>
          </cell>
          <cell r="AA139">
            <v>2500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2359</v>
          </cell>
          <cell r="AL139">
            <v>141</v>
          </cell>
          <cell r="AM139">
            <v>2600</v>
          </cell>
          <cell r="AN139">
            <v>0</v>
          </cell>
          <cell r="AO139" t="str">
            <v>WSWT2025850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WRWT25850/WRWT25800</v>
          </cell>
          <cell r="CA139">
            <v>0</v>
          </cell>
          <cell r="DL139" t="str">
            <v>P7</v>
          </cell>
          <cell r="DM139">
            <v>2</v>
          </cell>
          <cell r="DN139">
            <v>45950</v>
          </cell>
          <cell r="DP139">
            <v>45945</v>
          </cell>
          <cell r="DQ139"/>
          <cell r="DR139">
            <v>45941</v>
          </cell>
          <cell r="DS139">
            <v>45948</v>
          </cell>
          <cell r="DT139">
            <v>45949</v>
          </cell>
          <cell r="DU139">
            <v>45949</v>
          </cell>
          <cell r="DW139"/>
          <cell r="DX139"/>
          <cell r="DY139"/>
          <cell r="DZ139"/>
          <cell r="EA139"/>
          <cell r="EB139"/>
          <cell r="EC139" t="str">
            <v>งานพิมพ์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MK68-001118</v>
          </cell>
          <cell r="C140">
            <v>45916</v>
          </cell>
          <cell r="E140" t="str">
            <v>บจก.ซันฟีด</v>
          </cell>
          <cell r="F140">
            <v>935</v>
          </cell>
          <cell r="G140">
            <v>20</v>
          </cell>
          <cell r="H140">
            <v>37</v>
          </cell>
          <cell r="I140" t="str">
            <v>ขาว</v>
          </cell>
          <cell r="J140"/>
          <cell r="L140">
            <v>80</v>
          </cell>
          <cell r="M140" t="str">
            <v>+</v>
          </cell>
          <cell r="N140"/>
          <cell r="R140" t="str">
            <v>บิด</v>
          </cell>
          <cell r="T140" t="str">
            <v>ไม่สวมถุงใน</v>
          </cell>
          <cell r="U140"/>
          <cell r="V140"/>
          <cell r="X140">
            <v>45951</v>
          </cell>
          <cell r="Z140" t="str">
            <v xml:space="preserve">300กระสอบแบนเต็มใบ </v>
          </cell>
          <cell r="AA140">
            <v>10000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10200</v>
          </cell>
          <cell r="AL140">
            <v>0</v>
          </cell>
          <cell r="AM140">
            <v>10200</v>
          </cell>
          <cell r="AN140">
            <v>0</v>
          </cell>
          <cell r="AO140" t="str">
            <v>WSWT2025850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WRWT25850/WRWT25800</v>
          </cell>
          <cell r="CA140">
            <v>0</v>
          </cell>
          <cell r="DL140" t="str">
            <v>P7</v>
          </cell>
          <cell r="DM140">
            <v>2</v>
          </cell>
          <cell r="DN140">
            <v>45951</v>
          </cell>
          <cell r="DP140">
            <v>45946</v>
          </cell>
          <cell r="DQ140"/>
          <cell r="DR140">
            <v>45942</v>
          </cell>
          <cell r="DS140">
            <v>45949</v>
          </cell>
          <cell r="DT140">
            <v>45950</v>
          </cell>
          <cell r="DU140">
            <v>45950</v>
          </cell>
          <cell r="DW140"/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MK68-001118</v>
          </cell>
          <cell r="C141">
            <v>45916</v>
          </cell>
          <cell r="E141" t="str">
            <v>บจก.ซันฟีด</v>
          </cell>
          <cell r="F141" t="str">
            <v>935 เอ</v>
          </cell>
          <cell r="G141">
            <v>20</v>
          </cell>
          <cell r="H141">
            <v>37</v>
          </cell>
          <cell r="I141" t="str">
            <v>ขาว</v>
          </cell>
          <cell r="J141"/>
          <cell r="L141">
            <v>80</v>
          </cell>
          <cell r="M141" t="str">
            <v>+</v>
          </cell>
          <cell r="N141"/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45947</v>
          </cell>
          <cell r="Z141" t="str">
            <v xml:space="preserve">300กระสอบแบนเต็มใบ </v>
          </cell>
          <cell r="AA141">
            <v>5000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5000</v>
          </cell>
          <cell r="AL141">
            <v>0</v>
          </cell>
          <cell r="AM141">
            <v>5100</v>
          </cell>
          <cell r="AN141">
            <v>0</v>
          </cell>
          <cell r="AO141" t="str">
            <v>WSWT2025850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WRWT25850/WRWT25800</v>
          </cell>
          <cell r="CA141">
            <v>0</v>
          </cell>
          <cell r="DL141" t="str">
            <v>P7</v>
          </cell>
          <cell r="DM141">
            <v>2</v>
          </cell>
          <cell r="DN141">
            <v>45947</v>
          </cell>
          <cell r="DP141">
            <v>45942</v>
          </cell>
          <cell r="DQ141"/>
          <cell r="DR141">
            <v>45938</v>
          </cell>
          <cell r="DS141">
            <v>45945</v>
          </cell>
          <cell r="DT141">
            <v>45946</v>
          </cell>
          <cell r="DU141">
            <v>45946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MK68-001118</v>
          </cell>
          <cell r="C142">
            <v>45916</v>
          </cell>
          <cell r="E142" t="str">
            <v>บจก.ซันฟีด</v>
          </cell>
          <cell r="F142">
            <v>931</v>
          </cell>
          <cell r="G142">
            <v>20</v>
          </cell>
          <cell r="H142">
            <v>39</v>
          </cell>
          <cell r="I142" t="str">
            <v>ขาว</v>
          </cell>
          <cell r="J142"/>
          <cell r="L142">
            <v>84</v>
          </cell>
          <cell r="M142" t="str">
            <v>+</v>
          </cell>
          <cell r="N142"/>
          <cell r="R142" t="str">
            <v>บิด</v>
          </cell>
          <cell r="T142" t="str">
            <v>ไม่สวมถุงใน</v>
          </cell>
          <cell r="U142"/>
          <cell r="V142"/>
          <cell r="X142">
            <v>45950</v>
          </cell>
          <cell r="Z142" t="str">
            <v xml:space="preserve">300กระสอบแบนเต็มใบ </v>
          </cell>
          <cell r="AA142">
            <v>5000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0</v>
          </cell>
          <cell r="AL142">
            <v>5000</v>
          </cell>
          <cell r="AM142">
            <v>5110</v>
          </cell>
          <cell r="AN142">
            <v>0</v>
          </cell>
          <cell r="AO142" t="str">
            <v>WSWT2025850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WRWT25850/WRWT25800</v>
          </cell>
          <cell r="CA142">
            <v>0</v>
          </cell>
          <cell r="DL142" t="str">
            <v>P7</v>
          </cell>
          <cell r="DM142">
            <v>2</v>
          </cell>
          <cell r="DN142">
            <v>45950</v>
          </cell>
          <cell r="DP142">
            <v>45945</v>
          </cell>
          <cell r="DQ142"/>
          <cell r="DR142">
            <v>45941</v>
          </cell>
          <cell r="DS142">
            <v>45948</v>
          </cell>
          <cell r="DT142">
            <v>45949</v>
          </cell>
          <cell r="DU142">
            <v>45949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MK68-001118</v>
          </cell>
          <cell r="C143">
            <v>45916</v>
          </cell>
          <cell r="E143" t="str">
            <v>บจก.ซันฟีด</v>
          </cell>
          <cell r="F143" t="str">
            <v>953 เอส</v>
          </cell>
          <cell r="G143">
            <v>20</v>
          </cell>
          <cell r="H143">
            <v>39</v>
          </cell>
          <cell r="I143" t="str">
            <v>ขาว</v>
          </cell>
          <cell r="J143"/>
          <cell r="L143">
            <v>84</v>
          </cell>
          <cell r="M143" t="str">
            <v>+</v>
          </cell>
          <cell r="N143"/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45947</v>
          </cell>
          <cell r="Z143" t="str">
            <v xml:space="preserve">300กระสอบแบนเต็มใบ </v>
          </cell>
          <cell r="AA143">
            <v>2500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2500</v>
          </cell>
          <cell r="AL143">
            <v>0</v>
          </cell>
          <cell r="AM143">
            <v>2550</v>
          </cell>
          <cell r="AN143">
            <v>0</v>
          </cell>
          <cell r="AO143" t="str">
            <v>WSWT2025850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WRWT25850/WRWT25800</v>
          </cell>
          <cell r="CA143">
            <v>0</v>
          </cell>
          <cell r="DL143" t="str">
            <v>P7</v>
          </cell>
          <cell r="DM143">
            <v>2</v>
          </cell>
          <cell r="DN143">
            <v>45947</v>
          </cell>
          <cell r="DP143">
            <v>45942</v>
          </cell>
          <cell r="DQ143"/>
          <cell r="DR143">
            <v>45938</v>
          </cell>
          <cell r="DS143">
            <v>45945</v>
          </cell>
          <cell r="DT143">
            <v>45946</v>
          </cell>
          <cell r="DU143">
            <v>45946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MK68-001118</v>
          </cell>
          <cell r="C144">
            <v>45916</v>
          </cell>
          <cell r="E144" t="str">
            <v>บจก.ซันฟีด</v>
          </cell>
          <cell r="F144">
            <v>932</v>
          </cell>
          <cell r="G144">
            <v>20</v>
          </cell>
          <cell r="H144">
            <v>38</v>
          </cell>
          <cell r="I144" t="str">
            <v>ขาว</v>
          </cell>
          <cell r="J144"/>
          <cell r="L144">
            <v>82</v>
          </cell>
          <cell r="M144" t="str">
            <v>+</v>
          </cell>
          <cell r="N144"/>
          <cell r="R144" t="str">
            <v>บิด</v>
          </cell>
          <cell r="T144" t="str">
            <v>ไม่สวมถุงใน</v>
          </cell>
          <cell r="U144"/>
          <cell r="V144"/>
          <cell r="X144">
            <v>45958</v>
          </cell>
          <cell r="Z144" t="str">
            <v xml:space="preserve">300กระสอบแบนเต็มใบ </v>
          </cell>
          <cell r="AA144">
            <v>2500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2500</v>
          </cell>
          <cell r="AL144">
            <v>0</v>
          </cell>
          <cell r="AM144">
            <v>2550</v>
          </cell>
          <cell r="AN144">
            <v>0</v>
          </cell>
          <cell r="AO144" t="str">
            <v>WSWT2025850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WRWT25850/WRWT25800</v>
          </cell>
          <cell r="CA144">
            <v>0</v>
          </cell>
          <cell r="DL144" t="str">
            <v>P7</v>
          </cell>
          <cell r="DM144">
            <v>2</v>
          </cell>
          <cell r="DN144">
            <v>45958</v>
          </cell>
          <cell r="DP144">
            <v>45953</v>
          </cell>
          <cell r="DQ144"/>
          <cell r="DR144">
            <v>45949</v>
          </cell>
          <cell r="DS144">
            <v>45956</v>
          </cell>
          <cell r="DT144">
            <v>45957</v>
          </cell>
          <cell r="DU144">
            <v>45957</v>
          </cell>
          <cell r="DW144"/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MK68-001118</v>
          </cell>
          <cell r="C145">
            <v>45916</v>
          </cell>
          <cell r="E145" t="str">
            <v>บจก.ซันฟีด</v>
          </cell>
          <cell r="F145" t="str">
            <v>915 พี</v>
          </cell>
          <cell r="G145">
            <v>20</v>
          </cell>
          <cell r="H145">
            <v>39</v>
          </cell>
          <cell r="I145" t="str">
            <v>ขาว</v>
          </cell>
          <cell r="J145"/>
          <cell r="L145">
            <v>84</v>
          </cell>
          <cell r="M145" t="str">
            <v>+</v>
          </cell>
          <cell r="N145"/>
          <cell r="R145" t="str">
            <v>บิด</v>
          </cell>
          <cell r="T145" t="str">
            <v>ไม่สวมถุงใน</v>
          </cell>
          <cell r="U145"/>
          <cell r="V145"/>
          <cell r="X145">
            <v>45951</v>
          </cell>
          <cell r="Z145" t="str">
            <v xml:space="preserve">300กระสอบแบนเต็มใบ </v>
          </cell>
          <cell r="AA145">
            <v>7500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0</v>
          </cell>
          <cell r="AL145">
            <v>7500</v>
          </cell>
          <cell r="AM145"/>
          <cell r="AN145">
            <v>7875</v>
          </cell>
          <cell r="AO145" t="str">
            <v>WSWT2025850</v>
          </cell>
          <cell r="AQ145">
            <v>8486.7750000000015</v>
          </cell>
          <cell r="AR145">
            <v>8486.7750000000015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WRWT25850/WRWT25800</v>
          </cell>
          <cell r="CA145">
            <v>0</v>
          </cell>
          <cell r="DL145" t="str">
            <v>P7</v>
          </cell>
          <cell r="DM145">
            <v>2</v>
          </cell>
          <cell r="DN145">
            <v>45951</v>
          </cell>
          <cell r="DP145">
            <v>45946</v>
          </cell>
          <cell r="DQ145"/>
          <cell r="DR145">
            <v>45942</v>
          </cell>
          <cell r="DS145">
            <v>45949</v>
          </cell>
          <cell r="DT145">
            <v>45950</v>
          </cell>
          <cell r="DU145">
            <v>45950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MK68-001118</v>
          </cell>
          <cell r="C146">
            <v>45916</v>
          </cell>
          <cell r="E146" t="str">
            <v>บจก.ซันฟีด</v>
          </cell>
          <cell r="F146" t="str">
            <v>ไก่เนื้อ สระบุรี2</v>
          </cell>
          <cell r="G146">
            <v>20</v>
          </cell>
          <cell r="H146">
            <v>39</v>
          </cell>
          <cell r="I146" t="str">
            <v>ขาว</v>
          </cell>
          <cell r="J146"/>
          <cell r="L146">
            <v>84</v>
          </cell>
          <cell r="M146" t="str">
            <v>+</v>
          </cell>
          <cell r="N146"/>
          <cell r="R146" t="str">
            <v>บิด</v>
          </cell>
          <cell r="T146" t="str">
            <v>ไม่สวมถุงใน</v>
          </cell>
          <cell r="U146"/>
          <cell r="V146"/>
          <cell r="X146">
            <v>45951</v>
          </cell>
          <cell r="Z146" t="str">
            <v xml:space="preserve">300กระสอบแบนเต็มใบ </v>
          </cell>
          <cell r="AA146">
            <v>2500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0</v>
          </cell>
          <cell r="AL146">
            <v>2500</v>
          </cell>
          <cell r="AM146"/>
          <cell r="AN146">
            <v>2625</v>
          </cell>
          <cell r="AO146" t="str">
            <v>WSWT2025850</v>
          </cell>
          <cell r="AQ146">
            <v>2828.9250000000002</v>
          </cell>
          <cell r="AR146">
            <v>2828.9250000000002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WRWT25850/WRWT25800</v>
          </cell>
          <cell r="CA146">
            <v>0</v>
          </cell>
          <cell r="DL146" t="str">
            <v>P7</v>
          </cell>
          <cell r="DM146">
            <v>2</v>
          </cell>
          <cell r="DN146">
            <v>45951</v>
          </cell>
          <cell r="DP146">
            <v>45946</v>
          </cell>
          <cell r="DQ146"/>
          <cell r="DR146">
            <v>45942</v>
          </cell>
          <cell r="DS146">
            <v>45949</v>
          </cell>
          <cell r="DT146">
            <v>45950</v>
          </cell>
          <cell r="DU146">
            <v>45950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MK68-001118</v>
          </cell>
          <cell r="C147">
            <v>45916</v>
          </cell>
          <cell r="E147" t="str">
            <v>บจก.ซันฟีด</v>
          </cell>
          <cell r="F147">
            <v>935</v>
          </cell>
          <cell r="G147">
            <v>20</v>
          </cell>
          <cell r="H147">
            <v>37</v>
          </cell>
          <cell r="I147" t="str">
            <v>ขาว</v>
          </cell>
          <cell r="J147"/>
          <cell r="L147">
            <v>80</v>
          </cell>
          <cell r="M147" t="str">
            <v>+</v>
          </cell>
          <cell r="N147"/>
          <cell r="R147" t="str">
            <v>บิด</v>
          </cell>
          <cell r="T147" t="str">
            <v>ไม่สวมถุงใน</v>
          </cell>
          <cell r="U147"/>
          <cell r="V147"/>
          <cell r="X147">
            <v>45947</v>
          </cell>
          <cell r="Z147" t="str">
            <v xml:space="preserve">300กระสอบแบนเต็มใบ </v>
          </cell>
          <cell r="AA147">
            <v>5000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5000</v>
          </cell>
          <cell r="AL147">
            <v>0</v>
          </cell>
          <cell r="AM147">
            <v>5165</v>
          </cell>
          <cell r="AN147">
            <v>0</v>
          </cell>
          <cell r="AO147" t="str">
            <v>WSWT2025850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WRWT25850/WRWT25800</v>
          </cell>
          <cell r="CA147">
            <v>0</v>
          </cell>
          <cell r="DL147" t="str">
            <v>P7</v>
          </cell>
          <cell r="DM147">
            <v>2</v>
          </cell>
          <cell r="DN147">
            <v>45947</v>
          </cell>
          <cell r="DP147">
            <v>45942</v>
          </cell>
          <cell r="DQ147"/>
          <cell r="DR147">
            <v>45938</v>
          </cell>
          <cell r="DS147">
            <v>45945</v>
          </cell>
          <cell r="DT147">
            <v>45946</v>
          </cell>
          <cell r="DU147">
            <v>45946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MK68-001118</v>
          </cell>
          <cell r="C148">
            <v>45916</v>
          </cell>
          <cell r="E148" t="str">
            <v>บจก.ซันฟีด</v>
          </cell>
          <cell r="F148" t="str">
            <v>935 แอล</v>
          </cell>
          <cell r="G148">
            <v>20</v>
          </cell>
          <cell r="H148">
            <v>37</v>
          </cell>
          <cell r="I148" t="str">
            <v>ขาว</v>
          </cell>
          <cell r="J148"/>
          <cell r="L148">
            <v>80</v>
          </cell>
          <cell r="M148" t="str">
            <v>+</v>
          </cell>
          <cell r="N148"/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45945</v>
          </cell>
          <cell r="Z148" t="str">
            <v xml:space="preserve">300กระสอบแบนเต็มใบ </v>
          </cell>
          <cell r="AA148">
            <v>2300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0</v>
          </cell>
          <cell r="AL148">
            <v>2300</v>
          </cell>
          <cell r="AM148">
            <v>5100</v>
          </cell>
          <cell r="AN148">
            <v>0</v>
          </cell>
          <cell r="AO148" t="str">
            <v>WSWT2025850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WRWT25850/WRWT25800</v>
          </cell>
          <cell r="CA148">
            <v>0</v>
          </cell>
          <cell r="DL148" t="str">
            <v>P7</v>
          </cell>
          <cell r="DM148">
            <v>2</v>
          </cell>
          <cell r="DN148">
            <v>45945</v>
          </cell>
          <cell r="DP148">
            <v>45940</v>
          </cell>
          <cell r="DQ148"/>
          <cell r="DR148">
            <v>45936</v>
          </cell>
          <cell r="DS148">
            <v>45943</v>
          </cell>
          <cell r="DT148">
            <v>45944</v>
          </cell>
          <cell r="DU148">
            <v>45944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MK68-001118</v>
          </cell>
          <cell r="C149">
            <v>45916</v>
          </cell>
          <cell r="E149" t="str">
            <v>บจก.ซันฟีด</v>
          </cell>
          <cell r="F149" t="str">
            <v>935 เอ</v>
          </cell>
          <cell r="G149">
            <v>20</v>
          </cell>
          <cell r="H149">
            <v>37</v>
          </cell>
          <cell r="I149" t="str">
            <v>ขาว</v>
          </cell>
          <cell r="J149"/>
          <cell r="L149">
            <v>80</v>
          </cell>
          <cell r="M149" t="str">
            <v>+</v>
          </cell>
          <cell r="N149"/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45951</v>
          </cell>
          <cell r="Z149" t="str">
            <v xml:space="preserve">300กระสอบแบนเต็มใบ </v>
          </cell>
          <cell r="AA149">
            <v>10000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10000</v>
          </cell>
          <cell r="AL149">
            <v>0</v>
          </cell>
          <cell r="AM149">
            <v>10300</v>
          </cell>
          <cell r="AN149">
            <v>0</v>
          </cell>
          <cell r="AO149" t="str">
            <v>WSWT2025850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WRWT25850/WRWT25800</v>
          </cell>
          <cell r="CA149">
            <v>0</v>
          </cell>
          <cell r="DL149" t="str">
            <v>P7</v>
          </cell>
          <cell r="DM149">
            <v>2</v>
          </cell>
          <cell r="DN149">
            <v>45951</v>
          </cell>
          <cell r="DP149">
            <v>45946</v>
          </cell>
          <cell r="DQ149"/>
          <cell r="DR149">
            <v>45942</v>
          </cell>
          <cell r="DS149">
            <v>45949</v>
          </cell>
          <cell r="DT149">
            <v>45950</v>
          </cell>
          <cell r="DU149">
            <v>45950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MK68-001118</v>
          </cell>
          <cell r="C150">
            <v>45916</v>
          </cell>
          <cell r="E150" t="str">
            <v>บจก.ซันฟีด</v>
          </cell>
          <cell r="F150">
            <v>21</v>
          </cell>
          <cell r="G150">
            <v>20</v>
          </cell>
          <cell r="H150">
            <v>39</v>
          </cell>
          <cell r="I150" t="str">
            <v>ขาว</v>
          </cell>
          <cell r="J150"/>
          <cell r="L150">
            <v>84</v>
          </cell>
          <cell r="M150" t="str">
            <v>+</v>
          </cell>
          <cell r="N150"/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45952</v>
          </cell>
          <cell r="Z150" t="str">
            <v xml:space="preserve">300กระสอบแบนเต็มใบ </v>
          </cell>
          <cell r="AA150">
            <v>2500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2700</v>
          </cell>
          <cell r="AL150">
            <v>0</v>
          </cell>
          <cell r="AM150">
            <v>2687</v>
          </cell>
          <cell r="AN150">
            <v>0</v>
          </cell>
          <cell r="AO150" t="str">
            <v>WSWT2025850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WRWT25850/WRWT25800</v>
          </cell>
          <cell r="CA150">
            <v>0</v>
          </cell>
          <cell r="DL150" t="str">
            <v>P7</v>
          </cell>
          <cell r="DM150">
            <v>2</v>
          </cell>
          <cell r="DN150">
            <v>45952</v>
          </cell>
          <cell r="DP150">
            <v>45947</v>
          </cell>
          <cell r="DQ150"/>
          <cell r="DR150">
            <v>45943</v>
          </cell>
          <cell r="DS150">
            <v>45950</v>
          </cell>
          <cell r="DT150">
            <v>45951</v>
          </cell>
          <cell r="DU150">
            <v>45951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MK68-001118</v>
          </cell>
          <cell r="C151">
            <v>45916</v>
          </cell>
          <cell r="E151" t="str">
            <v>บจก.ซันฟีด</v>
          </cell>
          <cell r="F151" t="str">
            <v>952 เอส</v>
          </cell>
          <cell r="G151">
            <v>20</v>
          </cell>
          <cell r="H151">
            <v>39</v>
          </cell>
          <cell r="I151" t="str">
            <v>ขาว</v>
          </cell>
          <cell r="J151"/>
          <cell r="L151">
            <v>84</v>
          </cell>
          <cell r="M151" t="str">
            <v>+</v>
          </cell>
          <cell r="N151"/>
          <cell r="R151" t="str">
            <v>บิด</v>
          </cell>
          <cell r="T151" t="str">
            <v>ไม่สวมถุงใน</v>
          </cell>
          <cell r="U151"/>
          <cell r="V151"/>
          <cell r="X151">
            <v>45950</v>
          </cell>
          <cell r="Z151" t="str">
            <v xml:space="preserve">300กระสอบแบนเต็มใบ </v>
          </cell>
          <cell r="AA151">
            <v>2500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0</v>
          </cell>
          <cell r="AL151">
            <v>2500</v>
          </cell>
          <cell r="AM151">
            <v>2550</v>
          </cell>
          <cell r="AN151">
            <v>0</v>
          </cell>
          <cell r="AO151" t="str">
            <v>WSWT2025850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WRWT25850/WRWT25800</v>
          </cell>
          <cell r="CA151">
            <v>0</v>
          </cell>
          <cell r="DL151" t="str">
            <v>P7</v>
          </cell>
          <cell r="DM151">
            <v>2</v>
          </cell>
          <cell r="DN151">
            <v>45950</v>
          </cell>
          <cell r="DP151">
            <v>45945</v>
          </cell>
          <cell r="DQ151"/>
          <cell r="DR151">
            <v>45941</v>
          </cell>
          <cell r="DS151">
            <v>45948</v>
          </cell>
          <cell r="DT151">
            <v>45949</v>
          </cell>
          <cell r="DU151">
            <v>45949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MK68-001118</v>
          </cell>
          <cell r="C152">
            <v>45916</v>
          </cell>
          <cell r="E152" t="str">
            <v>บจก.ซันฟีด</v>
          </cell>
          <cell r="F152" t="str">
            <v>ไอฟีดไก่ไข่เบอร์ 5 เอ็ม</v>
          </cell>
          <cell r="G152">
            <v>20</v>
          </cell>
          <cell r="H152">
            <v>39</v>
          </cell>
          <cell r="I152" t="str">
            <v>ขาว</v>
          </cell>
          <cell r="J152"/>
          <cell r="L152">
            <v>84</v>
          </cell>
          <cell r="M152" t="str">
            <v>+</v>
          </cell>
          <cell r="N152"/>
          <cell r="R152" t="str">
            <v>บิด</v>
          </cell>
          <cell r="T152" t="str">
            <v>ไม่สวมถุงใน</v>
          </cell>
          <cell r="U152"/>
          <cell r="V152"/>
          <cell r="X152">
            <v>45952</v>
          </cell>
          <cell r="Z152" t="str">
            <v xml:space="preserve">300กระสอบแบนเต็มใบ </v>
          </cell>
          <cell r="AA152">
            <v>2500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2500</v>
          </cell>
          <cell r="AM152"/>
          <cell r="AN152">
            <v>2625</v>
          </cell>
          <cell r="AO152" t="str">
            <v>WSWT2025850</v>
          </cell>
          <cell r="AQ152">
            <v>2828.9250000000002</v>
          </cell>
          <cell r="AR152">
            <v>2828.9250000000002</v>
          </cell>
          <cell r="AS152">
            <v>0</v>
          </cell>
          <cell r="AT152">
            <v>0</v>
          </cell>
          <cell r="AU152">
            <v>0</v>
          </cell>
          <cell r="BZ152" t="str">
            <v>WRWT25850/WRWT25800</v>
          </cell>
          <cell r="CA152">
            <v>0</v>
          </cell>
          <cell r="DL152" t="str">
            <v>P7</v>
          </cell>
          <cell r="DM152">
            <v>2</v>
          </cell>
          <cell r="DN152">
            <v>45952</v>
          </cell>
          <cell r="DP152">
            <v>45947</v>
          </cell>
          <cell r="DQ152"/>
          <cell r="DR152">
            <v>45943</v>
          </cell>
          <cell r="DS152">
            <v>45950</v>
          </cell>
          <cell r="DT152">
            <v>45951</v>
          </cell>
          <cell r="DU152">
            <v>45951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MK68-001118</v>
          </cell>
          <cell r="C153">
            <v>45916</v>
          </cell>
          <cell r="E153" t="str">
            <v>บจก.ซันฟีด</v>
          </cell>
          <cell r="F153" t="str">
            <v>ไอฟีดไก่ไข่เบอร์ 5 เอ็ม</v>
          </cell>
          <cell r="G153">
            <v>20</v>
          </cell>
          <cell r="H153">
            <v>39</v>
          </cell>
          <cell r="I153" t="str">
            <v>ขาว</v>
          </cell>
          <cell r="J153"/>
          <cell r="L153">
            <v>84</v>
          </cell>
          <cell r="M153" t="str">
            <v>+</v>
          </cell>
          <cell r="N153"/>
          <cell r="R153" t="str">
            <v>บิด</v>
          </cell>
          <cell r="T153" t="str">
            <v>ไม่สวมถุงใน</v>
          </cell>
          <cell r="U153"/>
          <cell r="V153"/>
          <cell r="X153">
            <v>45959</v>
          </cell>
          <cell r="Z153" t="str">
            <v xml:space="preserve">300กระสอบแบนเต็มใบ </v>
          </cell>
          <cell r="AA153">
            <v>5000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5000</v>
          </cell>
          <cell r="AM153"/>
          <cell r="AN153">
            <v>5250</v>
          </cell>
          <cell r="AO153" t="str">
            <v>WSWT2025850</v>
          </cell>
          <cell r="AQ153">
            <v>5657.85</v>
          </cell>
          <cell r="AR153">
            <v>5657.85</v>
          </cell>
          <cell r="AS153">
            <v>0</v>
          </cell>
          <cell r="AT153">
            <v>0</v>
          </cell>
          <cell r="AU153">
            <v>0</v>
          </cell>
          <cell r="BZ153" t="str">
            <v>WRWT25850/WRWT25800</v>
          </cell>
          <cell r="CA153">
            <v>0</v>
          </cell>
          <cell r="DL153" t="str">
            <v>P7</v>
          </cell>
          <cell r="DM153">
            <v>2</v>
          </cell>
          <cell r="DN153">
            <v>45959</v>
          </cell>
          <cell r="DP153">
            <v>45954</v>
          </cell>
          <cell r="DQ153"/>
          <cell r="DR153">
            <v>45950</v>
          </cell>
          <cell r="DS153">
            <v>45957</v>
          </cell>
          <cell r="DT153">
            <v>45958</v>
          </cell>
          <cell r="DU153">
            <v>45958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MK68-001118</v>
          </cell>
          <cell r="C154">
            <v>45916</v>
          </cell>
          <cell r="E154" t="str">
            <v>บจก.ซันฟีด</v>
          </cell>
          <cell r="F154" t="str">
            <v>แถบส้ม</v>
          </cell>
          <cell r="G154">
            <v>20</v>
          </cell>
          <cell r="H154">
            <v>38</v>
          </cell>
          <cell r="I154" t="str">
            <v>ขาว</v>
          </cell>
          <cell r="J154"/>
          <cell r="L154">
            <v>82</v>
          </cell>
          <cell r="M154" t="str">
            <v>+</v>
          </cell>
          <cell r="N154"/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45954</v>
          </cell>
          <cell r="Z154" t="str">
            <v xml:space="preserve">300กระสอบแบนเต็มใบ </v>
          </cell>
          <cell r="AA154">
            <v>5000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5000</v>
          </cell>
          <cell r="AM154">
            <v>5140</v>
          </cell>
          <cell r="AN154">
            <v>0</v>
          </cell>
          <cell r="AO154" t="str">
            <v>WSWT2025850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45954</v>
          </cell>
          <cell r="DP154">
            <v>45949</v>
          </cell>
          <cell r="DQ154"/>
          <cell r="DR154">
            <v>45945</v>
          </cell>
          <cell r="DS154">
            <v>45952</v>
          </cell>
          <cell r="DT154">
            <v>45953</v>
          </cell>
          <cell r="DU154">
            <v>45953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MK68-001118</v>
          </cell>
          <cell r="C155">
            <v>45916</v>
          </cell>
          <cell r="E155" t="str">
            <v>บจก.ซันฟีด</v>
          </cell>
          <cell r="F155" t="str">
            <v>915 เอ็ม</v>
          </cell>
          <cell r="G155">
            <v>20</v>
          </cell>
          <cell r="H155">
            <v>39</v>
          </cell>
          <cell r="I155" t="str">
            <v>ขาว</v>
          </cell>
          <cell r="J155"/>
          <cell r="L155">
            <v>84</v>
          </cell>
          <cell r="M155" t="str">
            <v>+</v>
          </cell>
          <cell r="N155"/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45950</v>
          </cell>
          <cell r="Z155" t="str">
            <v xml:space="preserve">300กระสอบแบนเต็มใบ 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5100</v>
          </cell>
          <cell r="AL155">
            <v>0</v>
          </cell>
          <cell r="AM155"/>
          <cell r="AN155">
            <v>0</v>
          </cell>
          <cell r="AO155" t="str">
            <v>WSWT2025850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BZ155" t="str">
            <v>WRWT25850/WRWT25800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45950</v>
          </cell>
          <cell r="DP155">
            <v>45945</v>
          </cell>
          <cell r="DQ155"/>
          <cell r="DR155">
            <v>45941</v>
          </cell>
          <cell r="DS155">
            <v>45948</v>
          </cell>
          <cell r="DT155">
            <v>45949</v>
          </cell>
          <cell r="DU155">
            <v>45949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MK68-001118</v>
          </cell>
          <cell r="C156">
            <v>45916</v>
          </cell>
          <cell r="E156" t="str">
            <v>บจก.ซันฟีด</v>
          </cell>
          <cell r="F156" t="str">
            <v>915 พี</v>
          </cell>
          <cell r="G156">
            <v>20</v>
          </cell>
          <cell r="H156">
            <v>39</v>
          </cell>
          <cell r="I156" t="str">
            <v>ขาว</v>
          </cell>
          <cell r="J156"/>
          <cell r="L156">
            <v>84</v>
          </cell>
          <cell r="M156" t="str">
            <v>+</v>
          </cell>
          <cell r="N156"/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45954</v>
          </cell>
          <cell r="Z156" t="str">
            <v xml:space="preserve">300กระสอบแบนเต็มใบ </v>
          </cell>
          <cell r="AA156">
            <v>7500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7500</v>
          </cell>
          <cell r="AM156"/>
          <cell r="AN156">
            <v>7875</v>
          </cell>
          <cell r="AO156" t="str">
            <v>WSWT2025850</v>
          </cell>
          <cell r="AQ156">
            <v>8486.7750000000015</v>
          </cell>
          <cell r="AR156">
            <v>8486.7750000000015</v>
          </cell>
          <cell r="AS156">
            <v>0</v>
          </cell>
          <cell r="AT156">
            <v>0</v>
          </cell>
          <cell r="AU156">
            <v>0</v>
          </cell>
          <cell r="BZ156" t="str">
            <v>WRWT25850/WRWT25800</v>
          </cell>
          <cell r="CA156">
            <v>0</v>
          </cell>
          <cell r="DL156" t="str">
            <v>P7</v>
          </cell>
          <cell r="DM156">
            <v>2</v>
          </cell>
          <cell r="DN156">
            <v>45954</v>
          </cell>
          <cell r="DP156">
            <v>45949</v>
          </cell>
          <cell r="DQ156"/>
          <cell r="DR156">
            <v>45945</v>
          </cell>
          <cell r="DS156">
            <v>45952</v>
          </cell>
          <cell r="DT156">
            <v>45953</v>
          </cell>
          <cell r="DU156">
            <v>45953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MK68-001118</v>
          </cell>
          <cell r="C157">
            <v>45916</v>
          </cell>
          <cell r="E157" t="str">
            <v>บจก.ซันฟีด</v>
          </cell>
          <cell r="F157" t="str">
            <v>ไก่เนื้อ สระบุรี1</v>
          </cell>
          <cell r="G157">
            <v>20</v>
          </cell>
          <cell r="H157">
            <v>39</v>
          </cell>
          <cell r="I157" t="str">
            <v>ขาว</v>
          </cell>
          <cell r="J157"/>
          <cell r="L157">
            <v>84</v>
          </cell>
          <cell r="M157" t="str">
            <v>+</v>
          </cell>
          <cell r="N157"/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45954</v>
          </cell>
          <cell r="Z157" t="str">
            <v xml:space="preserve">300กระสอบแบนเต็มใบ </v>
          </cell>
          <cell r="AA157">
            <v>2500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2500</v>
          </cell>
          <cell r="AM157"/>
          <cell r="AN157">
            <v>2625</v>
          </cell>
          <cell r="AO157" t="str">
            <v>WSWT2025850</v>
          </cell>
          <cell r="AQ157">
            <v>2828.9250000000002</v>
          </cell>
          <cell r="AR157">
            <v>2828.9250000000002</v>
          </cell>
          <cell r="AS157">
            <v>0</v>
          </cell>
          <cell r="AT157">
            <v>0</v>
          </cell>
          <cell r="AU157">
            <v>0</v>
          </cell>
          <cell r="BZ157" t="str">
            <v>WRWT25850/WRWT25800</v>
          </cell>
          <cell r="CA157">
            <v>0</v>
          </cell>
          <cell r="DL157" t="str">
            <v>P7</v>
          </cell>
          <cell r="DM157">
            <v>2</v>
          </cell>
          <cell r="DN157">
            <v>45954</v>
          </cell>
          <cell r="DP157">
            <v>45949</v>
          </cell>
          <cell r="DQ157"/>
          <cell r="DR157">
            <v>45945</v>
          </cell>
          <cell r="DS157">
            <v>45952</v>
          </cell>
          <cell r="DT157">
            <v>45953</v>
          </cell>
          <cell r="DU157">
            <v>45953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MK68-001118</v>
          </cell>
          <cell r="C158">
            <v>45916</v>
          </cell>
          <cell r="E158" t="str">
            <v>บจก.ซันฟีด</v>
          </cell>
          <cell r="F158">
            <v>935</v>
          </cell>
          <cell r="G158">
            <v>20</v>
          </cell>
          <cell r="H158">
            <v>37</v>
          </cell>
          <cell r="I158" t="str">
            <v>ขาว</v>
          </cell>
          <cell r="J158"/>
          <cell r="L158">
            <v>80</v>
          </cell>
          <cell r="M158" t="str">
            <v>+</v>
          </cell>
          <cell r="N158"/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45954</v>
          </cell>
          <cell r="Z158" t="str">
            <v xml:space="preserve">300กระสอบแบนเต็มใบ </v>
          </cell>
          <cell r="AA158">
            <v>5000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5000</v>
          </cell>
          <cell r="AL158">
            <v>0</v>
          </cell>
          <cell r="AM158">
            <v>5165</v>
          </cell>
          <cell r="AN158">
            <v>0</v>
          </cell>
          <cell r="AO158" t="str">
            <v>WSWT2025850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BZ158" t="str">
            <v>WRWT25850/WRWT25800</v>
          </cell>
          <cell r="CA158">
            <v>0</v>
          </cell>
          <cell r="DL158" t="str">
            <v>P7</v>
          </cell>
          <cell r="DM158">
            <v>2</v>
          </cell>
          <cell r="DN158">
            <v>45954</v>
          </cell>
          <cell r="DP158">
            <v>45949</v>
          </cell>
          <cell r="DQ158"/>
          <cell r="DR158">
            <v>45945</v>
          </cell>
          <cell r="DS158">
            <v>45952</v>
          </cell>
          <cell r="DT158">
            <v>45953</v>
          </cell>
          <cell r="DU158">
            <v>45953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MK68-001118</v>
          </cell>
          <cell r="C159">
            <v>45916</v>
          </cell>
          <cell r="E159" t="str">
            <v>บจก.ซันฟีด</v>
          </cell>
          <cell r="F159" t="str">
            <v>935 เอ</v>
          </cell>
          <cell r="G159">
            <v>20</v>
          </cell>
          <cell r="H159">
            <v>37</v>
          </cell>
          <cell r="I159" t="str">
            <v>ขาว</v>
          </cell>
          <cell r="J159"/>
          <cell r="L159">
            <v>80</v>
          </cell>
          <cell r="M159" t="str">
            <v>+</v>
          </cell>
          <cell r="N159"/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45954</v>
          </cell>
          <cell r="Z159" t="str">
            <v xml:space="preserve">300กระสอบแบนเต็มใบ </v>
          </cell>
          <cell r="AA159">
            <v>5000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5000</v>
          </cell>
          <cell r="AM159">
            <v>5200</v>
          </cell>
          <cell r="AN159">
            <v>0</v>
          </cell>
          <cell r="AO159" t="str">
            <v>WSWT2025850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BZ159" t="str">
            <v>WRWT25850/WRWT25800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45954</v>
          </cell>
          <cell r="DP159">
            <v>45949</v>
          </cell>
          <cell r="DQ159"/>
          <cell r="DR159">
            <v>45945</v>
          </cell>
          <cell r="DS159">
            <v>45952</v>
          </cell>
          <cell r="DT159">
            <v>45953</v>
          </cell>
          <cell r="DU159">
            <v>45953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MK68-001118</v>
          </cell>
          <cell r="C160">
            <v>45916</v>
          </cell>
          <cell r="E160" t="str">
            <v>บจก.ซันฟีด</v>
          </cell>
          <cell r="F160" t="str">
            <v>915 เอ็ม</v>
          </cell>
          <cell r="G160">
            <v>20</v>
          </cell>
          <cell r="H160">
            <v>39</v>
          </cell>
          <cell r="I160" t="str">
            <v>ขาว</v>
          </cell>
          <cell r="J160"/>
          <cell r="L160">
            <v>84</v>
          </cell>
          <cell r="M160" t="str">
            <v>+</v>
          </cell>
          <cell r="N160"/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45950</v>
          </cell>
          <cell r="Z160" t="str">
            <v xml:space="preserve">300กระสอบแบนเต็มใบ </v>
          </cell>
          <cell r="AA160">
            <v>5000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5000</v>
          </cell>
          <cell r="AM160"/>
          <cell r="AN160">
            <v>5250</v>
          </cell>
          <cell r="AO160" t="str">
            <v>WSWT2025850</v>
          </cell>
          <cell r="AQ160">
            <v>5657.85</v>
          </cell>
          <cell r="AR160">
            <v>5657.85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45950</v>
          </cell>
          <cell r="DP160">
            <v>45945</v>
          </cell>
          <cell r="DQ160"/>
          <cell r="DR160">
            <v>45941</v>
          </cell>
          <cell r="DS160">
            <v>45948</v>
          </cell>
          <cell r="DT160">
            <v>45949</v>
          </cell>
          <cell r="DU160">
            <v>45949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MK68-001118</v>
          </cell>
          <cell r="C161">
            <v>45916</v>
          </cell>
          <cell r="E161" t="str">
            <v>บจก.ซันฟีด</v>
          </cell>
          <cell r="F161">
            <v>935</v>
          </cell>
          <cell r="G161">
            <v>20</v>
          </cell>
          <cell r="H161">
            <v>37</v>
          </cell>
          <cell r="I161" t="str">
            <v>ขาว</v>
          </cell>
          <cell r="J161"/>
          <cell r="L161">
            <v>80</v>
          </cell>
          <cell r="M161" t="str">
            <v>+</v>
          </cell>
          <cell r="N161"/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45957</v>
          </cell>
          <cell r="Z161" t="str">
            <v xml:space="preserve">300กระสอบแบนเต็มใบ 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5000</v>
          </cell>
          <cell r="AM161"/>
          <cell r="AN161">
            <v>5250</v>
          </cell>
          <cell r="AO161" t="str">
            <v>WSWT2025850</v>
          </cell>
          <cell r="AQ161">
            <v>5378.4500000000007</v>
          </cell>
          <cell r="AR161">
            <v>5378.4500000000007</v>
          </cell>
          <cell r="AS161">
            <v>0</v>
          </cell>
          <cell r="AT161">
            <v>0</v>
          </cell>
          <cell r="AU161">
            <v>0</v>
          </cell>
          <cell r="BZ161" t="str">
            <v>WRWT25850/WRWT25800</v>
          </cell>
          <cell r="CA161">
            <v>0</v>
          </cell>
          <cell r="DL161" t="str">
            <v>P7</v>
          </cell>
          <cell r="DM161">
            <v>2</v>
          </cell>
          <cell r="DN161">
            <v>45957</v>
          </cell>
          <cell r="DP161">
            <v>45952</v>
          </cell>
          <cell r="DQ161"/>
          <cell r="DR161">
            <v>45948</v>
          </cell>
          <cell r="DS161">
            <v>45955</v>
          </cell>
          <cell r="DT161">
            <v>45956</v>
          </cell>
          <cell r="DU161">
            <v>45956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MK68-001118</v>
          </cell>
          <cell r="C162">
            <v>45916</v>
          </cell>
          <cell r="E162" t="str">
            <v>บจก.ซันฟีด</v>
          </cell>
          <cell r="F162" t="str">
            <v>935 แอล</v>
          </cell>
          <cell r="G162">
            <v>20</v>
          </cell>
          <cell r="H162">
            <v>37</v>
          </cell>
          <cell r="I162" t="str">
            <v>ขาว</v>
          </cell>
          <cell r="J162"/>
          <cell r="L162">
            <v>80</v>
          </cell>
          <cell r="M162" t="str">
            <v>+</v>
          </cell>
          <cell r="N162"/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45951</v>
          </cell>
          <cell r="Z162" t="str">
            <v xml:space="preserve">300กระสอบแบนเต็มใบ </v>
          </cell>
          <cell r="AA162">
            <v>5000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5000</v>
          </cell>
          <cell r="AM162">
            <v>5100</v>
          </cell>
          <cell r="AN162">
            <v>0</v>
          </cell>
          <cell r="AO162" t="str">
            <v>WSWT2025850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WRWT25850/WRWT25800</v>
          </cell>
          <cell r="CA162">
            <v>0</v>
          </cell>
          <cell r="DL162" t="str">
            <v>P7</v>
          </cell>
          <cell r="DM162">
            <v>2</v>
          </cell>
          <cell r="DN162">
            <v>45951</v>
          </cell>
          <cell r="DP162">
            <v>45946</v>
          </cell>
          <cell r="DQ162"/>
          <cell r="DR162">
            <v>45942</v>
          </cell>
          <cell r="DS162">
            <v>45949</v>
          </cell>
          <cell r="DT162">
            <v>45950</v>
          </cell>
          <cell r="DU162">
            <v>45950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MK68-001118</v>
          </cell>
          <cell r="C163">
            <v>45916</v>
          </cell>
          <cell r="E163" t="str">
            <v>บจก.ซันฟีด</v>
          </cell>
          <cell r="F163" t="str">
            <v>935 เอ</v>
          </cell>
          <cell r="G163">
            <v>20</v>
          </cell>
          <cell r="H163">
            <v>37</v>
          </cell>
          <cell r="I163" t="str">
            <v>ขาว</v>
          </cell>
          <cell r="J163"/>
          <cell r="L163">
            <v>80</v>
          </cell>
          <cell r="M163" t="str">
            <v>+</v>
          </cell>
          <cell r="N163"/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45957</v>
          </cell>
          <cell r="Z163" t="str">
            <v xml:space="preserve">300กระสอบแบนเต็มใบ </v>
          </cell>
          <cell r="AA163">
            <v>10000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10000</v>
          </cell>
          <cell r="AM163">
            <v>10200</v>
          </cell>
          <cell r="AN163">
            <v>0</v>
          </cell>
          <cell r="AO163" t="str">
            <v>WSWT2025850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BZ163" t="str">
            <v>WRWT25850/WRWT25800</v>
          </cell>
          <cell r="CA163">
            <v>0</v>
          </cell>
          <cell r="DL163" t="str">
            <v>P7</v>
          </cell>
          <cell r="DM163">
            <v>2</v>
          </cell>
          <cell r="DN163">
            <v>45957</v>
          </cell>
          <cell r="DP163">
            <v>45952</v>
          </cell>
          <cell r="DQ163"/>
          <cell r="DR163">
            <v>45948</v>
          </cell>
          <cell r="DS163">
            <v>45955</v>
          </cell>
          <cell r="DT163">
            <v>45956</v>
          </cell>
          <cell r="DU163">
            <v>45956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MK68-001118</v>
          </cell>
          <cell r="C164">
            <v>45916</v>
          </cell>
          <cell r="E164" t="str">
            <v>บจก.ซันฟีด</v>
          </cell>
          <cell r="F164" t="str">
            <v>915 พี</v>
          </cell>
          <cell r="G164">
            <v>20</v>
          </cell>
          <cell r="H164">
            <v>39</v>
          </cell>
          <cell r="I164" t="str">
            <v>ขาว</v>
          </cell>
          <cell r="J164"/>
          <cell r="L164">
            <v>84</v>
          </cell>
          <cell r="M164" t="str">
            <v>+</v>
          </cell>
          <cell r="N164"/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45958</v>
          </cell>
          <cell r="Z164" t="str">
            <v xml:space="preserve">300กระสอบแบนเต็มใบ </v>
          </cell>
          <cell r="AA164">
            <v>5000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5000</v>
          </cell>
          <cell r="AM164"/>
          <cell r="AN164">
            <v>5250</v>
          </cell>
          <cell r="AO164" t="str">
            <v>WSWT2025850</v>
          </cell>
          <cell r="AQ164">
            <v>5657.85</v>
          </cell>
          <cell r="AR164">
            <v>5657.85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0</v>
          </cell>
          <cell r="DL164" t="str">
            <v>P7</v>
          </cell>
          <cell r="DM164">
            <v>2</v>
          </cell>
          <cell r="DN164">
            <v>45958</v>
          </cell>
          <cell r="DP164">
            <v>45953</v>
          </cell>
          <cell r="DQ164"/>
          <cell r="DR164">
            <v>45949</v>
          </cell>
          <cell r="DS164">
            <v>45956</v>
          </cell>
          <cell r="DT164">
            <v>45957</v>
          </cell>
          <cell r="DU164">
            <v>45957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MK68-001118</v>
          </cell>
          <cell r="C165">
            <v>45916</v>
          </cell>
          <cell r="E165" t="str">
            <v>บจก.ซันฟีด</v>
          </cell>
          <cell r="F165">
            <v>21</v>
          </cell>
          <cell r="G165">
            <v>20</v>
          </cell>
          <cell r="H165">
            <v>39</v>
          </cell>
          <cell r="I165" t="str">
            <v>ขาว</v>
          </cell>
          <cell r="J165"/>
          <cell r="L165">
            <v>84</v>
          </cell>
          <cell r="M165" t="str">
            <v>+</v>
          </cell>
          <cell r="N165"/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45958</v>
          </cell>
          <cell r="Z165" t="str">
            <v xml:space="preserve">300กระสอบแบนเต็มใบ </v>
          </cell>
          <cell r="AA165">
            <v>2500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1607</v>
          </cell>
          <cell r="AL165">
            <v>893</v>
          </cell>
          <cell r="AM165">
            <v>2686</v>
          </cell>
          <cell r="AN165">
            <v>0</v>
          </cell>
          <cell r="AO165" t="str">
            <v>WSWT2025850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0</v>
          </cell>
          <cell r="DL165" t="str">
            <v>P7</v>
          </cell>
          <cell r="DM165">
            <v>2</v>
          </cell>
          <cell r="DN165">
            <v>45958</v>
          </cell>
          <cell r="DP165">
            <v>45953</v>
          </cell>
          <cell r="DQ165"/>
          <cell r="DR165">
            <v>45949</v>
          </cell>
          <cell r="DS165">
            <v>45956</v>
          </cell>
          <cell r="DT165">
            <v>45957</v>
          </cell>
          <cell r="DU165">
            <v>45957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MK68-001118</v>
          </cell>
          <cell r="C166">
            <v>45916</v>
          </cell>
          <cell r="E166" t="str">
            <v>บจก.ซันฟีด</v>
          </cell>
          <cell r="F166">
            <v>932</v>
          </cell>
          <cell r="G166">
            <v>20</v>
          </cell>
          <cell r="H166">
            <v>38</v>
          </cell>
          <cell r="I166" t="str">
            <v>ขาว</v>
          </cell>
          <cell r="J166"/>
          <cell r="L166">
            <v>82</v>
          </cell>
          <cell r="M166" t="str">
            <v>+</v>
          </cell>
          <cell r="N166"/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45960</v>
          </cell>
          <cell r="Z166" t="str">
            <v xml:space="preserve">300กระสอบแบนเต็มใบ </v>
          </cell>
          <cell r="AA166">
            <v>5000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5000</v>
          </cell>
          <cell r="AM166">
            <v>5100</v>
          </cell>
          <cell r="AN166">
            <v>0</v>
          </cell>
          <cell r="AO166" t="str">
            <v>WSWT2025850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0</v>
          </cell>
          <cell r="DL166" t="str">
            <v>P7</v>
          </cell>
          <cell r="DM166">
            <v>2</v>
          </cell>
          <cell r="DN166">
            <v>45960</v>
          </cell>
          <cell r="DP166">
            <v>45955</v>
          </cell>
          <cell r="DQ166"/>
          <cell r="DR166">
            <v>45951</v>
          </cell>
          <cell r="DS166">
            <v>45958</v>
          </cell>
          <cell r="DT166">
            <v>45959</v>
          </cell>
          <cell r="DU166">
            <v>45959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MK68-001118</v>
          </cell>
          <cell r="C167">
            <v>45916</v>
          </cell>
          <cell r="E167" t="str">
            <v>บจก.ซันฟีด</v>
          </cell>
          <cell r="F167">
            <v>959</v>
          </cell>
          <cell r="G167">
            <v>20</v>
          </cell>
          <cell r="H167">
            <v>38</v>
          </cell>
          <cell r="I167" t="str">
            <v>ขาว</v>
          </cell>
          <cell r="J167"/>
          <cell r="L167">
            <v>82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45954</v>
          </cell>
          <cell r="Z167" t="str">
            <v xml:space="preserve">300กระสอบแบนเต็มใบ </v>
          </cell>
          <cell r="AA167">
            <v>5000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5000</v>
          </cell>
          <cell r="AM167"/>
          <cell r="AN167">
            <v>5250</v>
          </cell>
          <cell r="AO167" t="str">
            <v>WSWT2025850</v>
          </cell>
          <cell r="AQ167">
            <v>5518.15</v>
          </cell>
          <cell r="AR167">
            <v>5518.15</v>
          </cell>
          <cell r="AS167">
            <v>0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0</v>
          </cell>
          <cell r="DL167" t="str">
            <v>P7</v>
          </cell>
          <cell r="DM167">
            <v>2</v>
          </cell>
          <cell r="DN167">
            <v>45954</v>
          </cell>
          <cell r="DP167">
            <v>45949</v>
          </cell>
          <cell r="DQ167"/>
          <cell r="DR167">
            <v>45945</v>
          </cell>
          <cell r="DS167">
            <v>45952</v>
          </cell>
          <cell r="DT167">
            <v>45953</v>
          </cell>
          <cell r="DU167">
            <v>45953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MK68-001118</v>
          </cell>
          <cell r="C168">
            <v>45916</v>
          </cell>
          <cell r="E168" t="str">
            <v>บจก.ซันฟีด</v>
          </cell>
          <cell r="F168" t="str">
            <v>ไก่ไข่</v>
          </cell>
          <cell r="G168">
            <v>20</v>
          </cell>
          <cell r="H168">
            <v>39</v>
          </cell>
          <cell r="I168" t="str">
            <v>ขาว</v>
          </cell>
          <cell r="J168"/>
          <cell r="L168">
            <v>84</v>
          </cell>
          <cell r="M168" t="str">
            <v>+</v>
          </cell>
          <cell r="N168"/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45959</v>
          </cell>
          <cell r="Z168" t="str">
            <v xml:space="preserve">300กระสอบแบนเต็มใบ 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WSWT2025850</v>
          </cell>
          <cell r="AQ168">
            <v>5657.85</v>
          </cell>
          <cell r="AR168">
            <v>5657.85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0</v>
          </cell>
          <cell r="DL168" t="str">
            <v>P7</v>
          </cell>
          <cell r="DM168">
            <v>2</v>
          </cell>
          <cell r="DN168">
            <v>45959</v>
          </cell>
          <cell r="DP168">
            <v>45954</v>
          </cell>
          <cell r="DQ168"/>
          <cell r="DR168">
            <v>45950</v>
          </cell>
          <cell r="DS168">
            <v>45957</v>
          </cell>
          <cell r="DT168">
            <v>45958</v>
          </cell>
          <cell r="DU168">
            <v>45958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MK68-001118</v>
          </cell>
          <cell r="C169">
            <v>45916</v>
          </cell>
          <cell r="E169" t="str">
            <v>บจก.ซันฟีด</v>
          </cell>
          <cell r="F169" t="str">
            <v>915 เอ็ม</v>
          </cell>
          <cell r="G169">
            <v>20</v>
          </cell>
          <cell r="H169">
            <v>39</v>
          </cell>
          <cell r="I169" t="str">
            <v>ขาว</v>
          </cell>
          <cell r="J169"/>
          <cell r="L169">
            <v>84</v>
          </cell>
          <cell r="M169" t="str">
            <v>+</v>
          </cell>
          <cell r="N169"/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45954</v>
          </cell>
          <cell r="Z169" t="str">
            <v xml:space="preserve">300กระสอบแบนเต็มใบ 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5000</v>
          </cell>
          <cell r="AM169"/>
          <cell r="AN169">
            <v>5250</v>
          </cell>
          <cell r="AO169" t="str">
            <v>WSWT2025850</v>
          </cell>
          <cell r="AQ169">
            <v>5657.85</v>
          </cell>
          <cell r="AR169">
            <v>5657.85</v>
          </cell>
          <cell r="AS169">
            <v>0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0</v>
          </cell>
          <cell r="DL169" t="str">
            <v>P7</v>
          </cell>
          <cell r="DM169">
            <v>2</v>
          </cell>
          <cell r="DN169">
            <v>45954</v>
          </cell>
          <cell r="DP169">
            <v>45949</v>
          </cell>
          <cell r="DQ169"/>
          <cell r="DR169">
            <v>45945</v>
          </cell>
          <cell r="DS169">
            <v>45952</v>
          </cell>
          <cell r="DT169">
            <v>45953</v>
          </cell>
          <cell r="DU169">
            <v>45953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MK68-001118</v>
          </cell>
          <cell r="C170">
            <v>45916</v>
          </cell>
          <cell r="E170" t="str">
            <v>บจก.ซันฟีด</v>
          </cell>
          <cell r="F170">
            <v>931</v>
          </cell>
          <cell r="G170">
            <v>20</v>
          </cell>
          <cell r="H170">
            <v>39</v>
          </cell>
          <cell r="I170" t="str">
            <v>ขาว</v>
          </cell>
          <cell r="J170"/>
          <cell r="L170">
            <v>84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45959</v>
          </cell>
          <cell r="Z170" t="str">
            <v xml:space="preserve">300กระสอบแบนเต็มใบ 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5000</v>
          </cell>
          <cell r="AM170">
            <v>5110</v>
          </cell>
          <cell r="AN170">
            <v>0</v>
          </cell>
          <cell r="AO170" t="str">
            <v>WSWT2025850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0</v>
          </cell>
          <cell r="DL170" t="str">
            <v>P7</v>
          </cell>
          <cell r="DM170">
            <v>2</v>
          </cell>
          <cell r="DN170">
            <v>45959</v>
          </cell>
          <cell r="DP170">
            <v>45954</v>
          </cell>
          <cell r="DQ170"/>
          <cell r="DR170">
            <v>45950</v>
          </cell>
          <cell r="DS170">
            <v>45957</v>
          </cell>
          <cell r="DT170">
            <v>45958</v>
          </cell>
          <cell r="DU170">
            <v>45958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MK68-001118</v>
          </cell>
          <cell r="C171">
            <v>45916</v>
          </cell>
          <cell r="E171" t="str">
            <v>บจก.ซันฟีด</v>
          </cell>
          <cell r="F171" t="str">
            <v>952 เอส</v>
          </cell>
          <cell r="G171">
            <v>20</v>
          </cell>
          <cell r="H171">
            <v>39</v>
          </cell>
          <cell r="I171" t="str">
            <v>ขาว</v>
          </cell>
          <cell r="J171"/>
          <cell r="L171">
            <v>84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45959</v>
          </cell>
          <cell r="Z171" t="str">
            <v xml:space="preserve">300กระสอบแบนเต็มใบ </v>
          </cell>
          <cell r="AA171">
            <v>2500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0</v>
          </cell>
          <cell r="AL171">
            <v>2500</v>
          </cell>
          <cell r="AM171">
            <v>2521</v>
          </cell>
          <cell r="AN171">
            <v>0</v>
          </cell>
          <cell r="AO171" t="str">
            <v>WSWT2025850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0</v>
          </cell>
          <cell r="DL171" t="str">
            <v>P7</v>
          </cell>
          <cell r="DM171">
            <v>2</v>
          </cell>
          <cell r="DN171">
            <v>45959</v>
          </cell>
          <cell r="DP171">
            <v>45954</v>
          </cell>
          <cell r="DQ171"/>
          <cell r="DR171">
            <v>45950</v>
          </cell>
          <cell r="DS171">
            <v>45957</v>
          </cell>
          <cell r="DT171">
            <v>45958</v>
          </cell>
          <cell r="DU171">
            <v>45958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MK68-001118</v>
          </cell>
          <cell r="C172">
            <v>45916</v>
          </cell>
          <cell r="E172" t="str">
            <v>บจก.ซันฟีด</v>
          </cell>
          <cell r="F172" t="str">
            <v>ไก่เนื้อ สระบุรี1</v>
          </cell>
          <cell r="G172">
            <v>20</v>
          </cell>
          <cell r="H172">
            <v>39</v>
          </cell>
          <cell r="I172" t="str">
            <v>ขาว</v>
          </cell>
          <cell r="J172"/>
          <cell r="L172">
            <v>84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45959</v>
          </cell>
          <cell r="Z172" t="str">
            <v xml:space="preserve">300กระสอบแบนเต็มใบ </v>
          </cell>
          <cell r="AA172">
            <v>2500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2500</v>
          </cell>
          <cell r="AM172"/>
          <cell r="AN172">
            <v>2625</v>
          </cell>
          <cell r="AO172" t="str">
            <v>WSWT2025850</v>
          </cell>
          <cell r="AQ172">
            <v>2828.9250000000002</v>
          </cell>
          <cell r="AR172">
            <v>2828.9250000000002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0</v>
          </cell>
          <cell r="DL172" t="str">
            <v>P7</v>
          </cell>
          <cell r="DM172">
            <v>2</v>
          </cell>
          <cell r="DN172">
            <v>45959</v>
          </cell>
          <cell r="DP172">
            <v>45954</v>
          </cell>
          <cell r="DQ172"/>
          <cell r="DR172">
            <v>45950</v>
          </cell>
          <cell r="DS172">
            <v>45957</v>
          </cell>
          <cell r="DT172">
            <v>45958</v>
          </cell>
          <cell r="DU172">
            <v>45958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MK68-001118</v>
          </cell>
          <cell r="C173">
            <v>45916</v>
          </cell>
          <cell r="E173" t="str">
            <v>บจก.ซันฟีด</v>
          </cell>
          <cell r="F173" t="str">
            <v>ไก่เนื้อ สระบุรี2</v>
          </cell>
          <cell r="G173">
            <v>20</v>
          </cell>
          <cell r="H173">
            <v>39</v>
          </cell>
          <cell r="I173" t="str">
            <v>ขาว</v>
          </cell>
          <cell r="J173"/>
          <cell r="L173">
            <v>84</v>
          </cell>
          <cell r="M173" t="str">
            <v>+</v>
          </cell>
          <cell r="N173"/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45959</v>
          </cell>
          <cell r="Z173" t="str">
            <v xml:space="preserve">300กระสอบแบนเต็มใบ </v>
          </cell>
          <cell r="AA173">
            <v>2500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2500</v>
          </cell>
          <cell r="AM173"/>
          <cell r="AN173">
            <v>2625</v>
          </cell>
          <cell r="AO173" t="str">
            <v>WSWT2025850</v>
          </cell>
          <cell r="AQ173">
            <v>2828.9250000000002</v>
          </cell>
          <cell r="AR173">
            <v>2828.9250000000002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0</v>
          </cell>
          <cell r="DL173" t="str">
            <v>P7</v>
          </cell>
          <cell r="DM173">
            <v>2</v>
          </cell>
          <cell r="DN173">
            <v>45959</v>
          </cell>
          <cell r="DP173">
            <v>45954</v>
          </cell>
          <cell r="DQ173"/>
          <cell r="DR173">
            <v>45950</v>
          </cell>
          <cell r="DS173">
            <v>45957</v>
          </cell>
          <cell r="DT173">
            <v>45958</v>
          </cell>
          <cell r="DU173">
            <v>45958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MK68-001118</v>
          </cell>
          <cell r="C174">
            <v>45916</v>
          </cell>
          <cell r="E174" t="str">
            <v>บจก.ซันฟีด</v>
          </cell>
          <cell r="F174" t="str">
            <v>ไอฟีดไก่ไข่เบอร์ 5 เอ็ม</v>
          </cell>
          <cell r="G174">
            <v>20</v>
          </cell>
          <cell r="H174">
            <v>39</v>
          </cell>
          <cell r="I174" t="str">
            <v>ขาว</v>
          </cell>
          <cell r="J174"/>
          <cell r="L174">
            <v>84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45959</v>
          </cell>
          <cell r="Z174" t="str">
            <v xml:space="preserve">300กระสอบแบนเต็มใบ </v>
          </cell>
          <cell r="AA174">
            <v>2500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2500</v>
          </cell>
          <cell r="AM174"/>
          <cell r="AN174">
            <v>2625</v>
          </cell>
          <cell r="AO174" t="str">
            <v>WSWT2025850</v>
          </cell>
          <cell r="AQ174">
            <v>2828.9250000000002</v>
          </cell>
          <cell r="AR174">
            <v>2828.9250000000002</v>
          </cell>
          <cell r="AS174">
            <v>0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0</v>
          </cell>
          <cell r="DL174" t="str">
            <v>P7</v>
          </cell>
          <cell r="DM174">
            <v>2</v>
          </cell>
          <cell r="DN174">
            <v>45959</v>
          </cell>
          <cell r="DP174">
            <v>45954</v>
          </cell>
          <cell r="DQ174"/>
          <cell r="DR174">
            <v>45950</v>
          </cell>
          <cell r="DS174">
            <v>45957</v>
          </cell>
          <cell r="DT174">
            <v>45958</v>
          </cell>
          <cell r="DU174">
            <v>45958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 t="str">
            <v>935 เอ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45959</v>
          </cell>
          <cell r="Z175" t="str">
            <v xml:space="preserve">300กระสอบแบนเต็มใบ </v>
          </cell>
          <cell r="AA175">
            <v>10000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10000</v>
          </cell>
          <cell r="AM175"/>
          <cell r="AN175">
            <v>10500</v>
          </cell>
          <cell r="AO175" t="str">
            <v>WSWT2025850</v>
          </cell>
          <cell r="AQ175">
            <v>10756.900000000001</v>
          </cell>
          <cell r="AR175">
            <v>10756.900000000001</v>
          </cell>
          <cell r="AS175">
            <v>0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0</v>
          </cell>
          <cell r="DL175" t="str">
            <v>P7</v>
          </cell>
          <cell r="DM175">
            <v>2</v>
          </cell>
          <cell r="DN175">
            <v>45959</v>
          </cell>
          <cell r="DP175">
            <v>45954</v>
          </cell>
          <cell r="DQ175"/>
          <cell r="DR175">
            <v>45950</v>
          </cell>
          <cell r="DS175">
            <v>45957</v>
          </cell>
          <cell r="DT175">
            <v>45958</v>
          </cell>
          <cell r="DU175">
            <v>45958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>
            <v>935</v>
          </cell>
          <cell r="G176">
            <v>20</v>
          </cell>
          <cell r="H176">
            <v>37</v>
          </cell>
          <cell r="I176" t="str">
            <v>ขาว</v>
          </cell>
          <cell r="J176"/>
          <cell r="L176">
            <v>80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45960</v>
          </cell>
          <cell r="Z176" t="str">
            <v xml:space="preserve">300กระสอบแบนเต็มใบ </v>
          </cell>
          <cell r="AA176">
            <v>10000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10000</v>
          </cell>
          <cell r="AM176"/>
          <cell r="AN176">
            <v>10500</v>
          </cell>
          <cell r="AO176" t="str">
            <v>WSWT2025850</v>
          </cell>
          <cell r="AQ176">
            <v>10756.900000000001</v>
          </cell>
          <cell r="AR176">
            <v>10756.900000000001</v>
          </cell>
          <cell r="AS176">
            <v>0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0</v>
          </cell>
          <cell r="DL176" t="str">
            <v>P7</v>
          </cell>
          <cell r="DM176">
            <v>2</v>
          </cell>
          <cell r="DN176">
            <v>45960</v>
          </cell>
          <cell r="DP176">
            <v>45955</v>
          </cell>
          <cell r="DQ176"/>
          <cell r="DR176">
            <v>45951</v>
          </cell>
          <cell r="DS176">
            <v>45958</v>
          </cell>
          <cell r="DT176">
            <v>45959</v>
          </cell>
          <cell r="DU176">
            <v>45959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 t="str">
            <v>935 แอล</v>
          </cell>
          <cell r="G177">
            <v>20</v>
          </cell>
          <cell r="H177">
            <v>37</v>
          </cell>
          <cell r="I177" t="str">
            <v>ขาว</v>
          </cell>
          <cell r="J177"/>
          <cell r="L177">
            <v>80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45960</v>
          </cell>
          <cell r="Z177" t="str">
            <v xml:space="preserve">300กระสอบแบนเต็มใบ 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5000</v>
          </cell>
          <cell r="AM177">
            <v>5100</v>
          </cell>
          <cell r="AN177">
            <v>0</v>
          </cell>
          <cell r="AO177" t="str">
            <v>WSWT2025850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0</v>
          </cell>
          <cell r="DL177" t="str">
            <v>P7</v>
          </cell>
          <cell r="DM177">
            <v>2</v>
          </cell>
          <cell r="DN177">
            <v>45960</v>
          </cell>
          <cell r="DP177">
            <v>45955</v>
          </cell>
          <cell r="DQ177"/>
          <cell r="DR177">
            <v>45951</v>
          </cell>
          <cell r="DS177">
            <v>45958</v>
          </cell>
          <cell r="DT177">
            <v>45959</v>
          </cell>
          <cell r="DU177">
            <v>45959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แถบเขียว</v>
          </cell>
          <cell r="G178">
            <v>20</v>
          </cell>
          <cell r="H178">
            <v>38</v>
          </cell>
          <cell r="I178" t="str">
            <v>ขาว</v>
          </cell>
          <cell r="J178"/>
          <cell r="L178">
            <v>82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45961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5000</v>
          </cell>
          <cell r="AM178"/>
          <cell r="AN178">
            <v>5250</v>
          </cell>
          <cell r="AO178" t="str">
            <v>WSWT2025850</v>
          </cell>
          <cell r="AQ178">
            <v>5518.15</v>
          </cell>
          <cell r="AR178">
            <v>5518.15</v>
          </cell>
          <cell r="AS178">
            <v>0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0</v>
          </cell>
          <cell r="DL178" t="str">
            <v>P7</v>
          </cell>
          <cell r="DM178">
            <v>2</v>
          </cell>
          <cell r="DN178">
            <v>45961</v>
          </cell>
          <cell r="DP178">
            <v>45956</v>
          </cell>
          <cell r="DQ178"/>
          <cell r="DR178">
            <v>45952</v>
          </cell>
          <cell r="DS178">
            <v>45959</v>
          </cell>
          <cell r="DT178">
            <v>45960</v>
          </cell>
          <cell r="DU178">
            <v>45960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915 เอ็ม</v>
          </cell>
          <cell r="G179">
            <v>20</v>
          </cell>
          <cell r="H179">
            <v>39</v>
          </cell>
          <cell r="I179" t="str">
            <v>ขาว</v>
          </cell>
          <cell r="J179"/>
          <cell r="L179">
            <v>84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45961</v>
          </cell>
          <cell r="Z179" t="str">
            <v xml:space="preserve">300กระสอบแบนเต็มใบ </v>
          </cell>
          <cell r="AA179">
            <v>10000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10000</v>
          </cell>
          <cell r="AM179"/>
          <cell r="AN179">
            <v>10500</v>
          </cell>
          <cell r="AO179" t="str">
            <v>WSWT2025850</v>
          </cell>
          <cell r="AQ179">
            <v>11315.7</v>
          </cell>
          <cell r="AR179">
            <v>11315.7</v>
          </cell>
          <cell r="AS179">
            <v>0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0</v>
          </cell>
          <cell r="DL179" t="str">
            <v>P7</v>
          </cell>
          <cell r="DM179">
            <v>2</v>
          </cell>
          <cell r="DN179">
            <v>45961</v>
          </cell>
          <cell r="DP179">
            <v>45956</v>
          </cell>
          <cell r="DQ179"/>
          <cell r="DR179">
            <v>45952</v>
          </cell>
          <cell r="DS179">
            <v>45959</v>
          </cell>
          <cell r="DT179">
            <v>45960</v>
          </cell>
          <cell r="DU179">
            <v>45960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 t="str">
            <v>915 พี</v>
          </cell>
          <cell r="G180">
            <v>20</v>
          </cell>
          <cell r="H180">
            <v>39</v>
          </cell>
          <cell r="I180" t="str">
            <v>ขาว</v>
          </cell>
          <cell r="J180"/>
          <cell r="L180">
            <v>84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45961</v>
          </cell>
          <cell r="Z180" t="str">
            <v xml:space="preserve">300กระสอบแบนเต็มใบ </v>
          </cell>
          <cell r="AA180">
            <v>7500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7500</v>
          </cell>
          <cell r="AM180"/>
          <cell r="AN180">
            <v>7875</v>
          </cell>
          <cell r="AO180" t="str">
            <v>WSWT2025850</v>
          </cell>
          <cell r="AQ180">
            <v>8486.7750000000015</v>
          </cell>
          <cell r="AR180">
            <v>8486.7750000000015</v>
          </cell>
          <cell r="AS180">
            <v>0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0</v>
          </cell>
          <cell r="DL180" t="str">
            <v>P7</v>
          </cell>
          <cell r="DM180">
            <v>2</v>
          </cell>
          <cell r="DN180">
            <v>45961</v>
          </cell>
          <cell r="DP180">
            <v>45956</v>
          </cell>
          <cell r="DQ180"/>
          <cell r="DR180">
            <v>45952</v>
          </cell>
          <cell r="DS180">
            <v>45959</v>
          </cell>
          <cell r="DT180">
            <v>45960</v>
          </cell>
          <cell r="DU180">
            <v>45960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 t="str">
            <v>953 เอส</v>
          </cell>
          <cell r="G181">
            <v>20</v>
          </cell>
          <cell r="H181">
            <v>39</v>
          </cell>
          <cell r="I181" t="str">
            <v>ขาว</v>
          </cell>
          <cell r="J181"/>
          <cell r="L181">
            <v>84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45961</v>
          </cell>
          <cell r="Z181" t="str">
            <v xml:space="preserve">300กระสอบแบนเต็มใบ </v>
          </cell>
          <cell r="AA181">
            <v>2500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2500</v>
          </cell>
          <cell r="AL181">
            <v>0</v>
          </cell>
          <cell r="AM181">
            <v>2550</v>
          </cell>
          <cell r="AN181">
            <v>0</v>
          </cell>
          <cell r="AO181" t="str">
            <v>WSWT2025850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0</v>
          </cell>
          <cell r="DL181" t="str">
            <v>P7</v>
          </cell>
          <cell r="DM181">
            <v>2</v>
          </cell>
          <cell r="DN181">
            <v>45961</v>
          </cell>
          <cell r="DP181">
            <v>45956</v>
          </cell>
          <cell r="DQ181"/>
          <cell r="DR181">
            <v>45952</v>
          </cell>
          <cell r="DS181">
            <v>45959</v>
          </cell>
          <cell r="DT181">
            <v>45960</v>
          </cell>
          <cell r="DU181">
            <v>45960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 t="str">
            <v>935 เอ</v>
          </cell>
          <cell r="G182">
            <v>20</v>
          </cell>
          <cell r="H182">
            <v>37</v>
          </cell>
          <cell r="I182" t="str">
            <v>ขาว</v>
          </cell>
          <cell r="J182"/>
          <cell r="L182">
            <v>80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45961</v>
          </cell>
          <cell r="Z182" t="str">
            <v xml:space="preserve">300กระสอบแบนเต็มใบ </v>
          </cell>
          <cell r="AA182">
            <v>5000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5000</v>
          </cell>
          <cell r="AM182"/>
          <cell r="AN182">
            <v>5250</v>
          </cell>
          <cell r="AO182" t="str">
            <v>WSWT2025850</v>
          </cell>
          <cell r="AQ182">
            <v>5378.4500000000007</v>
          </cell>
          <cell r="AR182">
            <v>5378.4500000000007</v>
          </cell>
          <cell r="AS182">
            <v>0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0</v>
          </cell>
          <cell r="DL182" t="str">
            <v>P7</v>
          </cell>
          <cell r="DM182">
            <v>2</v>
          </cell>
          <cell r="DN182">
            <v>45961</v>
          </cell>
          <cell r="DP182">
            <v>45956</v>
          </cell>
          <cell r="DQ182"/>
          <cell r="DR182">
            <v>45952</v>
          </cell>
          <cell r="DS182">
            <v>45959</v>
          </cell>
          <cell r="DT182">
            <v>45960</v>
          </cell>
          <cell r="DU182">
            <v>45960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 t="str">
            <v>ไอฟีดเป็ดไข่เบอร์ 5 เอ</v>
          </cell>
          <cell r="G183">
            <v>20</v>
          </cell>
          <cell r="H183">
            <v>37</v>
          </cell>
          <cell r="I183" t="str">
            <v>ขาว</v>
          </cell>
          <cell r="J183"/>
          <cell r="L183">
            <v>80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45961</v>
          </cell>
          <cell r="Z183" t="str">
            <v xml:space="preserve">300กระสอบแบนเต็มใบ </v>
          </cell>
          <cell r="AA183">
            <v>2500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2026</v>
          </cell>
          <cell r="AL183">
            <v>474</v>
          </cell>
          <cell r="AM183">
            <v>2550</v>
          </cell>
          <cell r="AN183">
            <v>0</v>
          </cell>
          <cell r="AO183" t="str">
            <v>WSWT2025850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0</v>
          </cell>
          <cell r="DL183" t="str">
            <v>P7</v>
          </cell>
          <cell r="DM183">
            <v>2</v>
          </cell>
          <cell r="DN183">
            <v>45961</v>
          </cell>
          <cell r="DP183">
            <v>45956</v>
          </cell>
          <cell r="DQ183"/>
          <cell r="DR183">
            <v>45952</v>
          </cell>
          <cell r="DS183">
            <v>45959</v>
          </cell>
          <cell r="DT183">
            <v>45960</v>
          </cell>
          <cell r="DU183">
            <v>45960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ประมาณการ</v>
          </cell>
          <cell r="C184" t="str">
            <v>ประมาณการ</v>
          </cell>
          <cell r="E184" t="str">
            <v>บจก.ซันฟีด</v>
          </cell>
          <cell r="F184" t="str">
            <v>รอแบบ</v>
          </cell>
          <cell r="G184">
            <v>20</v>
          </cell>
          <cell r="H184">
            <v>39</v>
          </cell>
          <cell r="I184" t="str">
            <v>ขาว</v>
          </cell>
          <cell r="J184"/>
          <cell r="L184">
            <v>84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 t="str">
            <v>รอแจ้ง</v>
          </cell>
          <cell r="Z184" t="str">
            <v xml:space="preserve">300กระสอบแบนเต็มใบ </v>
          </cell>
          <cell r="AA184">
            <v>1267500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1267500</v>
          </cell>
          <cell r="AM184"/>
          <cell r="AN184">
            <v>1330875</v>
          </cell>
          <cell r="AO184" t="str">
            <v>WSWT2025850</v>
          </cell>
          <cell r="AQ184">
            <v>1434264.9750000001</v>
          </cell>
          <cell r="AR184">
            <v>14307</v>
          </cell>
          <cell r="AS184">
            <v>1419957.9750000001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111861.13380833335</v>
          </cell>
          <cell r="DL184" t="str">
            <v>P7</v>
          </cell>
          <cell r="DM184">
            <v>2</v>
          </cell>
          <cell r="DN184" t="str">
            <v>รอแจ้ง</v>
          </cell>
          <cell r="DP184" t="e">
            <v>#VALUE!</v>
          </cell>
          <cell r="DQ184"/>
          <cell r="DR184" t="e">
            <v>#VALUE!</v>
          </cell>
          <cell r="DS184" t="e">
            <v>#VALUE!</v>
          </cell>
          <cell r="DT184" t="e">
            <v>#VALUE!</v>
          </cell>
          <cell r="DU184" t="e">
            <v>#VALUE!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>รอART</v>
          </cell>
          <cell r="EG184"/>
          <cell r="EH184"/>
          <cell r="EI184"/>
        </row>
        <row r="185">
          <cell r="B185">
            <v>0</v>
          </cell>
          <cell r="C185"/>
          <cell r="E185"/>
          <cell r="F185"/>
          <cell r="G185">
            <v>20</v>
          </cell>
          <cell r="H185">
            <v>38</v>
          </cell>
          <cell r="I185"/>
          <cell r="J185"/>
          <cell r="L185">
            <v>82</v>
          </cell>
          <cell r="M185" t="str">
            <v>+</v>
          </cell>
          <cell r="N185">
            <v>2</v>
          </cell>
          <cell r="R185"/>
          <cell r="T185"/>
          <cell r="U185"/>
          <cell r="V185"/>
          <cell r="X185"/>
          <cell r="Z185"/>
          <cell r="AA185"/>
          <cell r="AB185"/>
          <cell r="AC185">
            <v>0</v>
          </cell>
          <cell r="AD185"/>
          <cell r="AG185"/>
          <cell r="AI185" t="str">
            <v>ระบุในSD</v>
          </cell>
          <cell r="AJ185"/>
          <cell r="AL185">
            <v>0</v>
          </cell>
          <cell r="AM185"/>
          <cell r="AN185">
            <v>0</v>
          </cell>
          <cell r="AO185" t="str">
            <v>WSWT2025850</v>
          </cell>
          <cell r="AQ185">
            <v>1559610.8</v>
          </cell>
          <cell r="AR185">
            <v>139652.82500000001</v>
          </cell>
          <cell r="AS185">
            <v>1419957.9750000001</v>
          </cell>
          <cell r="AT185">
            <v>0</v>
          </cell>
          <cell r="AU185">
            <v>0</v>
          </cell>
          <cell r="BZ185" t="str">
            <v>WRWT200850/WRWT25800</v>
          </cell>
          <cell r="CA185">
            <v>0</v>
          </cell>
          <cell r="DL185"/>
          <cell r="DM185" t="str">
            <v>Lead time</v>
          </cell>
          <cell r="DN185"/>
          <cell r="DP185"/>
          <cell r="DQ185"/>
          <cell r="DR185"/>
          <cell r="DS185"/>
          <cell r="DT185"/>
          <cell r="DU185"/>
          <cell r="DW185"/>
          <cell r="DX185"/>
          <cell r="DY185"/>
          <cell r="DZ185"/>
          <cell r="EA185"/>
          <cell r="EB185"/>
          <cell r="EC185"/>
          <cell r="ED185"/>
          <cell r="EG185"/>
          <cell r="EH185"/>
          <cell r="EI185"/>
        </row>
        <row r="186">
          <cell r="B186">
            <v>0</v>
          </cell>
          <cell r="C186"/>
          <cell r="E186"/>
          <cell r="F186"/>
          <cell r="G186">
            <v>20</v>
          </cell>
          <cell r="H186">
            <v>37</v>
          </cell>
          <cell r="I186"/>
          <cell r="J186"/>
          <cell r="L186">
            <v>82</v>
          </cell>
          <cell r="M186" t="str">
            <v>±</v>
          </cell>
          <cell r="N186">
            <v>5</v>
          </cell>
          <cell r="R186"/>
          <cell r="T186"/>
          <cell r="U186"/>
          <cell r="V186"/>
          <cell r="X186"/>
          <cell r="Z186"/>
          <cell r="AA186"/>
          <cell r="AB186"/>
          <cell r="AC186">
            <v>0</v>
          </cell>
          <cell r="AD186"/>
          <cell r="AG186"/>
          <cell r="AI186" t="str">
            <v>ระบุในSD</v>
          </cell>
          <cell r="AJ186"/>
          <cell r="AL186">
            <v>0</v>
          </cell>
          <cell r="AM186"/>
          <cell r="AN186">
            <v>0</v>
          </cell>
          <cell r="AO186" t="str">
            <v>WSWT2021750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BZ186" t="str">
            <v>WRWT200750/WRWT21750</v>
          </cell>
          <cell r="CA186">
            <v>0</v>
          </cell>
          <cell r="DL186"/>
          <cell r="DM186" t="str">
            <v>Lead time</v>
          </cell>
          <cell r="DN186"/>
          <cell r="DP186"/>
          <cell r="DQ186"/>
          <cell r="DR186"/>
          <cell r="DS186"/>
          <cell r="DT186"/>
          <cell r="DU186"/>
          <cell r="DW186"/>
          <cell r="DX186"/>
          <cell r="DY186"/>
          <cell r="DZ186"/>
          <cell r="EA186"/>
          <cell r="EB186"/>
          <cell r="EC186"/>
          <cell r="ED186"/>
          <cell r="EG186"/>
          <cell r="EH186">
            <v>0</v>
          </cell>
          <cell r="EI186">
            <v>0</v>
          </cell>
        </row>
        <row r="187">
          <cell r="B187" t="str">
            <v>MK68-001125</v>
          </cell>
          <cell r="C187">
            <v>45919</v>
          </cell>
          <cell r="E187" t="str">
            <v>บจก.อินเทคค์ โกลบอล</v>
          </cell>
          <cell r="F187" t="str">
            <v>เพอเฟคค์ 663</v>
          </cell>
          <cell r="G187">
            <v>20</v>
          </cell>
          <cell r="H187">
            <v>36</v>
          </cell>
          <cell r="I187" t="str">
            <v>ขาว</v>
          </cell>
          <cell r="J187"/>
          <cell r="L187">
            <v>78</v>
          </cell>
          <cell r="M187" t="str">
            <v>±</v>
          </cell>
          <cell r="N187">
            <v>5</v>
          </cell>
          <cell r="R187" t="str">
            <v>จับจีบ4"</v>
          </cell>
          <cell r="T187" t="str">
            <v>ไม่สวมถุงใน</v>
          </cell>
          <cell r="U187"/>
          <cell r="V187"/>
          <cell r="X187" t="str">
            <v>รอแจ้ง</v>
          </cell>
          <cell r="Z187" t="str">
            <v>มัด80 ใช้สายรัด</v>
          </cell>
          <cell r="AA187">
            <v>208</v>
          </cell>
          <cell r="AB187">
            <v>0</v>
          </cell>
          <cell r="AC187">
            <v>0</v>
          </cell>
          <cell r="AD187">
            <v>0</v>
          </cell>
          <cell r="AG187" t="str">
            <v>4/10   11/10</v>
          </cell>
          <cell r="AI187" t="str">
            <v>ห้ามขาด-ห้ามเกิน</v>
          </cell>
          <cell r="AJ187">
            <v>0</v>
          </cell>
          <cell r="AL187">
            <v>208</v>
          </cell>
          <cell r="AM187">
            <v>21632</v>
          </cell>
          <cell r="AN187">
            <v>0</v>
          </cell>
          <cell r="AO187" t="str">
            <v>WSWT2025800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BZ187" t="str">
            <v>WRWT25800/WRWT25800</v>
          </cell>
          <cell r="CA187">
            <v>0</v>
          </cell>
          <cell r="DL187" t="str">
            <v>P7</v>
          </cell>
          <cell r="DM187">
            <v>2</v>
          </cell>
          <cell r="DN187" t="str">
            <v>รอแจ้ง</v>
          </cell>
          <cell r="DP187" t="e">
            <v>#VALUE!</v>
          </cell>
          <cell r="DQ187"/>
          <cell r="DR187" t="e">
            <v>#VALUE!</v>
          </cell>
          <cell r="DS187" t="e">
            <v>#VALUE!</v>
          </cell>
          <cell r="DT187" t="e">
            <v>#VALUE!</v>
          </cell>
          <cell r="DU187" t="e">
            <v>#VALUE!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MK68-001126</v>
          </cell>
          <cell r="C188">
            <v>45919</v>
          </cell>
          <cell r="E188" t="str">
            <v>บจก.อินเทคค์ โกลบอล</v>
          </cell>
          <cell r="F188" t="str">
            <v xml:space="preserve">เพอเฟคค์ 664 </v>
          </cell>
          <cell r="G188">
            <v>20</v>
          </cell>
          <cell r="H188">
            <v>36</v>
          </cell>
          <cell r="I188" t="str">
            <v>ขาว</v>
          </cell>
          <cell r="J188"/>
          <cell r="L188">
            <v>78</v>
          </cell>
          <cell r="M188" t="str">
            <v>±</v>
          </cell>
          <cell r="N188">
            <v>5</v>
          </cell>
          <cell r="R188" t="str">
            <v>จับจีบ4"</v>
          </cell>
          <cell r="T188" t="str">
            <v>ไม่สวมถุงใน</v>
          </cell>
          <cell r="U188"/>
          <cell r="V188"/>
          <cell r="X188">
            <v>45952</v>
          </cell>
          <cell r="Z188" t="str">
            <v>มัด80 ใช้สายรัด</v>
          </cell>
          <cell r="AA188">
            <v>6826</v>
          </cell>
          <cell r="AB188">
            <v>0</v>
          </cell>
          <cell r="AC188">
            <v>0</v>
          </cell>
          <cell r="AD188">
            <v>0</v>
          </cell>
          <cell r="AG188" t="str">
            <v>1/10  8/10  15/10  22/10</v>
          </cell>
          <cell r="AI188" t="str">
            <v>ห้ามขาด-ห้ามเกิน</v>
          </cell>
          <cell r="AJ188">
            <v>6826</v>
          </cell>
          <cell r="AL188">
            <v>0</v>
          </cell>
          <cell r="AM188">
            <v>27997</v>
          </cell>
          <cell r="AN188">
            <v>0</v>
          </cell>
          <cell r="AO188" t="str">
            <v>WSWT2025800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BZ188" t="str">
            <v>WRWT25800/WRWT25800</v>
          </cell>
          <cell r="CA188">
            <v>0</v>
          </cell>
          <cell r="DL188" t="str">
            <v>P7</v>
          </cell>
          <cell r="DM188">
            <v>2</v>
          </cell>
          <cell r="DN188">
            <v>45952</v>
          </cell>
          <cell r="DP188">
            <v>45947</v>
          </cell>
          <cell r="DQ188"/>
          <cell r="DR188">
            <v>45943</v>
          </cell>
          <cell r="DS188">
            <v>45950</v>
          </cell>
          <cell r="DT188">
            <v>45951</v>
          </cell>
          <cell r="DU188">
            <v>45951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MK68-001127</v>
          </cell>
          <cell r="C189">
            <v>45919</v>
          </cell>
          <cell r="E189" t="str">
            <v>บจก.อินเทคค์ โกลบอล</v>
          </cell>
          <cell r="F189" t="str">
            <v>เพอเฟคค์ 664HP</v>
          </cell>
          <cell r="G189">
            <v>20</v>
          </cell>
          <cell r="H189">
            <v>36</v>
          </cell>
          <cell r="I189" t="str">
            <v>ขาว</v>
          </cell>
          <cell r="J189"/>
          <cell r="L189">
            <v>78</v>
          </cell>
          <cell r="M189" t="str">
            <v>±</v>
          </cell>
          <cell r="N189">
            <v>5</v>
          </cell>
          <cell r="R189" t="str">
            <v>จับจีบ4"</v>
          </cell>
          <cell r="T189" t="str">
            <v>ไม่สวมถุงใน</v>
          </cell>
          <cell r="U189"/>
          <cell r="V189"/>
          <cell r="X189" t="str">
            <v>รอแจ้ง</v>
          </cell>
          <cell r="Z189" t="str">
            <v>มัด80 ใช้สายรัด</v>
          </cell>
          <cell r="AA189">
            <v>1374</v>
          </cell>
          <cell r="AB189">
            <v>0</v>
          </cell>
          <cell r="AC189">
            <v>0</v>
          </cell>
          <cell r="AD189">
            <v>0</v>
          </cell>
          <cell r="AG189" t="str">
            <v>3/10  10/10  17/10  24/10</v>
          </cell>
          <cell r="AI189" t="str">
            <v>ห้ามขาด-ห้ามเกิน</v>
          </cell>
          <cell r="AJ189">
            <v>0</v>
          </cell>
          <cell r="AL189">
            <v>1374</v>
          </cell>
          <cell r="AM189">
            <v>27689</v>
          </cell>
          <cell r="AN189">
            <v>0</v>
          </cell>
          <cell r="AO189" t="str">
            <v>WSWT2025800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BZ189" t="str">
            <v>WRWT25800/WRWT25800</v>
          </cell>
          <cell r="CA189">
            <v>0</v>
          </cell>
          <cell r="DL189" t="str">
            <v>P7</v>
          </cell>
          <cell r="DM189">
            <v>2</v>
          </cell>
          <cell r="DN189" t="str">
            <v>รอแจ้ง</v>
          </cell>
          <cell r="DP189" t="e">
            <v>#VALUE!</v>
          </cell>
          <cell r="DQ189"/>
          <cell r="DR189" t="e">
            <v>#VALUE!</v>
          </cell>
          <cell r="DS189" t="e">
            <v>#VALUE!</v>
          </cell>
          <cell r="DT189" t="e">
            <v>#VALUE!</v>
          </cell>
          <cell r="DU189" t="e">
            <v>#VALUE!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MK68-001230</v>
          </cell>
          <cell r="C190">
            <v>45941</v>
          </cell>
          <cell r="E190" t="str">
            <v>บจก.เคอรี่ฟลาวมิลล์</v>
          </cell>
          <cell r="F190" t="str">
            <v>ชามแดง 25กก</v>
          </cell>
          <cell r="G190">
            <v>20</v>
          </cell>
          <cell r="H190">
            <v>32</v>
          </cell>
          <cell r="I190" t="str">
            <v>ขาว</v>
          </cell>
          <cell r="J190"/>
          <cell r="L190">
            <v>72</v>
          </cell>
          <cell r="M190" t="str">
            <v>±</v>
          </cell>
          <cell r="N190">
            <v>5</v>
          </cell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45954</v>
          </cell>
          <cell r="Z190" t="str">
            <v>ห่ออัดเบลแบน501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/>
          <cell r="AN190">
            <v>5250</v>
          </cell>
          <cell r="AO190" t="str">
            <v>WSWT2025800</v>
          </cell>
          <cell r="AQ190">
            <v>4679.9500000000007</v>
          </cell>
          <cell r="AR190">
            <v>4679.9500000000007</v>
          </cell>
          <cell r="AS190">
            <v>0</v>
          </cell>
          <cell r="AT190">
            <v>0</v>
          </cell>
          <cell r="AU190">
            <v>0</v>
          </cell>
          <cell r="BZ190" t="str">
            <v>WRWT25800/WRWT25800</v>
          </cell>
          <cell r="CA190">
            <v>0</v>
          </cell>
          <cell r="DL190" t="str">
            <v>P7</v>
          </cell>
          <cell r="DM190">
            <v>2</v>
          </cell>
          <cell r="DN190">
            <v>45954</v>
          </cell>
          <cell r="DP190">
            <v>45949</v>
          </cell>
          <cell r="DQ190"/>
          <cell r="DR190">
            <v>45945</v>
          </cell>
          <cell r="DS190">
            <v>45952</v>
          </cell>
          <cell r="DT190">
            <v>45953</v>
          </cell>
          <cell r="DU190">
            <v>45953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/>
          <cell r="EG190"/>
          <cell r="EH190"/>
          <cell r="EI190"/>
        </row>
        <row r="191">
          <cell r="B191" t="str">
            <v>MK68-001230</v>
          </cell>
          <cell r="C191">
            <v>45941</v>
          </cell>
          <cell r="E191" t="str">
            <v>บจก.เคอรี่ฟลาวมิลล์</v>
          </cell>
          <cell r="F191" t="str">
            <v>แปดแต้มแดง 25กก</v>
          </cell>
          <cell r="G191">
            <v>20</v>
          </cell>
          <cell r="H191">
            <v>32</v>
          </cell>
          <cell r="I191" t="str">
            <v>ขาว</v>
          </cell>
          <cell r="J191"/>
          <cell r="L191">
            <v>72</v>
          </cell>
          <cell r="M191" t="str">
            <v>±</v>
          </cell>
          <cell r="N191">
            <v>5</v>
          </cell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45954</v>
          </cell>
          <cell r="Z191" t="str">
            <v>ห่ออัดเบลแบน501</v>
          </cell>
          <cell r="AA191">
            <v>10000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10000</v>
          </cell>
          <cell r="AM191"/>
          <cell r="AN191">
            <v>10500</v>
          </cell>
          <cell r="AO191" t="str">
            <v>WSWT2025800</v>
          </cell>
          <cell r="AQ191">
            <v>9359.9000000000015</v>
          </cell>
          <cell r="AR191">
            <v>9359.9000000000015</v>
          </cell>
          <cell r="AS191">
            <v>0</v>
          </cell>
          <cell r="AT191">
            <v>0</v>
          </cell>
          <cell r="AU191">
            <v>0</v>
          </cell>
          <cell r="BZ191" t="str">
            <v>WRWT25800/WRWT25800</v>
          </cell>
          <cell r="CA191">
            <v>0</v>
          </cell>
          <cell r="DL191" t="str">
            <v>P7</v>
          </cell>
          <cell r="DM191">
            <v>2</v>
          </cell>
          <cell r="DN191">
            <v>45954</v>
          </cell>
          <cell r="DP191">
            <v>45949</v>
          </cell>
          <cell r="DQ191"/>
          <cell r="DR191">
            <v>45945</v>
          </cell>
          <cell r="DS191">
            <v>45952</v>
          </cell>
          <cell r="DT191">
            <v>45953</v>
          </cell>
          <cell r="DU191">
            <v>45953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/>
          <cell r="EG191"/>
          <cell r="EH191"/>
          <cell r="EI191"/>
        </row>
        <row r="192">
          <cell r="B192" t="str">
            <v>ใบรับคำสั่งซื้อ</v>
          </cell>
          <cell r="C192">
            <v>45945</v>
          </cell>
          <cell r="E192" t="str">
            <v>โรงสีข้าวธัญญาวัฒน์</v>
          </cell>
          <cell r="F192" t="str">
            <v>ช้างจีนข้าวหอมชั้นดี(น้ำเงิน) (ถุงในเจาะรู)</v>
          </cell>
          <cell r="G192">
            <v>20</v>
          </cell>
          <cell r="H192">
            <v>32</v>
          </cell>
          <cell r="I192" t="str">
            <v>ขาว</v>
          </cell>
          <cell r="J192"/>
          <cell r="L192">
            <v>70</v>
          </cell>
          <cell r="M192" t="str">
            <v>±</v>
          </cell>
          <cell r="N192">
            <v>5</v>
          </cell>
          <cell r="R192" t="str">
            <v>บิด</v>
          </cell>
          <cell r="T192">
            <v>21</v>
          </cell>
          <cell r="U192">
            <v>35</v>
          </cell>
          <cell r="V192">
            <v>40</v>
          </cell>
          <cell r="X192">
            <v>45951</v>
          </cell>
          <cell r="Z192" t="str">
            <v>500กระสอบ</v>
          </cell>
          <cell r="AA192">
            <v>4000</v>
          </cell>
          <cell r="AB192">
            <v>72.532500095999993</v>
          </cell>
          <cell r="AC192">
            <v>0</v>
          </cell>
          <cell r="AD192">
            <v>72.532500095999993</v>
          </cell>
          <cell r="AG192"/>
          <cell r="AI192"/>
          <cell r="AJ192">
            <v>0</v>
          </cell>
          <cell r="AL192">
            <v>4000</v>
          </cell>
          <cell r="AM192"/>
          <cell r="AN192">
            <v>4200</v>
          </cell>
          <cell r="AO192" t="str">
            <v>WSWT2025800</v>
          </cell>
          <cell r="AQ192">
            <v>3743.96</v>
          </cell>
          <cell r="AR192">
            <v>3743.96</v>
          </cell>
          <cell r="AS192">
            <v>0</v>
          </cell>
          <cell r="AT192">
            <v>0</v>
          </cell>
          <cell r="AU192">
            <v>0</v>
          </cell>
          <cell r="BZ192" t="str">
            <v>WRWT25800/WRWT25800</v>
          </cell>
          <cell r="CA192">
            <v>0</v>
          </cell>
          <cell r="DL192" t="str">
            <v>P9</v>
          </cell>
          <cell r="DM192">
            <v>3</v>
          </cell>
          <cell r="DN192">
            <v>45951</v>
          </cell>
          <cell r="DP192">
            <v>45946</v>
          </cell>
          <cell r="DQ192"/>
          <cell r="DR192">
            <v>45941</v>
          </cell>
          <cell r="DS192">
            <v>45948</v>
          </cell>
          <cell r="DT192">
            <v>45949</v>
          </cell>
          <cell r="DU192">
            <v>45949</v>
          </cell>
          <cell r="DW192">
            <v>45950</v>
          </cell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>รอART</v>
          </cell>
          <cell r="EG192"/>
          <cell r="EH192"/>
          <cell r="EI192"/>
        </row>
        <row r="193">
          <cell r="B193" t="str">
            <v>ประมาณการ</v>
          </cell>
          <cell r="C193" t="str">
            <v>ประมาณการ</v>
          </cell>
          <cell r="E193" t="str">
            <v>บจก.อินเทคค์ โกลบอล</v>
          </cell>
          <cell r="F193" t="str">
            <v>รอแบบ</v>
          </cell>
          <cell r="G193">
            <v>20</v>
          </cell>
          <cell r="H193">
            <v>36</v>
          </cell>
          <cell r="I193" t="str">
            <v>ขาว</v>
          </cell>
          <cell r="J193"/>
          <cell r="L193">
            <v>78</v>
          </cell>
          <cell r="M193" t="str">
            <v>±</v>
          </cell>
          <cell r="N193">
            <v>5</v>
          </cell>
          <cell r="R193" t="str">
            <v>จับจีบ4"</v>
          </cell>
          <cell r="T193" t="str">
            <v>ไม่สวมถุงใน</v>
          </cell>
          <cell r="U193"/>
          <cell r="V193"/>
          <cell r="X193">
            <v>45961</v>
          </cell>
          <cell r="Z193" t="str">
            <v>มัด80 ใช้สายรัด</v>
          </cell>
          <cell r="AA193">
            <v>290000</v>
          </cell>
          <cell r="AB193">
            <v>0</v>
          </cell>
          <cell r="AC193">
            <v>0</v>
          </cell>
          <cell r="AD193">
            <v>0</v>
          </cell>
          <cell r="AG193"/>
          <cell r="AI193" t="str">
            <v>ห้ามขาด-ห้ามเกิน</v>
          </cell>
          <cell r="AJ193">
            <v>0</v>
          </cell>
          <cell r="AL193">
            <v>290000</v>
          </cell>
          <cell r="AM193">
            <v>0</v>
          </cell>
          <cell r="AN193">
            <v>304500</v>
          </cell>
          <cell r="AO193" t="str">
            <v>WSWT2025800</v>
          </cell>
          <cell r="AQ193">
            <v>303847.5</v>
          </cell>
          <cell r="AR193">
            <v>7783</v>
          </cell>
          <cell r="AS193">
            <v>296064.5</v>
          </cell>
          <cell r="AT193">
            <v>0</v>
          </cell>
          <cell r="AU193">
            <v>0</v>
          </cell>
          <cell r="BZ193" t="str">
            <v>WRWT25800/WRWT25800</v>
          </cell>
          <cell r="CA193">
            <v>22632.486222222225</v>
          </cell>
          <cell r="DL193" t="str">
            <v>P7</v>
          </cell>
          <cell r="DM193">
            <v>2</v>
          </cell>
          <cell r="DN193">
            <v>45961</v>
          </cell>
          <cell r="DP193">
            <v>45956</v>
          </cell>
          <cell r="DQ193"/>
          <cell r="DR193">
            <v>45952</v>
          </cell>
          <cell r="DS193">
            <v>45959</v>
          </cell>
          <cell r="DT193">
            <v>45960</v>
          </cell>
          <cell r="DU193">
            <v>45960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>
            <v>0</v>
          </cell>
          <cell r="C194"/>
          <cell r="E194"/>
          <cell r="F194"/>
          <cell r="G194">
            <v>20</v>
          </cell>
          <cell r="H194">
            <v>37</v>
          </cell>
          <cell r="I194"/>
          <cell r="J194"/>
          <cell r="L194">
            <v>80</v>
          </cell>
          <cell r="M194" t="str">
            <v>±</v>
          </cell>
          <cell r="N194">
            <v>3</v>
          </cell>
          <cell r="R194"/>
          <cell r="T194"/>
          <cell r="U194"/>
          <cell r="V194"/>
          <cell r="X194"/>
          <cell r="Z194"/>
          <cell r="AA194"/>
          <cell r="AB194">
            <v>0</v>
          </cell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WSWT2025800</v>
          </cell>
          <cell r="AQ194">
            <v>321631.31</v>
          </cell>
          <cell r="AR194">
            <v>25566.81</v>
          </cell>
          <cell r="AS194">
            <v>296064.5</v>
          </cell>
          <cell r="AT194">
            <v>0</v>
          </cell>
          <cell r="AU194">
            <v>0</v>
          </cell>
          <cell r="BZ194" t="str">
            <v>WRWT25800/WRWT25800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/>
          <cell r="EI194">
            <v>0</v>
          </cell>
        </row>
        <row r="195">
          <cell r="B195">
            <v>0</v>
          </cell>
          <cell r="C195"/>
          <cell r="E195"/>
          <cell r="F195"/>
          <cell r="G195">
            <v>20</v>
          </cell>
          <cell r="H195">
            <v>34</v>
          </cell>
          <cell r="I195"/>
          <cell r="J195"/>
          <cell r="L195">
            <v>98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WSWT2021950UV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BZ195" t="str">
            <v>WRWT200950/WRWT21950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/>
          <cell r="EI195"/>
        </row>
        <row r="196">
          <cell r="B196">
            <v>0</v>
          </cell>
          <cell r="C196"/>
          <cell r="E196"/>
          <cell r="F196"/>
          <cell r="G196">
            <v>20</v>
          </cell>
          <cell r="H196">
            <v>34</v>
          </cell>
          <cell r="I196"/>
          <cell r="J196"/>
          <cell r="L196">
            <v>95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/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WSWT2021900UV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WRWT200900/WRWT21900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/>
          <cell r="EI196"/>
        </row>
        <row r="197">
          <cell r="B197">
            <v>0</v>
          </cell>
          <cell r="C197"/>
          <cell r="E197"/>
          <cell r="F197"/>
          <cell r="G197">
            <v>20</v>
          </cell>
          <cell r="H197">
            <v>34</v>
          </cell>
          <cell r="I197"/>
          <cell r="J197"/>
          <cell r="L197">
            <v>80</v>
          </cell>
          <cell r="M197" t="str">
            <v>±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/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WSWT2021750UV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BZ197" t="str">
            <v>WRWT200750/WRWT21750</v>
          </cell>
          <cell r="CA197">
            <v>0</v>
          </cell>
          <cell r="DL197"/>
          <cell r="DM197" t="str">
            <v>Lead time</v>
          </cell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/>
          <cell r="EI197"/>
        </row>
        <row r="198">
          <cell r="B198">
            <v>0</v>
          </cell>
          <cell r="C198"/>
          <cell r="E198"/>
          <cell r="F198"/>
          <cell r="G198">
            <v>20</v>
          </cell>
          <cell r="H198">
            <v>34</v>
          </cell>
          <cell r="I198"/>
          <cell r="J198"/>
          <cell r="L198">
            <v>80</v>
          </cell>
          <cell r="M198" t="str">
            <v>±</v>
          </cell>
          <cell r="N198">
            <v>5</v>
          </cell>
          <cell r="R198"/>
          <cell r="T198"/>
          <cell r="U198"/>
          <cell r="V198"/>
          <cell r="X198"/>
          <cell r="Z198"/>
          <cell r="AA198"/>
          <cell r="AB198"/>
          <cell r="AC198">
            <v>0</v>
          </cell>
          <cell r="AD198"/>
          <cell r="AG198"/>
          <cell r="AI198" t="str">
            <v>ระบุในSD</v>
          </cell>
          <cell r="AJ198"/>
          <cell r="AL198">
            <v>0</v>
          </cell>
          <cell r="AM198"/>
          <cell r="AN198">
            <v>0</v>
          </cell>
          <cell r="AO198" t="str">
            <v>WSWT2021800UV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BZ198" t="str">
            <v>WRWT200800/WRWT21800</v>
          </cell>
          <cell r="CA198">
            <v>0</v>
          </cell>
          <cell r="DL198"/>
          <cell r="DM198" t="str">
            <v>Lead time</v>
          </cell>
          <cell r="DN198"/>
          <cell r="DP198"/>
          <cell r="DQ198"/>
          <cell r="DR198"/>
          <cell r="DS198"/>
          <cell r="DT198"/>
          <cell r="DU198"/>
          <cell r="DW198"/>
          <cell r="DX198"/>
          <cell r="DY198"/>
          <cell r="DZ198"/>
          <cell r="EA198"/>
          <cell r="EB198"/>
          <cell r="EC198"/>
          <cell r="ED198"/>
          <cell r="EG198"/>
          <cell r="EH198">
            <v>0</v>
          </cell>
          <cell r="EI198"/>
        </row>
        <row r="199">
          <cell r="B199">
            <v>0</v>
          </cell>
          <cell r="C199"/>
          <cell r="E199"/>
          <cell r="F199"/>
          <cell r="G199">
            <v>20</v>
          </cell>
          <cell r="H199">
            <v>37</v>
          </cell>
          <cell r="I199" t="str">
            <v>ขาว</v>
          </cell>
          <cell r="J199"/>
          <cell r="L199">
            <v>70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/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WSWT2025700(1)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BZ199" t="str">
            <v>WRWT200800/WRWT25650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/>
          <cell r="EI199"/>
        </row>
        <row r="200">
          <cell r="B200">
            <v>0</v>
          </cell>
          <cell r="C200"/>
          <cell r="E200"/>
          <cell r="F200"/>
          <cell r="G200">
            <v>20</v>
          </cell>
          <cell r="H200">
            <v>34</v>
          </cell>
          <cell r="I200"/>
          <cell r="J200"/>
          <cell r="L200">
            <v>85</v>
          </cell>
          <cell r="M200" t="str">
            <v>±</v>
          </cell>
          <cell r="N200">
            <v>5</v>
          </cell>
          <cell r="R200"/>
          <cell r="T200"/>
          <cell r="U200"/>
          <cell r="V200"/>
          <cell r="X200"/>
          <cell r="Z200"/>
          <cell r="AA200"/>
          <cell r="AB200"/>
          <cell r="AC200">
            <v>0</v>
          </cell>
          <cell r="AD200"/>
          <cell r="AG200"/>
          <cell r="AI200" t="str">
            <v>ระบุในSD</v>
          </cell>
          <cell r="AJ200"/>
          <cell r="AL200">
            <v>0</v>
          </cell>
          <cell r="AM200"/>
          <cell r="AN200">
            <v>0</v>
          </cell>
          <cell r="AO200" t="str">
            <v>WSWT2021850UV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BZ200" t="str">
            <v>WRWT200850/WRWT21850</v>
          </cell>
          <cell r="CA200">
            <v>0</v>
          </cell>
          <cell r="DL200"/>
          <cell r="DM200"/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>
            <v>0</v>
          </cell>
          <cell r="EI200"/>
        </row>
        <row r="201">
          <cell r="B201">
            <v>0</v>
          </cell>
          <cell r="C201"/>
          <cell r="E201"/>
          <cell r="F201"/>
          <cell r="G201">
            <v>20</v>
          </cell>
          <cell r="H201">
            <v>34</v>
          </cell>
          <cell r="I201"/>
          <cell r="J201"/>
          <cell r="L201">
            <v>80</v>
          </cell>
          <cell r="M201" t="str">
            <v>±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/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WSWT2021750UV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BZ201" t="str">
            <v>WRWT200750/WRWT21750</v>
          </cell>
          <cell r="CA201">
            <v>0</v>
          </cell>
          <cell r="DL201"/>
          <cell r="DM201"/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>
            <v>0</v>
          </cell>
          <cell r="EI201"/>
        </row>
        <row r="202">
          <cell r="B202">
            <v>0</v>
          </cell>
          <cell r="C202"/>
          <cell r="E202"/>
          <cell r="F202"/>
          <cell r="G202">
            <v>21</v>
          </cell>
          <cell r="H202">
            <v>39</v>
          </cell>
          <cell r="I202"/>
          <cell r="J202"/>
          <cell r="L202">
            <v>78</v>
          </cell>
          <cell r="M202" t="str">
            <v>±</v>
          </cell>
          <cell r="N202">
            <v>3</v>
          </cell>
          <cell r="R202"/>
          <cell r="T202"/>
          <cell r="U202"/>
          <cell r="V202"/>
          <cell r="X202"/>
          <cell r="Z202"/>
          <cell r="AA202"/>
          <cell r="AB202"/>
          <cell r="AC202">
            <v>0</v>
          </cell>
          <cell r="AD202"/>
          <cell r="AG202"/>
          <cell r="AI202" t="str">
            <v>ระบุในSD</v>
          </cell>
          <cell r="AJ202"/>
          <cell r="AL202">
            <v>0</v>
          </cell>
          <cell r="AM202"/>
          <cell r="AN202">
            <v>0</v>
          </cell>
          <cell r="AO202" t="str">
            <v>WSWT2125700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BZ202" t="str">
            <v>WRWT210800/WRWT25650</v>
          </cell>
          <cell r="CA202">
            <v>0</v>
          </cell>
          <cell r="DL202"/>
          <cell r="DM202"/>
          <cell r="DN202"/>
          <cell r="DP202"/>
          <cell r="DQ202"/>
          <cell r="DR202"/>
          <cell r="DS202"/>
          <cell r="DT202"/>
          <cell r="DU202"/>
          <cell r="DW202"/>
          <cell r="DX202"/>
          <cell r="DY202"/>
          <cell r="DZ202"/>
          <cell r="EA202"/>
          <cell r="EB202"/>
          <cell r="EC202"/>
          <cell r="ED202"/>
          <cell r="EG202"/>
          <cell r="EH202">
            <v>0</v>
          </cell>
          <cell r="EI202"/>
        </row>
        <row r="203">
          <cell r="B203" t="str">
            <v>ใบรับคำสั่งซื้อ</v>
          </cell>
          <cell r="C203">
            <v>45944</v>
          </cell>
          <cell r="E203" t="str">
            <v>บจก.ไลม์มาสเตอร์</v>
          </cell>
          <cell r="F203" t="str">
            <v>LMC 20KG</v>
          </cell>
          <cell r="G203">
            <v>21</v>
          </cell>
          <cell r="H203">
            <v>34</v>
          </cell>
          <cell r="I203" t="str">
            <v>ขาว</v>
          </cell>
          <cell r="J203"/>
          <cell r="L203">
            <v>60</v>
          </cell>
          <cell r="M203" t="str">
            <v>±</v>
          </cell>
          <cell r="N203">
            <v>5</v>
          </cell>
          <cell r="R203" t="str">
            <v>ไม่</v>
          </cell>
          <cell r="T203">
            <v>22</v>
          </cell>
          <cell r="U203">
            <v>36</v>
          </cell>
          <cell r="V203">
            <v>40</v>
          </cell>
          <cell r="X203">
            <v>45954</v>
          </cell>
          <cell r="Z203" t="str">
            <v>500กระสอบแบน</v>
          </cell>
          <cell r="AA203">
            <v>20000</v>
          </cell>
          <cell r="AB203">
            <v>390.78734745599991</v>
          </cell>
          <cell r="AC203">
            <v>0</v>
          </cell>
          <cell r="AD203">
            <v>390.78734745599991</v>
          </cell>
          <cell r="AG203"/>
          <cell r="AI203"/>
          <cell r="AJ203">
            <v>0</v>
          </cell>
          <cell r="AL203">
            <v>20000</v>
          </cell>
          <cell r="AM203"/>
          <cell r="AN203">
            <v>21000</v>
          </cell>
          <cell r="AO203" t="str">
            <v>WSWT2125650</v>
          </cell>
          <cell r="AQ203">
            <v>19837.400000000001</v>
          </cell>
          <cell r="AR203">
            <v>19837.400000000001</v>
          </cell>
          <cell r="AS203">
            <v>0</v>
          </cell>
          <cell r="AT203">
            <v>0</v>
          </cell>
          <cell r="AU203">
            <v>0</v>
          </cell>
          <cell r="BZ203" t="str">
            <v>WRWT25650/WRWT25650</v>
          </cell>
          <cell r="CA203">
            <v>0</v>
          </cell>
          <cell r="DL203" t="str">
            <v>P9</v>
          </cell>
          <cell r="DM203">
            <v>3</v>
          </cell>
          <cell r="DN203">
            <v>45954</v>
          </cell>
          <cell r="DP203">
            <v>45949</v>
          </cell>
          <cell r="DQ203"/>
          <cell r="DR203">
            <v>45944</v>
          </cell>
          <cell r="DS203">
            <v>45951</v>
          </cell>
          <cell r="DT203">
            <v>45952</v>
          </cell>
          <cell r="DU203">
            <v>45952</v>
          </cell>
          <cell r="DW203">
            <v>45953</v>
          </cell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>รอART</v>
          </cell>
          <cell r="EG203"/>
          <cell r="EH203"/>
          <cell r="EI203"/>
        </row>
        <row r="204">
          <cell r="B204">
            <v>0</v>
          </cell>
          <cell r="C204"/>
          <cell r="E204"/>
          <cell r="F204"/>
          <cell r="G204">
            <v>21</v>
          </cell>
          <cell r="H204">
            <v>37</v>
          </cell>
          <cell r="I204" t="str">
            <v>ขาว</v>
          </cell>
          <cell r="J204"/>
          <cell r="L204">
            <v>67</v>
          </cell>
          <cell r="M204" t="str">
            <v>±</v>
          </cell>
          <cell r="N204">
            <v>5</v>
          </cell>
          <cell r="R204"/>
          <cell r="T204"/>
          <cell r="U204"/>
          <cell r="V204"/>
          <cell r="X204"/>
          <cell r="Z204"/>
          <cell r="AA204"/>
          <cell r="AB204">
            <v>0</v>
          </cell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WSWT2125650</v>
          </cell>
          <cell r="AQ204">
            <v>19837.400000000001</v>
          </cell>
          <cell r="AR204">
            <v>19837.400000000001</v>
          </cell>
          <cell r="AS204">
            <v>0</v>
          </cell>
          <cell r="AT204">
            <v>0</v>
          </cell>
          <cell r="AU204">
            <v>0</v>
          </cell>
          <cell r="BZ204" t="str">
            <v>WRWT25650/WRWT25650</v>
          </cell>
          <cell r="CA204">
            <v>0</v>
          </cell>
          <cell r="DL204"/>
          <cell r="DM204" t="str">
            <v>Lead time</v>
          </cell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/>
          <cell r="EI204">
            <v>0</v>
          </cell>
        </row>
        <row r="205">
          <cell r="B205">
            <v>0</v>
          </cell>
          <cell r="C205"/>
          <cell r="E205"/>
          <cell r="F205"/>
          <cell r="G205">
            <v>21</v>
          </cell>
          <cell r="H205">
            <v>37</v>
          </cell>
          <cell r="I205" t="str">
            <v>ขาวแถบใส5</v>
          </cell>
          <cell r="J205"/>
          <cell r="L205">
            <v>67</v>
          </cell>
          <cell r="M205" t="str">
            <v>±</v>
          </cell>
          <cell r="N205">
            <v>5</v>
          </cell>
          <cell r="R205"/>
          <cell r="T205"/>
          <cell r="U205"/>
          <cell r="V205"/>
          <cell r="X205"/>
          <cell r="Z205"/>
          <cell r="AA205"/>
          <cell r="AB205">
            <v>0</v>
          </cell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WSWTSCL052125650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BZ205" t="str">
            <v>WRWT25650/WRCL25680</v>
          </cell>
          <cell r="CA205">
            <v>0</v>
          </cell>
          <cell r="DL205"/>
          <cell r="DM205" t="str">
            <v>Lead time</v>
          </cell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>
            <v>0</v>
          </cell>
          <cell r="EI205">
            <v>0</v>
          </cell>
        </row>
        <row r="206">
          <cell r="B206">
            <v>0</v>
          </cell>
          <cell r="C206"/>
          <cell r="E206"/>
          <cell r="F206"/>
          <cell r="G206">
            <v>21</v>
          </cell>
          <cell r="H206">
            <v>37</v>
          </cell>
          <cell r="I206" t="str">
            <v>ขาว</v>
          </cell>
          <cell r="J206"/>
          <cell r="L206">
            <v>83</v>
          </cell>
          <cell r="M206" t="str">
            <v>±</v>
          </cell>
          <cell r="N206">
            <v>5</v>
          </cell>
          <cell r="R206"/>
          <cell r="T206"/>
          <cell r="U206"/>
          <cell r="V206"/>
          <cell r="X206"/>
          <cell r="Z206"/>
          <cell r="AA206"/>
          <cell r="AB206"/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WSWT2125800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BZ206" t="str">
            <v>WRWT210800/WRWT25800</v>
          </cell>
          <cell r="CA206">
            <v>0</v>
          </cell>
          <cell r="DL206"/>
          <cell r="DM206"/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/>
          <cell r="EI206"/>
        </row>
        <row r="207">
          <cell r="B207" t="str">
            <v>MK68-001199</v>
          </cell>
          <cell r="C207">
            <v>45933</v>
          </cell>
          <cell r="E207" t="str">
            <v>คุณนพวินทร์ รัตนเศรษฐ์เมธา</v>
          </cell>
          <cell r="F207" t="str">
            <v>ลุงนัย ฟาร์ม 103พลัส</v>
          </cell>
          <cell r="G207">
            <v>21</v>
          </cell>
          <cell r="H207">
            <v>37</v>
          </cell>
          <cell r="I207" t="str">
            <v>ขาว</v>
          </cell>
          <cell r="J207" t="str">
            <v>ใส</v>
          </cell>
          <cell r="L207">
            <v>100</v>
          </cell>
          <cell r="M207" t="str">
            <v>±</v>
          </cell>
          <cell r="N207">
            <v>5</v>
          </cell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45944</v>
          </cell>
          <cell r="Z207" t="str">
            <v>500กระสอบ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4737</v>
          </cell>
          <cell r="AL207">
            <v>263</v>
          </cell>
          <cell r="AM207">
            <v>5200</v>
          </cell>
          <cell r="AN207">
            <v>0</v>
          </cell>
          <cell r="AO207" t="str">
            <v>WSWT2121670SM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BZ207" t="str">
            <v>WRWT21670/WRWT21670</v>
          </cell>
          <cell r="CA207">
            <v>0</v>
          </cell>
          <cell r="DL207" t="str">
            <v>P8</v>
          </cell>
          <cell r="DM207">
            <v>4</v>
          </cell>
          <cell r="DN207">
            <v>45944</v>
          </cell>
          <cell r="DP207">
            <v>45939</v>
          </cell>
          <cell r="DQ207">
            <v>45940</v>
          </cell>
          <cell r="DR207">
            <v>45934</v>
          </cell>
          <cell r="DS207">
            <v>45941</v>
          </cell>
          <cell r="DT207">
            <v>45942</v>
          </cell>
          <cell r="DU207">
            <v>45942</v>
          </cell>
          <cell r="DW207">
            <v>45943</v>
          </cell>
          <cell r="DX207"/>
          <cell r="DY207"/>
          <cell r="DZ207"/>
          <cell r="EA207"/>
          <cell r="EB207"/>
          <cell r="EC207" t="str">
            <v>งานเคลือบ+พิมพ์</v>
          </cell>
          <cell r="ED207" t="str">
            <v xml:space="preserve"> /</v>
          </cell>
          <cell r="EG207"/>
          <cell r="EH207"/>
          <cell r="EI207"/>
        </row>
        <row r="208">
          <cell r="B208" t="str">
            <v>MK68-001224</v>
          </cell>
          <cell r="C208">
            <v>45940</v>
          </cell>
          <cell r="E208" t="str">
            <v>บจก.แอมโก้เวท</v>
          </cell>
          <cell r="F208" t="str">
            <v>แดนโกรว50(เหลือง)</v>
          </cell>
          <cell r="G208">
            <v>21</v>
          </cell>
          <cell r="H208">
            <v>37</v>
          </cell>
          <cell r="I208" t="str">
            <v>ขาว</v>
          </cell>
          <cell r="J208" t="str">
            <v>ใส</v>
          </cell>
          <cell r="L208">
            <v>100</v>
          </cell>
          <cell r="M208" t="str">
            <v>±</v>
          </cell>
          <cell r="N208">
            <v>5</v>
          </cell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45944</v>
          </cell>
          <cell r="Z208" t="str">
            <v>500กระสอบแบน</v>
          </cell>
          <cell r="AA208">
            <v>30000</v>
          </cell>
          <cell r="AB208">
            <v>0</v>
          </cell>
          <cell r="AC208">
            <v>0</v>
          </cell>
          <cell r="AD208">
            <v>0</v>
          </cell>
          <cell r="AG208" t="str">
            <v>15/10เย็น</v>
          </cell>
          <cell r="AI208"/>
          <cell r="AJ208">
            <v>30562</v>
          </cell>
          <cell r="AL208">
            <v>0</v>
          </cell>
          <cell r="AM208">
            <v>52505</v>
          </cell>
          <cell r="AN208">
            <v>0</v>
          </cell>
          <cell r="AO208" t="str">
            <v>WSWT2121670SM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BZ208" t="str">
            <v>WRWT21670/WRWT21670</v>
          </cell>
          <cell r="CA208">
            <v>0</v>
          </cell>
          <cell r="DL208" t="str">
            <v>P8</v>
          </cell>
          <cell r="DM208">
            <v>4</v>
          </cell>
          <cell r="DN208">
            <v>45944</v>
          </cell>
          <cell r="DP208">
            <v>45939</v>
          </cell>
          <cell r="DQ208">
            <v>45940</v>
          </cell>
          <cell r="DR208">
            <v>45934</v>
          </cell>
          <cell r="DS208">
            <v>45941</v>
          </cell>
          <cell r="DT208">
            <v>45942</v>
          </cell>
          <cell r="DU208">
            <v>45942</v>
          </cell>
          <cell r="DW208"/>
          <cell r="DX208"/>
          <cell r="DY208"/>
          <cell r="DZ208"/>
          <cell r="EA208"/>
          <cell r="EB208"/>
          <cell r="EC208" t="str">
            <v>งานเคลือบ+พิมพ์</v>
          </cell>
          <cell r="ED208" t="str">
            <v xml:space="preserve"> /</v>
          </cell>
          <cell r="EG208"/>
          <cell r="EH208"/>
          <cell r="EI208"/>
        </row>
        <row r="209">
          <cell r="B209" t="str">
            <v>MK68-001200</v>
          </cell>
          <cell r="C209">
            <v>45933</v>
          </cell>
          <cell r="E209" t="str">
            <v>บจก.เอพีเอ็ม อะโกร</v>
          </cell>
          <cell r="F209" t="str">
            <v>ฟีล กู๊ด 8033</v>
          </cell>
          <cell r="G209">
            <v>21</v>
          </cell>
          <cell r="H209">
            <v>40</v>
          </cell>
          <cell r="I209" t="str">
            <v>ขาว</v>
          </cell>
          <cell r="J209" t="str">
            <v>ใส</v>
          </cell>
          <cell r="L209">
            <v>108</v>
          </cell>
          <cell r="M209" t="str">
            <v>±</v>
          </cell>
          <cell r="N209">
            <v>5</v>
          </cell>
          <cell r="R209" t="str">
            <v>จับจีบ</v>
          </cell>
          <cell r="T209">
            <v>22</v>
          </cell>
          <cell r="U209">
            <v>42</v>
          </cell>
          <cell r="V209">
            <v>40</v>
          </cell>
          <cell r="X209">
            <v>45947</v>
          </cell>
          <cell r="Z209" t="str">
            <v>500กระสอบแบน</v>
          </cell>
          <cell r="AA209">
            <v>3000</v>
          </cell>
          <cell r="AB209">
            <v>0</v>
          </cell>
          <cell r="AC209">
            <v>0</v>
          </cell>
          <cell r="AD209">
            <v>0</v>
          </cell>
          <cell r="AG209" t="str">
            <v>บิดผิด ต้องเลาะมาจับจีบแล้วเย็บก้นสวมถุง</v>
          </cell>
          <cell r="AI209"/>
          <cell r="AJ209">
            <v>3000</v>
          </cell>
          <cell r="AL209">
            <v>0</v>
          </cell>
          <cell r="AM209">
            <v>3200</v>
          </cell>
          <cell r="AN209">
            <v>0</v>
          </cell>
          <cell r="AO209" t="str">
            <v>WSWT2121670SM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BZ209" t="str">
            <v>WRWT21670/WRWT21670</v>
          </cell>
          <cell r="CA209">
            <v>0</v>
          </cell>
          <cell r="DL209" t="str">
            <v>P8</v>
          </cell>
          <cell r="DM209">
            <v>4</v>
          </cell>
          <cell r="DN209">
            <v>45947</v>
          </cell>
          <cell r="DP209">
            <v>45942</v>
          </cell>
          <cell r="DQ209">
            <v>45943</v>
          </cell>
          <cell r="DR209">
            <v>45937</v>
          </cell>
          <cell r="DS209">
            <v>45944</v>
          </cell>
          <cell r="DT209">
            <v>45945</v>
          </cell>
          <cell r="DU209">
            <v>45945</v>
          </cell>
          <cell r="DW209">
            <v>45946</v>
          </cell>
          <cell r="DX209"/>
          <cell r="DY209"/>
          <cell r="DZ209"/>
          <cell r="EA209"/>
          <cell r="EB209"/>
          <cell r="EC209" t="str">
            <v>งานเคลือบ+พิมพ์</v>
          </cell>
          <cell r="ED209"/>
          <cell r="EG209"/>
          <cell r="EH209"/>
          <cell r="EI209"/>
        </row>
        <row r="210">
          <cell r="B210" t="str">
            <v>ใบรับคำสั่งซื้อ</v>
          </cell>
          <cell r="C210"/>
          <cell r="E210" t="str">
            <v>บจก.แอมโก้เวท</v>
          </cell>
          <cell r="F210" t="str">
            <v>วีโว่ 100</v>
          </cell>
          <cell r="G210">
            <v>21</v>
          </cell>
          <cell r="H210">
            <v>37</v>
          </cell>
          <cell r="I210" t="str">
            <v>ขาว</v>
          </cell>
          <cell r="J210" t="str">
            <v>ใส</v>
          </cell>
          <cell r="L210">
            <v>100</v>
          </cell>
          <cell r="M210" t="str">
            <v>±</v>
          </cell>
          <cell r="N210">
            <v>5</v>
          </cell>
          <cell r="R210" t="str">
            <v>บิด</v>
          </cell>
          <cell r="T210" t="str">
            <v>ไม่สวมถุงใน</v>
          </cell>
          <cell r="U210"/>
          <cell r="V210"/>
          <cell r="X210">
            <v>45950</v>
          </cell>
          <cell r="Z210" t="str">
            <v>500กระสอบแบน</v>
          </cell>
          <cell r="AA210">
            <v>10000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10000</v>
          </cell>
          <cell r="AM210"/>
          <cell r="AN210">
            <v>10500</v>
          </cell>
          <cell r="AO210" t="str">
            <v>WSWT2121670SM</v>
          </cell>
          <cell r="AQ210">
            <v>10756.900000000001</v>
          </cell>
          <cell r="AR210">
            <v>10756.900000000001</v>
          </cell>
          <cell r="AS210">
            <v>0</v>
          </cell>
          <cell r="AT210">
            <v>10756.900000000001</v>
          </cell>
          <cell r="AU210">
            <v>0</v>
          </cell>
          <cell r="BZ210" t="str">
            <v>WRWT21670/WRWT21670</v>
          </cell>
          <cell r="CA210">
            <v>0</v>
          </cell>
          <cell r="DL210" t="str">
            <v>P8</v>
          </cell>
          <cell r="DM210">
            <v>4</v>
          </cell>
          <cell r="DN210">
            <v>45950</v>
          </cell>
          <cell r="DP210">
            <v>45945</v>
          </cell>
          <cell r="DQ210">
            <v>45946</v>
          </cell>
          <cell r="DR210">
            <v>45940</v>
          </cell>
          <cell r="DS210">
            <v>45947</v>
          </cell>
          <cell r="DT210">
            <v>45948</v>
          </cell>
          <cell r="DU210">
            <v>45948</v>
          </cell>
          <cell r="DW210"/>
          <cell r="DX210"/>
          <cell r="DY210"/>
          <cell r="DZ210"/>
          <cell r="EA210"/>
          <cell r="EB210"/>
          <cell r="EC210" t="str">
            <v>งานเคลือบ+พิมพ์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ใบรับคำสั่งซื้อ</v>
          </cell>
          <cell r="C211"/>
          <cell r="E211" t="str">
            <v>บจก.แอมโก้เวท</v>
          </cell>
          <cell r="F211" t="str">
            <v>วีโว่ 200</v>
          </cell>
          <cell r="G211">
            <v>21</v>
          </cell>
          <cell r="H211">
            <v>37</v>
          </cell>
          <cell r="I211" t="str">
            <v>ขาว</v>
          </cell>
          <cell r="J211" t="str">
            <v>ใส</v>
          </cell>
          <cell r="L211">
            <v>100</v>
          </cell>
          <cell r="M211" t="str">
            <v>±</v>
          </cell>
          <cell r="N211">
            <v>5</v>
          </cell>
          <cell r="R211" t="str">
            <v>บิด</v>
          </cell>
          <cell r="T211" t="str">
            <v>ไม่สวมถุงใน</v>
          </cell>
          <cell r="U211"/>
          <cell r="V211"/>
          <cell r="X211">
            <v>45950</v>
          </cell>
          <cell r="Z211" t="str">
            <v>500กระสอบแบน</v>
          </cell>
          <cell r="AA211">
            <v>5000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5000</v>
          </cell>
          <cell r="AM211"/>
          <cell r="AN211">
            <v>5250</v>
          </cell>
          <cell r="AO211" t="str">
            <v>WSWT2121670SM</v>
          </cell>
          <cell r="AQ211">
            <v>5378.4500000000007</v>
          </cell>
          <cell r="AR211">
            <v>5378.4500000000007</v>
          </cell>
          <cell r="AS211">
            <v>0</v>
          </cell>
          <cell r="AT211">
            <v>5378.4500000000007</v>
          </cell>
          <cell r="AU211">
            <v>0</v>
          </cell>
          <cell r="BZ211" t="str">
            <v>WRWT21670/WRWT21670</v>
          </cell>
          <cell r="CA211">
            <v>0</v>
          </cell>
          <cell r="DL211" t="str">
            <v>P8</v>
          </cell>
          <cell r="DM211">
            <v>4</v>
          </cell>
          <cell r="DN211">
            <v>45950</v>
          </cell>
          <cell r="DP211">
            <v>45945</v>
          </cell>
          <cell r="DQ211">
            <v>45946</v>
          </cell>
          <cell r="DR211">
            <v>45940</v>
          </cell>
          <cell r="DS211">
            <v>45947</v>
          </cell>
          <cell r="DT211">
            <v>45948</v>
          </cell>
          <cell r="DU211">
            <v>45948</v>
          </cell>
          <cell r="DW211"/>
          <cell r="DX211"/>
          <cell r="DY211"/>
          <cell r="DZ211"/>
          <cell r="EA211"/>
          <cell r="EB211"/>
          <cell r="EC211" t="str">
            <v>งานเคลือบ+พิมพ์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ใบรับคำสั่งซื้อ</v>
          </cell>
          <cell r="C212"/>
          <cell r="E212" t="str">
            <v>บจก.แอมโก้เวท</v>
          </cell>
          <cell r="F212" t="str">
            <v>วีโว่ 300</v>
          </cell>
          <cell r="G212">
            <v>21</v>
          </cell>
          <cell r="H212">
            <v>37</v>
          </cell>
          <cell r="I212" t="str">
            <v>ขาว</v>
          </cell>
          <cell r="J212" t="str">
            <v>ใส</v>
          </cell>
          <cell r="L212">
            <v>100</v>
          </cell>
          <cell r="M212" t="str">
            <v>±</v>
          </cell>
          <cell r="N212">
            <v>5</v>
          </cell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45950</v>
          </cell>
          <cell r="Z212" t="str">
            <v>500กระสอบแบน</v>
          </cell>
          <cell r="AA212">
            <v>5000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5000</v>
          </cell>
          <cell r="AM212"/>
          <cell r="AN212">
            <v>5250</v>
          </cell>
          <cell r="AO212" t="str">
            <v>WSWT2121670SM</v>
          </cell>
          <cell r="AQ212">
            <v>5378.4500000000007</v>
          </cell>
          <cell r="AR212">
            <v>5378.4500000000007</v>
          </cell>
          <cell r="AS212">
            <v>0</v>
          </cell>
          <cell r="AT212">
            <v>5378.4500000000007</v>
          </cell>
          <cell r="AU212">
            <v>0</v>
          </cell>
          <cell r="BZ212" t="str">
            <v>WRWT21670/WRWT21670</v>
          </cell>
          <cell r="CA212">
            <v>0</v>
          </cell>
          <cell r="DL212" t="str">
            <v>P8</v>
          </cell>
          <cell r="DM212">
            <v>4</v>
          </cell>
          <cell r="DN212">
            <v>45950</v>
          </cell>
          <cell r="DP212">
            <v>45945</v>
          </cell>
          <cell r="DQ212">
            <v>45946</v>
          </cell>
          <cell r="DR212">
            <v>45940</v>
          </cell>
          <cell r="DS212">
            <v>45947</v>
          </cell>
          <cell r="DT212">
            <v>45948</v>
          </cell>
          <cell r="DU212">
            <v>45948</v>
          </cell>
          <cell r="DW212"/>
          <cell r="DX212"/>
          <cell r="DY212"/>
          <cell r="DZ212"/>
          <cell r="EA212"/>
          <cell r="EB212"/>
          <cell r="EC212" t="str">
            <v>งานเคลือบ+พิมพ์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ใบรับคำสั่งซื้อ</v>
          </cell>
          <cell r="C213"/>
          <cell r="E213" t="str">
            <v>บจก.แอมโก้เวท</v>
          </cell>
          <cell r="F213" t="str">
            <v>แดนโกรว เจลาโต้</v>
          </cell>
          <cell r="G213">
            <v>21</v>
          </cell>
          <cell r="H213">
            <v>37</v>
          </cell>
          <cell r="I213" t="str">
            <v>ขาว</v>
          </cell>
          <cell r="J213" t="str">
            <v>ใส</v>
          </cell>
          <cell r="L213">
            <v>100</v>
          </cell>
          <cell r="M213" t="str">
            <v>±</v>
          </cell>
          <cell r="N213">
            <v>5</v>
          </cell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45950</v>
          </cell>
          <cell r="Z213" t="str">
            <v>500กระสอบแบน</v>
          </cell>
          <cell r="AA213">
            <v>10000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10000</v>
          </cell>
          <cell r="AM213"/>
          <cell r="AN213">
            <v>10500</v>
          </cell>
          <cell r="AO213" t="str">
            <v>WSWT2121670SM</v>
          </cell>
          <cell r="AQ213">
            <v>10756.900000000001</v>
          </cell>
          <cell r="AR213">
            <v>10756.900000000001</v>
          </cell>
          <cell r="AS213">
            <v>0</v>
          </cell>
          <cell r="AT213">
            <v>10756.900000000001</v>
          </cell>
          <cell r="AU213">
            <v>0</v>
          </cell>
          <cell r="BZ213" t="str">
            <v>WRWT21670/WRWT21670</v>
          </cell>
          <cell r="CA213">
            <v>0</v>
          </cell>
          <cell r="DL213" t="str">
            <v>P8</v>
          </cell>
          <cell r="DM213">
            <v>4</v>
          </cell>
          <cell r="DN213">
            <v>45950</v>
          </cell>
          <cell r="DP213">
            <v>45945</v>
          </cell>
          <cell r="DQ213">
            <v>45946</v>
          </cell>
          <cell r="DR213">
            <v>45940</v>
          </cell>
          <cell r="DS213">
            <v>45947</v>
          </cell>
          <cell r="DT213">
            <v>45948</v>
          </cell>
          <cell r="DU213">
            <v>45948</v>
          </cell>
          <cell r="DW213"/>
          <cell r="DX213"/>
          <cell r="DY213"/>
          <cell r="DZ213"/>
          <cell r="EA213"/>
          <cell r="EB213"/>
          <cell r="EC213" t="str">
            <v>งานเคลือบ+พิมพ์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ใบรับคำสั่งซื้อ</v>
          </cell>
          <cell r="C214"/>
          <cell r="E214" t="str">
            <v>บจก.แอมโก้เวท</v>
          </cell>
          <cell r="F214" t="str">
            <v>ไม่พิมพ์</v>
          </cell>
          <cell r="G214">
            <v>21</v>
          </cell>
          <cell r="H214">
            <v>37</v>
          </cell>
          <cell r="I214" t="str">
            <v>ขาว</v>
          </cell>
          <cell r="J214" t="str">
            <v>ด้าน</v>
          </cell>
          <cell r="L214">
            <v>100</v>
          </cell>
          <cell r="M214" t="str">
            <v>±</v>
          </cell>
          <cell r="N214">
            <v>5</v>
          </cell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45950</v>
          </cell>
          <cell r="Z214" t="str">
            <v>500กระสอบแบน</v>
          </cell>
          <cell r="AA214">
            <v>5000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5000</v>
          </cell>
          <cell r="AM214"/>
          <cell r="AN214">
            <v>0</v>
          </cell>
          <cell r="AO214" t="str">
            <v>WSWT2121670SM</v>
          </cell>
          <cell r="AQ214">
            <v>5378.4500000000007</v>
          </cell>
          <cell r="AR214">
            <v>5378.4500000000007</v>
          </cell>
          <cell r="AS214">
            <v>0</v>
          </cell>
          <cell r="AT214">
            <v>4373</v>
          </cell>
          <cell r="AU214">
            <v>1005.4500000000007</v>
          </cell>
          <cell r="BZ214" t="str">
            <v>WRWT21670/WRWT21670</v>
          </cell>
          <cell r="CA214">
            <v>0</v>
          </cell>
          <cell r="DL214" t="str">
            <v>P8</v>
          </cell>
          <cell r="DM214">
            <v>4</v>
          </cell>
          <cell r="DN214">
            <v>45950</v>
          </cell>
          <cell r="DP214">
            <v>45945</v>
          </cell>
          <cell r="DQ214">
            <v>45946</v>
          </cell>
          <cell r="DR214">
            <v>45940</v>
          </cell>
          <cell r="DS214">
            <v>45947</v>
          </cell>
          <cell r="DT214">
            <v>45948</v>
          </cell>
          <cell r="DU214">
            <v>45948</v>
          </cell>
          <cell r="DW214"/>
          <cell r="DX214"/>
          <cell r="DY214"/>
          <cell r="DZ214"/>
          <cell r="EA214"/>
          <cell r="EB214"/>
          <cell r="EC214" t="str">
            <v>งานเคลือบ+พิมพ์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MK68-001210</v>
          </cell>
          <cell r="C215">
            <v>45930</v>
          </cell>
          <cell r="E215" t="str">
            <v>บจก.เอสพีเอ็ม อาหารสัตว์</v>
          </cell>
          <cell r="F215" t="str">
            <v>มาซูฟีด ซี0434</v>
          </cell>
          <cell r="G215">
            <v>21</v>
          </cell>
          <cell r="H215">
            <v>40</v>
          </cell>
          <cell r="I215" t="str">
            <v>ขาว</v>
          </cell>
          <cell r="J215" t="str">
            <v>ด้าน</v>
          </cell>
          <cell r="L215">
            <v>108</v>
          </cell>
          <cell r="M215" t="str">
            <v>±</v>
          </cell>
          <cell r="N215">
            <v>5</v>
          </cell>
          <cell r="R215" t="str">
            <v>บิด</v>
          </cell>
          <cell r="T215">
            <v>22</v>
          </cell>
          <cell r="U215">
            <v>42</v>
          </cell>
          <cell r="V215">
            <v>40</v>
          </cell>
          <cell r="X215">
            <v>45951</v>
          </cell>
          <cell r="Z215" t="str">
            <v>500กระสอบแบน</v>
          </cell>
          <cell r="AA215">
            <v>3000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3000</v>
          </cell>
          <cell r="AL215">
            <v>0</v>
          </cell>
          <cell r="AM215">
            <v>3105</v>
          </cell>
          <cell r="AN215">
            <v>0</v>
          </cell>
          <cell r="AO215" t="str">
            <v>WSWT2121670SM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BZ215" t="str">
            <v>WRWT21670/WRWT21670</v>
          </cell>
          <cell r="CA215">
            <v>0</v>
          </cell>
          <cell r="DL215" t="str">
            <v>P8</v>
          </cell>
          <cell r="DM215">
            <v>4</v>
          </cell>
          <cell r="DN215">
            <v>45951</v>
          </cell>
          <cell r="DP215">
            <v>45946</v>
          </cell>
          <cell r="DQ215">
            <v>45947</v>
          </cell>
          <cell r="DR215">
            <v>45941</v>
          </cell>
          <cell r="DS215">
            <v>45948</v>
          </cell>
          <cell r="DT215">
            <v>45949</v>
          </cell>
          <cell r="DU215">
            <v>45949</v>
          </cell>
          <cell r="DW215">
            <v>45950</v>
          </cell>
          <cell r="DX215"/>
          <cell r="DY215"/>
          <cell r="DZ215"/>
          <cell r="EA215"/>
          <cell r="EB215"/>
          <cell r="EC215" t="str">
            <v>งานเคลือบ+พิมพ์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MK68-001211</v>
          </cell>
          <cell r="C216">
            <v>45933</v>
          </cell>
          <cell r="E216" t="str">
            <v>บจก.เอสพีเอ็ม อาหารสัตว์</v>
          </cell>
          <cell r="F216" t="str">
            <v>มาซู ฟีดบี042</v>
          </cell>
          <cell r="G216">
            <v>21</v>
          </cell>
          <cell r="H216">
            <v>38</v>
          </cell>
          <cell r="I216" t="str">
            <v>ขาว</v>
          </cell>
          <cell r="J216" t="str">
            <v>ด้าน</v>
          </cell>
          <cell r="L216">
            <v>102</v>
          </cell>
          <cell r="M216" t="str">
            <v>±</v>
          </cell>
          <cell r="N216">
            <v>5</v>
          </cell>
          <cell r="R216" t="str">
            <v>บิด</v>
          </cell>
          <cell r="T216">
            <v>22</v>
          </cell>
          <cell r="U216">
            <v>40</v>
          </cell>
          <cell r="V216">
            <v>40</v>
          </cell>
          <cell r="X216" t="str">
            <v>รอแจ้ง</v>
          </cell>
          <cell r="Z216" t="str">
            <v>500กระสอบแบน</v>
          </cell>
          <cell r="AA216">
            <v>3000</v>
          </cell>
          <cell r="AB216">
            <v>65.13122457599998</v>
          </cell>
          <cell r="AC216">
            <v>0</v>
          </cell>
          <cell r="AD216">
            <v>65.13122457599998</v>
          </cell>
          <cell r="AG216"/>
          <cell r="AI216"/>
          <cell r="AJ216">
            <v>0</v>
          </cell>
          <cell r="AL216">
            <v>3000</v>
          </cell>
          <cell r="AM216"/>
          <cell r="AN216">
            <v>3150</v>
          </cell>
          <cell r="AO216" t="str">
            <v>WSWT2121670SM</v>
          </cell>
          <cell r="AQ216">
            <v>3310.89</v>
          </cell>
          <cell r="AR216">
            <v>3310.89</v>
          </cell>
          <cell r="AS216">
            <v>0</v>
          </cell>
          <cell r="AT216">
            <v>0</v>
          </cell>
          <cell r="AU216">
            <v>3310.89</v>
          </cell>
          <cell r="BZ216" t="str">
            <v>WRWT21670/WRWT21670</v>
          </cell>
          <cell r="CA216">
            <v>0</v>
          </cell>
          <cell r="DL216" t="str">
            <v>P8</v>
          </cell>
          <cell r="DM216">
            <v>4</v>
          </cell>
          <cell r="DN216" t="str">
            <v>รอแจ้ง</v>
          </cell>
          <cell r="DP216" t="e">
            <v>#VALUE!</v>
          </cell>
          <cell r="DQ216" t="e">
            <v>#VALUE!</v>
          </cell>
          <cell r="DR216" t="e">
            <v>#VALUE!</v>
          </cell>
          <cell r="DS216" t="e">
            <v>#VALUE!</v>
          </cell>
          <cell r="DT216" t="e">
            <v>#VALUE!</v>
          </cell>
          <cell r="DU216" t="e">
            <v>#VALUE!</v>
          </cell>
          <cell r="DW216" t="e">
            <v>#VALUE!</v>
          </cell>
          <cell r="DX216"/>
          <cell r="DY216"/>
          <cell r="DZ216"/>
          <cell r="EA216"/>
          <cell r="EB216"/>
          <cell r="EC216" t="str">
            <v>งานเคลือบ+พิมพ์</v>
          </cell>
          <cell r="ED216"/>
          <cell r="EG216"/>
          <cell r="EH216"/>
          <cell r="EI216"/>
        </row>
        <row r="217">
          <cell r="B217" t="str">
            <v>ประมาณการ</v>
          </cell>
          <cell r="C217" t="str">
            <v>ประมาณการ</v>
          </cell>
          <cell r="E217" t="str">
            <v>บจก.แอมโก้เวท</v>
          </cell>
          <cell r="F217" t="str">
            <v>รอแบบ</v>
          </cell>
          <cell r="G217">
            <v>21</v>
          </cell>
          <cell r="H217">
            <v>37</v>
          </cell>
          <cell r="I217" t="str">
            <v>ขาว</v>
          </cell>
          <cell r="J217" t="str">
            <v>ใส</v>
          </cell>
          <cell r="L217">
            <v>100</v>
          </cell>
          <cell r="M217" t="str">
            <v>±</v>
          </cell>
          <cell r="N217">
            <v>5</v>
          </cell>
          <cell r="R217" t="str">
            <v>บิด</v>
          </cell>
          <cell r="T217" t="str">
            <v>ไม่สวมถุงใน</v>
          </cell>
          <cell r="U217"/>
          <cell r="V217"/>
          <cell r="X217" t="str">
            <v>รอแจ้ง</v>
          </cell>
          <cell r="Z217" t="str">
            <v>500กระสอบแบน</v>
          </cell>
          <cell r="AA217">
            <v>115000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115000</v>
          </cell>
          <cell r="AM217"/>
          <cell r="AN217">
            <v>120750</v>
          </cell>
          <cell r="AO217" t="str">
            <v>WSWT2121670SM</v>
          </cell>
          <cell r="AQ217">
            <v>123704.35</v>
          </cell>
          <cell r="AR217">
            <v>123704.35</v>
          </cell>
          <cell r="AS217">
            <v>0</v>
          </cell>
          <cell r="AT217">
            <v>123704.35</v>
          </cell>
          <cell r="AU217">
            <v>0</v>
          </cell>
          <cell r="BZ217" t="str">
            <v>WRWT21670/WRWT21670</v>
          </cell>
          <cell r="CA217">
            <v>0</v>
          </cell>
          <cell r="DL217" t="str">
            <v>P8</v>
          </cell>
          <cell r="DM217">
            <v>4</v>
          </cell>
          <cell r="DN217" t="str">
            <v>รอแจ้ง</v>
          </cell>
          <cell r="DP217" t="e">
            <v>#VALUE!</v>
          </cell>
          <cell r="DQ217" t="e">
            <v>#VALUE!</v>
          </cell>
          <cell r="DR217" t="e">
            <v>#VALUE!</v>
          </cell>
          <cell r="DS217" t="e">
            <v>#VALUE!</v>
          </cell>
          <cell r="DT217" t="e">
            <v>#VALUE!</v>
          </cell>
          <cell r="DU217" t="e">
            <v>#VALUE!</v>
          </cell>
          <cell r="DW217"/>
          <cell r="DX217"/>
          <cell r="DY217"/>
          <cell r="DZ217"/>
          <cell r="EA217"/>
          <cell r="EB217"/>
          <cell r="EC217" t="str">
            <v>งานเคลือบ+พิมพ์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MK67-001643</v>
          </cell>
          <cell r="C218">
            <v>45631</v>
          </cell>
          <cell r="E218" t="str">
            <v>บจก.ที.ซี.ยูเนี่ยน อโกรเทค</v>
          </cell>
          <cell r="F218" t="str">
            <v>Zhejiang UN</v>
          </cell>
          <cell r="G218">
            <v>21</v>
          </cell>
          <cell r="H218">
            <v>37</v>
          </cell>
          <cell r="I218" t="str">
            <v>ขาว</v>
          </cell>
          <cell r="J218" t="str">
            <v>ใส</v>
          </cell>
          <cell r="L218">
            <v>100</v>
          </cell>
          <cell r="M218" t="str">
            <v>±</v>
          </cell>
          <cell r="N218">
            <v>5</v>
          </cell>
          <cell r="R218" t="str">
            <v>ไม่</v>
          </cell>
          <cell r="T218" t="str">
            <v>ไม่สวมถุงใน</v>
          </cell>
          <cell r="U218"/>
          <cell r="V218"/>
          <cell r="X218" t="str">
            <v>รอแจ้ง</v>
          </cell>
          <cell r="Z218" t="str">
            <v xml:space="preserve">300กระสอบแบนเต็มใบ </v>
          </cell>
          <cell r="AA218">
            <v>16000</v>
          </cell>
          <cell r="AB218">
            <v>0</v>
          </cell>
          <cell r="AC218">
            <v>0</v>
          </cell>
          <cell r="AD218">
            <v>0</v>
          </cell>
          <cell r="AG218" t="str">
            <v>17/2---28/3 ลูกค้าแจ้งเลื่อน</v>
          </cell>
          <cell r="AI218"/>
          <cell r="AJ218">
            <v>0</v>
          </cell>
          <cell r="AL218">
            <v>16000</v>
          </cell>
          <cell r="AM218">
            <v>0</v>
          </cell>
          <cell r="AN218">
            <v>16800</v>
          </cell>
          <cell r="AO218" t="str">
            <v>WSWT2121670SM</v>
          </cell>
          <cell r="AQ218">
            <v>17211.04</v>
          </cell>
          <cell r="AR218">
            <v>17211.04</v>
          </cell>
          <cell r="AS218">
            <v>0</v>
          </cell>
          <cell r="AT218">
            <v>17211.04</v>
          </cell>
          <cell r="AU218">
            <v>0</v>
          </cell>
          <cell r="BZ218" t="str">
            <v>WRWT21670/WRWT21670</v>
          </cell>
          <cell r="CA218">
            <v>0</v>
          </cell>
          <cell r="DL218" t="str">
            <v>P8</v>
          </cell>
          <cell r="DM218">
            <v>4</v>
          </cell>
          <cell r="DN218" t="str">
            <v>รอแจ้ง</v>
          </cell>
          <cell r="DP218" t="e">
            <v>#VALUE!</v>
          </cell>
          <cell r="DQ218" t="e">
            <v>#VALUE!</v>
          </cell>
          <cell r="DR218" t="e">
            <v>#VALUE!</v>
          </cell>
          <cell r="DS218" t="e">
            <v>#VALUE!</v>
          </cell>
          <cell r="DT218" t="e">
            <v>#VALUE!</v>
          </cell>
          <cell r="DU218" t="e">
            <v>#VALUE!</v>
          </cell>
          <cell r="DW218"/>
          <cell r="DX218"/>
          <cell r="DY218"/>
          <cell r="DZ218"/>
          <cell r="EA218"/>
          <cell r="EB218"/>
          <cell r="EC218" t="str">
            <v>งานเคลือบ+พิมพ์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MK67-001642</v>
          </cell>
          <cell r="C219">
            <v>45631</v>
          </cell>
          <cell r="E219" t="str">
            <v>บจก.ที.ซี.ยูเนี่ยน อโกรเทค</v>
          </cell>
          <cell r="F219" t="str">
            <v>Zhejiang UN</v>
          </cell>
          <cell r="G219">
            <v>21</v>
          </cell>
          <cell r="H219">
            <v>37</v>
          </cell>
          <cell r="I219" t="str">
            <v>ขาว</v>
          </cell>
          <cell r="J219" t="str">
            <v>ใส</v>
          </cell>
          <cell r="L219">
            <v>100</v>
          </cell>
          <cell r="M219" t="str">
            <v>±</v>
          </cell>
          <cell r="N219">
            <v>5</v>
          </cell>
          <cell r="R219" t="str">
            <v>ไม่</v>
          </cell>
          <cell r="T219" t="str">
            <v>ไม่สวมถุงใน</v>
          </cell>
          <cell r="U219"/>
          <cell r="V219"/>
          <cell r="X219" t="str">
            <v>รอแจ้ง</v>
          </cell>
          <cell r="Z219" t="str">
            <v xml:space="preserve">300กระสอบแบนเต็มใบ </v>
          </cell>
          <cell r="AA219">
            <v>9000</v>
          </cell>
          <cell r="AB219">
            <v>0</v>
          </cell>
          <cell r="AC219">
            <v>0</v>
          </cell>
          <cell r="AD219">
            <v>0</v>
          </cell>
          <cell r="AG219" t="str">
            <v>3/2---19/3 ลูกค้าแจ้งเลื่อน</v>
          </cell>
          <cell r="AI219"/>
          <cell r="AJ219">
            <v>0</v>
          </cell>
          <cell r="AL219">
            <v>9000</v>
          </cell>
          <cell r="AM219"/>
          <cell r="AN219">
            <v>9450</v>
          </cell>
          <cell r="AO219" t="str">
            <v>WSWT2121670SM</v>
          </cell>
          <cell r="AQ219">
            <v>9681.2100000000009</v>
          </cell>
          <cell r="AR219">
            <v>9681.2100000000009</v>
          </cell>
          <cell r="AS219">
            <v>0</v>
          </cell>
          <cell r="AT219">
            <v>9681.2100000000009</v>
          </cell>
          <cell r="AU219">
            <v>0</v>
          </cell>
          <cell r="BZ219" t="str">
            <v>WRWT21670/WRWT21670</v>
          </cell>
          <cell r="CA219">
            <v>0</v>
          </cell>
          <cell r="DL219" t="str">
            <v>P8</v>
          </cell>
          <cell r="DM219">
            <v>4</v>
          </cell>
          <cell r="DN219" t="str">
            <v>รอแจ้ง</v>
          </cell>
          <cell r="DP219" t="e">
            <v>#VALUE!</v>
          </cell>
          <cell r="DQ219" t="e">
            <v>#VALUE!</v>
          </cell>
          <cell r="DR219" t="e">
            <v>#VALUE!</v>
          </cell>
          <cell r="DS219" t="e">
            <v>#VALUE!</v>
          </cell>
          <cell r="DT219" t="e">
            <v>#VALUE!</v>
          </cell>
          <cell r="DU219" t="e">
            <v>#VALUE!</v>
          </cell>
          <cell r="DW219"/>
          <cell r="DX219"/>
          <cell r="DY219"/>
          <cell r="DZ219"/>
          <cell r="EA219"/>
          <cell r="EB219"/>
          <cell r="EC219" t="str">
            <v>งานเคลือบ+พิมพ์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MK68-001036</v>
          </cell>
          <cell r="C220">
            <v>45896</v>
          </cell>
          <cell r="E220" t="str">
            <v>บจก.เอพีเอ็ม อะโกร</v>
          </cell>
          <cell r="F220" t="str">
            <v>โมโม่ 491</v>
          </cell>
          <cell r="G220">
            <v>21</v>
          </cell>
          <cell r="H220">
            <v>38</v>
          </cell>
          <cell r="I220" t="str">
            <v>ขาว</v>
          </cell>
          <cell r="J220" t="str">
            <v>ใส</v>
          </cell>
          <cell r="L220">
            <v>102</v>
          </cell>
          <cell r="M220" t="str">
            <v>±</v>
          </cell>
          <cell r="N220">
            <v>5</v>
          </cell>
          <cell r="R220" t="str">
            <v>จับจีบ</v>
          </cell>
          <cell r="T220">
            <v>22</v>
          </cell>
          <cell r="U220">
            <v>40</v>
          </cell>
          <cell r="V220">
            <v>40</v>
          </cell>
          <cell r="X220" t="str">
            <v>รอแจ้ง</v>
          </cell>
          <cell r="Z220" t="str">
            <v>500กระสอบแบน</v>
          </cell>
          <cell r="AA220">
            <v>3000</v>
          </cell>
          <cell r="AB220">
            <v>65.13122457599998</v>
          </cell>
          <cell r="AC220">
            <v>0</v>
          </cell>
          <cell r="AD220">
            <v>65.13122457599998</v>
          </cell>
          <cell r="AG220"/>
          <cell r="AI220"/>
          <cell r="AJ220">
            <v>0</v>
          </cell>
          <cell r="AL220">
            <v>3000</v>
          </cell>
          <cell r="AM220"/>
          <cell r="AN220">
            <v>3150</v>
          </cell>
          <cell r="AO220" t="str">
            <v>WSWT2121670SM</v>
          </cell>
          <cell r="AQ220">
            <v>3310.89</v>
          </cell>
          <cell r="AR220">
            <v>3310.89</v>
          </cell>
          <cell r="AS220">
            <v>0</v>
          </cell>
          <cell r="AT220">
            <v>3310.89</v>
          </cell>
          <cell r="AU220">
            <v>0</v>
          </cell>
          <cell r="BZ220" t="str">
            <v>WRWT21670/WRWT21670</v>
          </cell>
          <cell r="CA220">
            <v>0</v>
          </cell>
          <cell r="DL220" t="str">
            <v>P8</v>
          </cell>
          <cell r="DM220">
            <v>4</v>
          </cell>
          <cell r="DN220" t="str">
            <v>รอแจ้ง</v>
          </cell>
          <cell r="DP220" t="e">
            <v>#VALUE!</v>
          </cell>
          <cell r="DQ220" t="e">
            <v>#VALUE!</v>
          </cell>
          <cell r="DR220" t="e">
            <v>#VALUE!</v>
          </cell>
          <cell r="DS220" t="e">
            <v>#VALUE!</v>
          </cell>
          <cell r="DT220" t="e">
            <v>#VALUE!</v>
          </cell>
          <cell r="DU220" t="e">
            <v>#VALUE!</v>
          </cell>
          <cell r="DW220" t="e">
            <v>#VALUE!</v>
          </cell>
          <cell r="DX220"/>
          <cell r="DY220"/>
          <cell r="DZ220"/>
          <cell r="EA220"/>
          <cell r="EB220"/>
          <cell r="EC220" t="str">
            <v>งานเคลือบ+พิมพ์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MK68-001038</v>
          </cell>
          <cell r="C221">
            <v>45896</v>
          </cell>
          <cell r="E221" t="str">
            <v>บจก.เอพีเอ็ม อะโกร</v>
          </cell>
          <cell r="F221" t="str">
            <v>โมโม่ 492</v>
          </cell>
          <cell r="G221">
            <v>21</v>
          </cell>
          <cell r="H221">
            <v>38</v>
          </cell>
          <cell r="I221" t="str">
            <v>ขาว</v>
          </cell>
          <cell r="J221" t="str">
            <v>ใส</v>
          </cell>
          <cell r="L221">
            <v>102</v>
          </cell>
          <cell r="M221" t="str">
            <v>±</v>
          </cell>
          <cell r="N221">
            <v>5</v>
          </cell>
          <cell r="R221" t="str">
            <v>จับจีบ</v>
          </cell>
          <cell r="T221">
            <v>22</v>
          </cell>
          <cell r="U221">
            <v>40</v>
          </cell>
          <cell r="V221">
            <v>40</v>
          </cell>
          <cell r="X221" t="str">
            <v>รอแจ้ง</v>
          </cell>
          <cell r="Z221" t="str">
            <v>500กระสอบแบน</v>
          </cell>
          <cell r="AA221">
            <v>5000</v>
          </cell>
          <cell r="AB221">
            <v>108.55204095999999</v>
          </cell>
          <cell r="AC221">
            <v>0</v>
          </cell>
          <cell r="AD221">
            <v>108.55204095999999</v>
          </cell>
          <cell r="AG221"/>
          <cell r="AI221"/>
          <cell r="AJ221">
            <v>0</v>
          </cell>
          <cell r="AL221">
            <v>5000</v>
          </cell>
          <cell r="AM221"/>
          <cell r="AN221">
            <v>5250</v>
          </cell>
          <cell r="AO221" t="str">
            <v>WSWT2121670SM</v>
          </cell>
          <cell r="AQ221">
            <v>5518.15</v>
          </cell>
          <cell r="AR221">
            <v>5518.15</v>
          </cell>
          <cell r="AS221">
            <v>0</v>
          </cell>
          <cell r="AT221">
            <v>5518.15</v>
          </cell>
          <cell r="AU221">
            <v>0</v>
          </cell>
          <cell r="BZ221" t="str">
            <v>WRWT21670/WRWT21670</v>
          </cell>
          <cell r="CA221">
            <v>0</v>
          </cell>
          <cell r="DL221" t="str">
            <v>P8</v>
          </cell>
          <cell r="DM221">
            <v>4</v>
          </cell>
          <cell r="DN221" t="str">
            <v>รอแจ้ง</v>
          </cell>
          <cell r="DP221" t="e">
            <v>#VALUE!</v>
          </cell>
          <cell r="DQ221" t="e">
            <v>#VALUE!</v>
          </cell>
          <cell r="DR221" t="e">
            <v>#VALUE!</v>
          </cell>
          <cell r="DS221" t="e">
            <v>#VALUE!</v>
          </cell>
          <cell r="DT221" t="e">
            <v>#VALUE!</v>
          </cell>
          <cell r="DU221" t="e">
            <v>#VALUE!</v>
          </cell>
          <cell r="DW221" t="e">
            <v>#VALUE!</v>
          </cell>
          <cell r="DX221"/>
          <cell r="DY221"/>
          <cell r="DZ221"/>
          <cell r="EA221"/>
          <cell r="EB221"/>
          <cell r="EC221" t="str">
            <v>งานเคลือบ+พิมพ์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MK68-001037</v>
          </cell>
          <cell r="C222">
            <v>45896</v>
          </cell>
          <cell r="E222" t="str">
            <v>บจก.เอพีเอ็ม อะโกร</v>
          </cell>
          <cell r="F222" t="str">
            <v>โมโม่ 401</v>
          </cell>
          <cell r="G222">
            <v>21</v>
          </cell>
          <cell r="H222">
            <v>38</v>
          </cell>
          <cell r="I222" t="str">
            <v>ขาว</v>
          </cell>
          <cell r="J222" t="str">
            <v>ใส</v>
          </cell>
          <cell r="L222">
            <v>102</v>
          </cell>
          <cell r="M222" t="str">
            <v>±</v>
          </cell>
          <cell r="N222">
            <v>5</v>
          </cell>
          <cell r="R222" t="str">
            <v>จับจีบ</v>
          </cell>
          <cell r="T222">
            <v>22</v>
          </cell>
          <cell r="U222">
            <v>40</v>
          </cell>
          <cell r="V222">
            <v>40</v>
          </cell>
          <cell r="X222" t="str">
            <v>รอแจ้ง</v>
          </cell>
          <cell r="Z222" t="str">
            <v>500กระสอบแบน</v>
          </cell>
          <cell r="AA222">
            <v>3000</v>
          </cell>
          <cell r="AB222">
            <v>65.13122457599998</v>
          </cell>
          <cell r="AC222">
            <v>0</v>
          </cell>
          <cell r="AD222">
            <v>65.13122457599998</v>
          </cell>
          <cell r="AG222"/>
          <cell r="AI222"/>
          <cell r="AJ222">
            <v>0</v>
          </cell>
          <cell r="AL222">
            <v>3000</v>
          </cell>
          <cell r="AM222"/>
          <cell r="AN222">
            <v>3150</v>
          </cell>
          <cell r="AO222" t="str">
            <v>WSWT2121670SM</v>
          </cell>
          <cell r="AQ222">
            <v>3310.89</v>
          </cell>
          <cell r="AR222">
            <v>3310.89</v>
          </cell>
          <cell r="AS222">
            <v>0</v>
          </cell>
          <cell r="AT222">
            <v>3310.89</v>
          </cell>
          <cell r="AU222">
            <v>0</v>
          </cell>
          <cell r="BZ222" t="str">
            <v>WRWT21670/WRWT21670</v>
          </cell>
          <cell r="CA222">
            <v>0</v>
          </cell>
          <cell r="DL222" t="str">
            <v>P8</v>
          </cell>
          <cell r="DM222">
            <v>4</v>
          </cell>
          <cell r="DN222" t="str">
            <v>รอแจ้ง</v>
          </cell>
          <cell r="DP222" t="e">
            <v>#VALUE!</v>
          </cell>
          <cell r="DQ222" t="e">
            <v>#VALUE!</v>
          </cell>
          <cell r="DR222" t="e">
            <v>#VALUE!</v>
          </cell>
          <cell r="DS222" t="e">
            <v>#VALUE!</v>
          </cell>
          <cell r="DT222" t="e">
            <v>#VALUE!</v>
          </cell>
          <cell r="DU222" t="e">
            <v>#VALUE!</v>
          </cell>
          <cell r="DW222" t="e">
            <v>#VALUE!</v>
          </cell>
          <cell r="DX222"/>
          <cell r="DY222"/>
          <cell r="DZ222"/>
          <cell r="EA222"/>
          <cell r="EB222"/>
          <cell r="EC222" t="str">
            <v>งานเคลือบ+พิมพ์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MK68-001103</v>
          </cell>
          <cell r="C223">
            <v>45911</v>
          </cell>
          <cell r="E223" t="str">
            <v>บจก.เอพีเอ็ม อะโกร</v>
          </cell>
          <cell r="F223" t="str">
            <v>ฟีล กู๊ด 892</v>
          </cell>
          <cell r="G223">
            <v>21</v>
          </cell>
          <cell r="H223">
            <v>38</v>
          </cell>
          <cell r="I223" t="str">
            <v>ขาว</v>
          </cell>
          <cell r="J223" t="str">
            <v>ใส</v>
          </cell>
          <cell r="L223">
            <v>102</v>
          </cell>
          <cell r="M223" t="str">
            <v>±</v>
          </cell>
          <cell r="N223">
            <v>5</v>
          </cell>
          <cell r="R223" t="str">
            <v>บิด</v>
          </cell>
          <cell r="T223">
            <v>22</v>
          </cell>
          <cell r="U223">
            <v>40</v>
          </cell>
          <cell r="V223">
            <v>40</v>
          </cell>
          <cell r="X223" t="str">
            <v>รอแจ้ง</v>
          </cell>
          <cell r="Z223" t="str">
            <v>500กระสอบแบน</v>
          </cell>
          <cell r="AA223">
            <v>3000</v>
          </cell>
          <cell r="AB223">
            <v>65.13122457599998</v>
          </cell>
          <cell r="AC223">
            <v>0</v>
          </cell>
          <cell r="AD223">
            <v>65.13122457599998</v>
          </cell>
          <cell r="AG223"/>
          <cell r="AI223"/>
          <cell r="AJ223">
            <v>0</v>
          </cell>
          <cell r="AL223">
            <v>3000</v>
          </cell>
          <cell r="AM223"/>
          <cell r="AN223">
            <v>3150</v>
          </cell>
          <cell r="AO223" t="str">
            <v>WSWT2121670SM</v>
          </cell>
          <cell r="AQ223">
            <v>3310.89</v>
          </cell>
          <cell r="AR223">
            <v>3310.89</v>
          </cell>
          <cell r="AS223">
            <v>0</v>
          </cell>
          <cell r="AT223">
            <v>3310.89</v>
          </cell>
          <cell r="AU223">
            <v>0</v>
          </cell>
          <cell r="BZ223" t="str">
            <v>WRWT21670/WRWT21670</v>
          </cell>
          <cell r="CA223">
            <v>0</v>
          </cell>
          <cell r="DL223" t="str">
            <v>P8</v>
          </cell>
          <cell r="DM223">
            <v>4</v>
          </cell>
          <cell r="DN223" t="str">
            <v>รอแจ้ง</v>
          </cell>
          <cell r="DP223" t="e">
            <v>#VALUE!</v>
          </cell>
          <cell r="DQ223" t="e">
            <v>#VALUE!</v>
          </cell>
          <cell r="DR223" t="e">
            <v>#VALUE!</v>
          </cell>
          <cell r="DS223" t="e">
            <v>#VALUE!</v>
          </cell>
          <cell r="DT223" t="e">
            <v>#VALUE!</v>
          </cell>
          <cell r="DU223" t="e">
            <v>#VALUE!</v>
          </cell>
          <cell r="DW223" t="e">
            <v>#VALUE!</v>
          </cell>
          <cell r="DX223"/>
          <cell r="DY223"/>
          <cell r="DZ223"/>
          <cell r="EA223"/>
          <cell r="EB223"/>
          <cell r="EC223" t="str">
            <v>งานเคลือบ+พิมพ์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ประมาณการ</v>
          </cell>
          <cell r="C224" t="str">
            <v>ประมาณการ</v>
          </cell>
          <cell r="E224" t="str">
            <v>บจก.ที.ซี.ยูเนี่ยน อโกรเทค</v>
          </cell>
          <cell r="F224" t="str">
            <v>Zhejiang UN</v>
          </cell>
          <cell r="G224">
            <v>21</v>
          </cell>
          <cell r="H224">
            <v>37</v>
          </cell>
          <cell r="I224" t="str">
            <v>ขาว</v>
          </cell>
          <cell r="J224" t="str">
            <v>ใส</v>
          </cell>
          <cell r="L224">
            <v>100</v>
          </cell>
          <cell r="M224" t="str">
            <v>±</v>
          </cell>
          <cell r="N224">
            <v>5</v>
          </cell>
          <cell r="R224" t="str">
            <v>ไม่</v>
          </cell>
          <cell r="T224" t="str">
            <v>ไม่สวมถุงใน</v>
          </cell>
          <cell r="U224"/>
          <cell r="V224"/>
          <cell r="X224" t="str">
            <v>รอแจ้ง</v>
          </cell>
          <cell r="Z224" t="str">
            <v xml:space="preserve">300กระสอบแบนเต็มใบ </v>
          </cell>
          <cell r="AA224">
            <v>10000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0</v>
          </cell>
          <cell r="AL224">
            <v>10000</v>
          </cell>
          <cell r="AM224"/>
          <cell r="AN224">
            <v>10500</v>
          </cell>
          <cell r="AO224" t="str">
            <v>WSWT2121670SM</v>
          </cell>
          <cell r="AQ224">
            <v>10756.900000000001</v>
          </cell>
          <cell r="AR224">
            <v>10756.900000000001</v>
          </cell>
          <cell r="AS224">
            <v>0</v>
          </cell>
          <cell r="AT224">
            <v>10756.900000000001</v>
          </cell>
          <cell r="AU224">
            <v>0</v>
          </cell>
          <cell r="BZ224" t="str">
            <v>WRWT21670/WRWT21670</v>
          </cell>
          <cell r="CA224">
            <v>0</v>
          </cell>
          <cell r="DL224" t="str">
            <v>P8</v>
          </cell>
          <cell r="DM224">
            <v>4</v>
          </cell>
          <cell r="DN224" t="str">
            <v>รอแจ้ง</v>
          </cell>
          <cell r="DP224" t="e">
            <v>#VALUE!</v>
          </cell>
          <cell r="DQ224" t="e">
            <v>#VALUE!</v>
          </cell>
          <cell r="DR224" t="e">
            <v>#VALUE!</v>
          </cell>
          <cell r="DS224" t="e">
            <v>#VALUE!</v>
          </cell>
          <cell r="DT224" t="e">
            <v>#VALUE!</v>
          </cell>
          <cell r="DU224" t="e">
            <v>#VALUE!</v>
          </cell>
          <cell r="DW224"/>
          <cell r="DX224"/>
          <cell r="DY224"/>
          <cell r="DZ224"/>
          <cell r="EA224"/>
          <cell r="EB224"/>
          <cell r="EC224" t="str">
            <v>งานเคลือบ+พิมพ์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MK68-000893</v>
          </cell>
          <cell r="C225">
            <v>45854</v>
          </cell>
          <cell r="E225" t="str">
            <v>บจก.เอสพีเอ็ม อาหารสัตว์</v>
          </cell>
          <cell r="F225" t="str">
            <v>มาซู ฟีดจี041</v>
          </cell>
          <cell r="G225">
            <v>21</v>
          </cell>
          <cell r="H225">
            <v>38</v>
          </cell>
          <cell r="I225" t="str">
            <v>ขาว</v>
          </cell>
          <cell r="J225" t="str">
            <v>ด้าน</v>
          </cell>
          <cell r="L225">
            <v>102</v>
          </cell>
          <cell r="M225" t="str">
            <v>±</v>
          </cell>
          <cell r="N225">
            <v>5</v>
          </cell>
          <cell r="R225" t="str">
            <v>บิด</v>
          </cell>
          <cell r="T225">
            <v>22</v>
          </cell>
          <cell r="U225">
            <v>40</v>
          </cell>
          <cell r="V225">
            <v>40</v>
          </cell>
          <cell r="X225" t="str">
            <v>รอแจ้ง</v>
          </cell>
          <cell r="Z225" t="str">
            <v>500กระสอบแบน</v>
          </cell>
          <cell r="AA225">
            <v>3000</v>
          </cell>
          <cell r="AB225">
            <v>65.13122457599998</v>
          </cell>
          <cell r="AC225">
            <v>0</v>
          </cell>
          <cell r="AD225">
            <v>65.13122457599998</v>
          </cell>
          <cell r="AG225"/>
          <cell r="AI225"/>
          <cell r="AJ225">
            <v>0</v>
          </cell>
          <cell r="AL225">
            <v>3000</v>
          </cell>
          <cell r="AM225"/>
          <cell r="AN225">
            <v>3150</v>
          </cell>
          <cell r="AO225" t="str">
            <v>WSWT2121670SM</v>
          </cell>
          <cell r="AQ225">
            <v>3310.89</v>
          </cell>
          <cell r="AR225">
            <v>3310.89</v>
          </cell>
          <cell r="AS225">
            <v>0</v>
          </cell>
          <cell r="AT225">
            <v>0</v>
          </cell>
          <cell r="AU225">
            <v>3310.89</v>
          </cell>
          <cell r="BZ225" t="str">
            <v>WRWT21670/WRWT21670</v>
          </cell>
          <cell r="CA225">
            <v>0</v>
          </cell>
          <cell r="DL225" t="str">
            <v>P8</v>
          </cell>
          <cell r="DM225">
            <v>4</v>
          </cell>
          <cell r="DN225" t="str">
            <v>รอแจ้ง</v>
          </cell>
          <cell r="DP225" t="e">
            <v>#VALUE!</v>
          </cell>
          <cell r="DQ225" t="e">
            <v>#VALUE!</v>
          </cell>
          <cell r="DR225" t="e">
            <v>#VALUE!</v>
          </cell>
          <cell r="DS225" t="e">
            <v>#VALUE!</v>
          </cell>
          <cell r="DT225" t="e">
            <v>#VALUE!</v>
          </cell>
          <cell r="DU225" t="e">
            <v>#VALUE!</v>
          </cell>
          <cell r="DW225" t="e">
            <v>#VALUE!</v>
          </cell>
          <cell r="DX225"/>
          <cell r="DY225"/>
          <cell r="DZ225"/>
          <cell r="EA225"/>
          <cell r="EB225"/>
          <cell r="EC225" t="str">
            <v>งานเคลือบ+พิมพ์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MK68-000804</v>
          </cell>
          <cell r="C226">
            <v>45826</v>
          </cell>
          <cell r="E226" t="str">
            <v>บจก.เอพีเอ็ม อะโกร</v>
          </cell>
          <cell r="F226" t="str">
            <v>ฟีล กู๊ด 802</v>
          </cell>
          <cell r="G226">
            <v>21</v>
          </cell>
          <cell r="H226">
            <v>38</v>
          </cell>
          <cell r="I226" t="str">
            <v>ขาว</v>
          </cell>
          <cell r="J226" t="str">
            <v>ใส</v>
          </cell>
          <cell r="L226">
            <v>102</v>
          </cell>
          <cell r="M226" t="str">
            <v>±</v>
          </cell>
          <cell r="N226">
            <v>5</v>
          </cell>
          <cell r="R226" t="str">
            <v>บิด</v>
          </cell>
          <cell r="T226">
            <v>22</v>
          </cell>
          <cell r="U226">
            <v>40</v>
          </cell>
          <cell r="V226">
            <v>40</v>
          </cell>
          <cell r="X226" t="str">
            <v>รอแจ้ง</v>
          </cell>
          <cell r="Z226" t="str">
            <v>500กระสอบแบน</v>
          </cell>
          <cell r="AA226">
            <v>8000</v>
          </cell>
          <cell r="AB226">
            <v>163.47937368575995</v>
          </cell>
          <cell r="AC226">
            <v>0</v>
          </cell>
          <cell r="AD226">
            <v>163.47937368575995</v>
          </cell>
          <cell r="AG226"/>
          <cell r="AI226"/>
          <cell r="AJ226">
            <v>470</v>
          </cell>
          <cell r="AL226">
            <v>7530</v>
          </cell>
          <cell r="AM226"/>
          <cell r="AN226">
            <v>7906.5</v>
          </cell>
          <cell r="AO226" t="str">
            <v>WSWT2121670SM</v>
          </cell>
          <cell r="AQ226">
            <v>8310.3338999999996</v>
          </cell>
          <cell r="AR226">
            <v>8310.3338999999996</v>
          </cell>
          <cell r="AS226">
            <v>0</v>
          </cell>
          <cell r="AT226">
            <v>8310.3338999999996</v>
          </cell>
          <cell r="AU226">
            <v>0</v>
          </cell>
          <cell r="BZ226" t="str">
            <v>WRWT21670/WRWT21670</v>
          </cell>
          <cell r="CA226">
            <v>0</v>
          </cell>
          <cell r="DL226" t="str">
            <v>P8</v>
          </cell>
          <cell r="DM226">
            <v>4</v>
          </cell>
          <cell r="DN226" t="str">
            <v>รอแจ้ง</v>
          </cell>
          <cell r="DP226" t="e">
            <v>#VALUE!</v>
          </cell>
          <cell r="DQ226" t="e">
            <v>#VALUE!</v>
          </cell>
          <cell r="DR226" t="e">
            <v>#VALUE!</v>
          </cell>
          <cell r="DS226" t="e">
            <v>#VALUE!</v>
          </cell>
          <cell r="DT226" t="e">
            <v>#VALUE!</v>
          </cell>
          <cell r="DU226" t="e">
            <v>#VALUE!</v>
          </cell>
          <cell r="DW226" t="e">
            <v>#VALUE!</v>
          </cell>
          <cell r="DX226"/>
          <cell r="DY226"/>
          <cell r="DZ226"/>
          <cell r="EA226"/>
          <cell r="EB226"/>
          <cell r="EC226" t="str">
            <v>งานเคลือบ+พิมพ์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MK66-000701</v>
          </cell>
          <cell r="C227">
            <v>45066</v>
          </cell>
          <cell r="E227" t="str">
            <v>บจก.เอสพีเอ็ม อาหารสัตว์</v>
          </cell>
          <cell r="F227" t="str">
            <v>มาซูฟีด ซี041</v>
          </cell>
          <cell r="G227">
            <v>21</v>
          </cell>
          <cell r="H227">
            <v>38</v>
          </cell>
          <cell r="I227" t="str">
            <v>ขาว</v>
          </cell>
          <cell r="J227" t="str">
            <v>ด้าน</v>
          </cell>
          <cell r="L227">
            <v>102</v>
          </cell>
          <cell r="M227" t="str">
            <v>±</v>
          </cell>
          <cell r="N227">
            <v>5</v>
          </cell>
          <cell r="R227" t="str">
            <v>บิด</v>
          </cell>
          <cell r="T227">
            <v>22</v>
          </cell>
          <cell r="U227">
            <v>40</v>
          </cell>
          <cell r="V227">
            <v>40</v>
          </cell>
          <cell r="X227" t="str">
            <v>รอแจ้ง</v>
          </cell>
          <cell r="Z227" t="str">
            <v>500กระสอบแบน</v>
          </cell>
          <cell r="AA227">
            <v>5000</v>
          </cell>
          <cell r="AB227">
            <v>108.55204095999999</v>
          </cell>
          <cell r="AC227">
            <v>0</v>
          </cell>
          <cell r="AD227">
            <v>108.55204095999999</v>
          </cell>
          <cell r="AG227"/>
          <cell r="AI227"/>
          <cell r="AJ227">
            <v>0</v>
          </cell>
          <cell r="AL227">
            <v>5000</v>
          </cell>
          <cell r="AM227"/>
          <cell r="AN227">
            <v>5250</v>
          </cell>
          <cell r="AO227" t="str">
            <v>WSWT2121670SM</v>
          </cell>
          <cell r="AQ227">
            <v>5518.15</v>
          </cell>
          <cell r="AR227">
            <v>5518.15</v>
          </cell>
          <cell r="AS227">
            <v>0</v>
          </cell>
          <cell r="AT227">
            <v>0</v>
          </cell>
          <cell r="AU227">
            <v>5518.15</v>
          </cell>
          <cell r="BZ227" t="str">
            <v>WRWT21670/WRWT21670</v>
          </cell>
          <cell r="CA227">
            <v>0</v>
          </cell>
          <cell r="DL227" t="str">
            <v>P8</v>
          </cell>
          <cell r="DM227">
            <v>4</v>
          </cell>
          <cell r="DN227" t="str">
            <v>รอแจ้ง</v>
          </cell>
          <cell r="DP227" t="e">
            <v>#VALUE!</v>
          </cell>
          <cell r="DQ227" t="e">
            <v>#VALUE!</v>
          </cell>
          <cell r="DR227" t="e">
            <v>#VALUE!</v>
          </cell>
          <cell r="DS227" t="e">
            <v>#VALUE!</v>
          </cell>
          <cell r="DT227" t="e">
            <v>#VALUE!</v>
          </cell>
          <cell r="DU227" t="e">
            <v>#VALUE!</v>
          </cell>
          <cell r="DW227" t="e">
            <v>#VALUE!</v>
          </cell>
          <cell r="DX227"/>
          <cell r="DY227"/>
          <cell r="DZ227"/>
          <cell r="EA227"/>
          <cell r="EB227"/>
          <cell r="EC227" t="str">
            <v>งานเคลือบ+พิมพ์</v>
          </cell>
          <cell r="ED227" t="str">
            <v xml:space="preserve"> /</v>
          </cell>
          <cell r="EG227"/>
          <cell r="EH227"/>
          <cell r="EI227"/>
        </row>
        <row r="228">
          <cell r="B228">
            <v>0</v>
          </cell>
          <cell r="C228"/>
          <cell r="E228"/>
          <cell r="F228"/>
          <cell r="G228">
            <v>21</v>
          </cell>
          <cell r="H228">
            <v>37</v>
          </cell>
          <cell r="I228"/>
          <cell r="J228"/>
          <cell r="L228">
            <v>74</v>
          </cell>
          <cell r="M228" t="str">
            <v>±</v>
          </cell>
          <cell r="N228">
            <v>5</v>
          </cell>
          <cell r="R228"/>
          <cell r="T228"/>
          <cell r="U228"/>
          <cell r="V228"/>
          <cell r="X228"/>
          <cell r="Z228"/>
          <cell r="AA228"/>
          <cell r="AB228"/>
          <cell r="AC228" t="str">
            <v>ว</v>
          </cell>
          <cell r="AD228"/>
          <cell r="AG228"/>
          <cell r="AI228" t="str">
            <v>ระบุในSD</v>
          </cell>
          <cell r="AJ228"/>
          <cell r="AL228">
            <v>0</v>
          </cell>
          <cell r="AM228"/>
          <cell r="AN228">
            <v>0</v>
          </cell>
          <cell r="AO228" t="str">
            <v>WSWT2121670SM</v>
          </cell>
          <cell r="AQ228">
            <v>234903.73390000005</v>
          </cell>
          <cell r="AR228">
            <v>234903.73390000005</v>
          </cell>
          <cell r="AS228">
            <v>0</v>
          </cell>
          <cell r="AT228">
            <v>221758.35390000005</v>
          </cell>
          <cell r="AU228">
            <v>13145.38</v>
          </cell>
          <cell r="BZ228" t="str">
            <v>WRWT210670/WRWT21670</v>
          </cell>
          <cell r="CA228">
            <v>0</v>
          </cell>
          <cell r="DL228"/>
          <cell r="DM228" t="str">
            <v>Lead time</v>
          </cell>
          <cell r="DN228"/>
          <cell r="DP228"/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>
            <v>0</v>
          </cell>
          <cell r="EI228">
            <v>0</v>
          </cell>
        </row>
        <row r="229">
          <cell r="B229">
            <v>0</v>
          </cell>
          <cell r="C229"/>
          <cell r="E229"/>
          <cell r="F229"/>
          <cell r="G229">
            <v>21.6</v>
          </cell>
          <cell r="H229">
            <v>34</v>
          </cell>
          <cell r="I229"/>
          <cell r="J229"/>
          <cell r="L229">
            <v>97</v>
          </cell>
          <cell r="M229" t="str">
            <v>±</v>
          </cell>
          <cell r="N229">
            <v>5</v>
          </cell>
          <cell r="R229"/>
          <cell r="T229"/>
          <cell r="U229"/>
          <cell r="V229"/>
          <cell r="X229"/>
          <cell r="Z229"/>
          <cell r="AA229"/>
          <cell r="AB229">
            <v>0</v>
          </cell>
          <cell r="AC229">
            <v>0</v>
          </cell>
          <cell r="AD229"/>
          <cell r="AG229"/>
          <cell r="AI229" t="str">
            <v>ระบุในSD</v>
          </cell>
          <cell r="AJ229"/>
          <cell r="AL229">
            <v>0</v>
          </cell>
          <cell r="AM229"/>
          <cell r="AN229">
            <v>0</v>
          </cell>
          <cell r="AO229" t="str">
            <v>WSWT2221940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BZ229" t="str">
            <v>WRWT21940/WRWT21940</v>
          </cell>
          <cell r="CA229">
            <v>0</v>
          </cell>
          <cell r="DL229"/>
          <cell r="DM229" t="str">
            <v>Lead time</v>
          </cell>
          <cell r="DN229"/>
          <cell r="DP229"/>
          <cell r="DQ229"/>
          <cell r="DR229"/>
          <cell r="DS229"/>
          <cell r="DT229"/>
          <cell r="DU229"/>
          <cell r="DW229"/>
          <cell r="DX229"/>
          <cell r="DY229"/>
          <cell r="DZ229"/>
          <cell r="EA229"/>
          <cell r="EB229"/>
          <cell r="EC229"/>
          <cell r="ED229"/>
          <cell r="EG229"/>
          <cell r="EH229"/>
          <cell r="EI229">
            <v>0</v>
          </cell>
        </row>
        <row r="230">
          <cell r="B230" t="str">
            <v>ประมาณการ</v>
          </cell>
          <cell r="C230" t="str">
            <v>ประมาณการ</v>
          </cell>
          <cell r="E230" t="str">
            <v>พันธุ์ข้าว</v>
          </cell>
          <cell r="F230" t="str">
            <v>พันธุ์ข้าว</v>
          </cell>
          <cell r="G230">
            <v>23</v>
          </cell>
          <cell r="H230">
            <v>34</v>
          </cell>
          <cell r="I230" t="str">
            <v>ขาว</v>
          </cell>
          <cell r="J230"/>
          <cell r="L230">
            <v>68</v>
          </cell>
          <cell r="M230" t="str">
            <v>±</v>
          </cell>
          <cell r="N230">
            <v>5</v>
          </cell>
          <cell r="R230" t="str">
            <v>บิด</v>
          </cell>
          <cell r="T230" t="str">
            <v>ไม่สวมถุงใน</v>
          </cell>
          <cell r="U230"/>
          <cell r="V230"/>
          <cell r="X230">
            <v>45961</v>
          </cell>
          <cell r="Z230" t="str">
            <v>500กระสอบ</v>
          </cell>
          <cell r="AA230">
            <v>30000</v>
          </cell>
          <cell r="AB230">
            <v>0</v>
          </cell>
          <cell r="AC230">
            <v>0</v>
          </cell>
          <cell r="AD230">
            <v>0</v>
          </cell>
          <cell r="AG230"/>
          <cell r="AI230"/>
          <cell r="AJ230">
            <v>0</v>
          </cell>
          <cell r="AL230">
            <v>30000</v>
          </cell>
          <cell r="AM230"/>
          <cell r="AN230">
            <v>31500</v>
          </cell>
          <cell r="AO230" t="str">
            <v>WSWT2325650</v>
          </cell>
          <cell r="AQ230">
            <v>29756.100000000002</v>
          </cell>
          <cell r="AR230">
            <v>29756.100000000002</v>
          </cell>
          <cell r="AS230">
            <v>0</v>
          </cell>
          <cell r="AT230">
            <v>0</v>
          </cell>
          <cell r="AU230">
            <v>0</v>
          </cell>
          <cell r="BZ230" t="str">
            <v>WRWT25650/WRWT25650</v>
          </cell>
          <cell r="CA230">
            <v>0</v>
          </cell>
          <cell r="DL230" t="str">
            <v>P7</v>
          </cell>
          <cell r="DM230">
            <v>2</v>
          </cell>
          <cell r="DN230">
            <v>45961</v>
          </cell>
          <cell r="DP230">
            <v>45956</v>
          </cell>
          <cell r="DQ230"/>
          <cell r="DR230">
            <v>45952</v>
          </cell>
          <cell r="DS230">
            <v>45959</v>
          </cell>
          <cell r="DT230">
            <v>45960</v>
          </cell>
          <cell r="DU230">
            <v>45960</v>
          </cell>
          <cell r="DW230"/>
          <cell r="DX230"/>
          <cell r="DY230"/>
          <cell r="DZ230"/>
          <cell r="EA230"/>
          <cell r="EB230"/>
          <cell r="EC230" t="str">
            <v>งานพิมพ์</v>
          </cell>
          <cell r="ED230"/>
          <cell r="EG230"/>
          <cell r="EH230"/>
          <cell r="EI230"/>
        </row>
        <row r="231">
          <cell r="B231" t="str">
            <v>ใบรับคำสั่งซื้อ</v>
          </cell>
          <cell r="C231">
            <v>45944</v>
          </cell>
          <cell r="E231" t="str">
            <v>บจก.ซิเบลโก้(บางเลน)</v>
          </cell>
          <cell r="F231" t="str">
            <v>SILICA</v>
          </cell>
          <cell r="G231">
            <v>23</v>
          </cell>
          <cell r="H231">
            <v>38</v>
          </cell>
          <cell r="I231" t="str">
            <v>ขาว</v>
          </cell>
          <cell r="J231" t="str">
            <v>ใส</v>
          </cell>
          <cell r="L231">
            <v>100</v>
          </cell>
          <cell r="M231" t="str">
            <v>±</v>
          </cell>
          <cell r="N231">
            <v>5</v>
          </cell>
          <cell r="R231" t="str">
            <v>ไม่</v>
          </cell>
          <cell r="T231" t="str">
            <v>ไม่สวมถุงใน</v>
          </cell>
          <cell r="U231"/>
          <cell r="V231"/>
          <cell r="X231">
            <v>45952</v>
          </cell>
          <cell r="Z231" t="str">
            <v>500กระสอบ</v>
          </cell>
          <cell r="AA231">
            <v>5000</v>
          </cell>
          <cell r="AB231">
            <v>0</v>
          </cell>
          <cell r="AC231">
            <v>0</v>
          </cell>
          <cell r="AD231">
            <v>0</v>
          </cell>
          <cell r="AG231"/>
          <cell r="AI231"/>
          <cell r="AJ231">
            <v>0</v>
          </cell>
          <cell r="AL231">
            <v>5000</v>
          </cell>
          <cell r="AM231"/>
          <cell r="AN231">
            <v>5250</v>
          </cell>
          <cell r="AO231" t="str">
            <v>WSWT2325650</v>
          </cell>
          <cell r="AQ231">
            <v>5518.15</v>
          </cell>
          <cell r="AR231">
            <v>5518.15</v>
          </cell>
          <cell r="AS231">
            <v>0</v>
          </cell>
          <cell r="AT231">
            <v>0</v>
          </cell>
          <cell r="AU231">
            <v>5518.15</v>
          </cell>
          <cell r="BZ231" t="str">
            <v>WRWT25650/WRWT25650</v>
          </cell>
          <cell r="CA231">
            <v>0</v>
          </cell>
          <cell r="DL231" t="str">
            <v>P2</v>
          </cell>
          <cell r="DM231">
            <v>3</v>
          </cell>
          <cell r="DN231">
            <v>45952</v>
          </cell>
          <cell r="DP231">
            <v>45947</v>
          </cell>
          <cell r="DQ231">
            <v>45949</v>
          </cell>
          <cell r="DR231">
            <v>45948</v>
          </cell>
          <cell r="DS231">
            <v>45947</v>
          </cell>
          <cell r="DT231"/>
          <cell r="DU231">
            <v>45948</v>
          </cell>
          <cell r="DW231"/>
          <cell r="DX231"/>
          <cell r="DY231"/>
          <cell r="DZ231"/>
          <cell r="EA231"/>
          <cell r="EB231"/>
          <cell r="EC231" t="str">
            <v>งานเคลือบ+พิมพ์</v>
          </cell>
          <cell r="ED231"/>
          <cell r="EG231"/>
          <cell r="EH231"/>
          <cell r="EI231"/>
        </row>
        <row r="232">
          <cell r="B232" t="str">
            <v>ประมาณการ</v>
          </cell>
          <cell r="C232" t="str">
            <v>ประมาณการ</v>
          </cell>
          <cell r="E232" t="str">
            <v>บจก.ซิเบลโก้(สบปราบ)</v>
          </cell>
          <cell r="F232" t="str">
            <v>รอแบบ</v>
          </cell>
          <cell r="G232">
            <v>23</v>
          </cell>
          <cell r="H232">
            <v>34</v>
          </cell>
          <cell r="I232" t="str">
            <v>ขาว</v>
          </cell>
          <cell r="J232"/>
          <cell r="L232">
            <v>68</v>
          </cell>
          <cell r="M232" t="str">
            <v>±</v>
          </cell>
          <cell r="N232">
            <v>5</v>
          </cell>
          <cell r="R232" t="str">
            <v>ไม่</v>
          </cell>
          <cell r="T232">
            <v>24</v>
          </cell>
          <cell r="U232">
            <v>37</v>
          </cell>
          <cell r="V232">
            <v>50</v>
          </cell>
          <cell r="X232" t="str">
            <v>รอแจ้ง</v>
          </cell>
          <cell r="Z232" t="str">
            <v>มัด100</v>
          </cell>
          <cell r="AA232">
            <v>30000</v>
          </cell>
          <cell r="AB232">
            <v>821.54158271999995</v>
          </cell>
          <cell r="AC232">
            <v>0</v>
          </cell>
          <cell r="AD232">
            <v>821.54158271999995</v>
          </cell>
          <cell r="AG232"/>
          <cell r="AI232"/>
          <cell r="AJ232">
            <v>0</v>
          </cell>
          <cell r="AL232">
            <v>30000</v>
          </cell>
          <cell r="AM232"/>
          <cell r="AN232">
            <v>31500</v>
          </cell>
          <cell r="AO232" t="str">
            <v>WSWT2325650</v>
          </cell>
          <cell r="AQ232">
            <v>29756.100000000002</v>
          </cell>
          <cell r="AR232">
            <v>4911</v>
          </cell>
          <cell r="AS232">
            <v>24845.100000000002</v>
          </cell>
          <cell r="AT232">
            <v>0</v>
          </cell>
          <cell r="AU232">
            <v>0</v>
          </cell>
          <cell r="BZ232" t="str">
            <v>WRWT25650/WRWT25650</v>
          </cell>
          <cell r="CA232">
            <v>1857.1712249999998</v>
          </cell>
          <cell r="DL232" t="str">
            <v>P9</v>
          </cell>
          <cell r="DM232">
            <v>3</v>
          </cell>
          <cell r="DN232" t="str">
            <v>รอแจ้ง</v>
          </cell>
          <cell r="DP232" t="e">
            <v>#VALUE!</v>
          </cell>
          <cell r="DQ232"/>
          <cell r="DR232" t="e">
            <v>#VALUE!</v>
          </cell>
          <cell r="DS232" t="e">
            <v>#VALUE!</v>
          </cell>
          <cell r="DT232" t="e">
            <v>#VALUE!</v>
          </cell>
          <cell r="DU232" t="e">
            <v>#VALUE!</v>
          </cell>
          <cell r="DW232" t="e">
            <v>#VALUE!</v>
          </cell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>รอART</v>
          </cell>
          <cell r="EG232"/>
          <cell r="EH232"/>
          <cell r="EI232"/>
        </row>
        <row r="233">
          <cell r="B233">
            <v>0</v>
          </cell>
          <cell r="C233"/>
          <cell r="E233"/>
          <cell r="F233"/>
          <cell r="G233">
            <v>23</v>
          </cell>
          <cell r="H233">
            <v>34</v>
          </cell>
          <cell r="I233" t="str">
            <v>ขาว</v>
          </cell>
          <cell r="J233"/>
          <cell r="L233">
            <v>68</v>
          </cell>
          <cell r="M233" t="str">
            <v>±</v>
          </cell>
          <cell r="N233">
            <v>5</v>
          </cell>
          <cell r="R233"/>
          <cell r="T233"/>
          <cell r="U233"/>
          <cell r="V233"/>
          <cell r="X233"/>
          <cell r="Z233"/>
          <cell r="AA233"/>
          <cell r="AB233">
            <v>0</v>
          </cell>
          <cell r="AC233">
            <v>0</v>
          </cell>
          <cell r="AD233"/>
          <cell r="AG233"/>
          <cell r="AI233" t="str">
            <v>ระบุในSD</v>
          </cell>
          <cell r="AJ233"/>
          <cell r="AL233">
            <v>0</v>
          </cell>
          <cell r="AM233"/>
          <cell r="AN233">
            <v>0</v>
          </cell>
          <cell r="AO233" t="str">
            <v>WSWT2325650</v>
          </cell>
          <cell r="AQ233">
            <v>65030.350000000006</v>
          </cell>
          <cell r="AR233">
            <v>40185.25</v>
          </cell>
          <cell r="AS233">
            <v>24845.100000000002</v>
          </cell>
          <cell r="AT233">
            <v>0</v>
          </cell>
          <cell r="AU233">
            <v>5518.15</v>
          </cell>
          <cell r="BZ233" t="str">
            <v>WRWT25650/WRWT25650</v>
          </cell>
          <cell r="CA233">
            <v>0</v>
          </cell>
          <cell r="DL233"/>
          <cell r="DM233" t="str">
            <v>Lead time</v>
          </cell>
          <cell r="DN233"/>
          <cell r="DP233"/>
          <cell r="DQ233"/>
          <cell r="DR233"/>
          <cell r="DS233"/>
          <cell r="DT233"/>
          <cell r="DU233"/>
          <cell r="DW233"/>
          <cell r="DX233"/>
          <cell r="DY233"/>
          <cell r="DZ233"/>
          <cell r="EA233"/>
          <cell r="EB233"/>
          <cell r="EC233"/>
          <cell r="ED233"/>
          <cell r="EG233"/>
          <cell r="EH233"/>
          <cell r="EI233">
            <v>0</v>
          </cell>
        </row>
        <row r="234">
          <cell r="B234" t="str">
            <v>ใบรับคำสั่งซื้อ</v>
          </cell>
          <cell r="C234">
            <v>45944</v>
          </cell>
          <cell r="E234" t="str">
            <v>คุณปราสาท เจริญธรรมรักษา</v>
          </cell>
          <cell r="F234" t="str">
            <v>พร้อมชน 25 กก.(เขียว)</v>
          </cell>
          <cell r="G234">
            <v>23</v>
          </cell>
          <cell r="H234">
            <v>34</v>
          </cell>
          <cell r="I234" t="str">
            <v>ขาวแถบใส5</v>
          </cell>
          <cell r="J234"/>
          <cell r="L234">
            <v>68</v>
          </cell>
          <cell r="M234" t="str">
            <v>±</v>
          </cell>
          <cell r="N234">
            <v>5</v>
          </cell>
          <cell r="R234" t="str">
            <v>บิด</v>
          </cell>
          <cell r="T234" t="str">
            <v>ไม่สวมถุงใน</v>
          </cell>
          <cell r="U234"/>
          <cell r="V234"/>
          <cell r="X234">
            <v>45975</v>
          </cell>
          <cell r="Z234" t="str">
            <v>500กระสอบ</v>
          </cell>
          <cell r="AA234">
            <v>5000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/>
          <cell r="AL234">
            <v>5000</v>
          </cell>
          <cell r="AM234"/>
          <cell r="AN234">
            <v>5250</v>
          </cell>
          <cell r="AO234" t="str">
            <v>WSWTSCL052325650</v>
          </cell>
          <cell r="AQ234">
            <v>4959.3500000000004</v>
          </cell>
          <cell r="AR234">
            <v>2644</v>
          </cell>
          <cell r="AS234">
            <v>2315.3500000000004</v>
          </cell>
          <cell r="AT234">
            <v>0</v>
          </cell>
          <cell r="AU234">
            <v>0</v>
          </cell>
          <cell r="BZ234" t="str">
            <v>WRWT25650/WRCL25680</v>
          </cell>
          <cell r="CA234">
            <v>186.8435997777778</v>
          </cell>
          <cell r="DL234" t="str">
            <v>P7</v>
          </cell>
          <cell r="DM234">
            <v>2</v>
          </cell>
          <cell r="DN234">
            <v>45975</v>
          </cell>
          <cell r="DP234">
            <v>45970</v>
          </cell>
          <cell r="DQ234"/>
          <cell r="DR234">
            <v>45966</v>
          </cell>
          <cell r="DS234">
            <v>45973</v>
          </cell>
          <cell r="DT234">
            <v>45974</v>
          </cell>
          <cell r="DU234">
            <v>45974</v>
          </cell>
          <cell r="DW234"/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>รอART</v>
          </cell>
          <cell r="EG234"/>
          <cell r="EH234"/>
          <cell r="EI234"/>
        </row>
        <row r="235">
          <cell r="B235">
            <v>0</v>
          </cell>
          <cell r="C235"/>
          <cell r="E235"/>
          <cell r="F235"/>
          <cell r="G235">
            <v>23</v>
          </cell>
          <cell r="H235">
            <v>34</v>
          </cell>
          <cell r="I235" t="str">
            <v>ขาวแถบใส5</v>
          </cell>
          <cell r="J235"/>
          <cell r="L235">
            <v>68</v>
          </cell>
          <cell r="M235" t="str">
            <v>±</v>
          </cell>
          <cell r="N235">
            <v>5</v>
          </cell>
          <cell r="R235"/>
          <cell r="T235"/>
          <cell r="U235"/>
          <cell r="V235"/>
          <cell r="X235"/>
          <cell r="Z235"/>
          <cell r="AA235"/>
          <cell r="AB235">
            <v>0</v>
          </cell>
          <cell r="AC235">
            <v>0</v>
          </cell>
          <cell r="AD235"/>
          <cell r="AG235"/>
          <cell r="AI235"/>
          <cell r="AJ235"/>
          <cell r="AL235">
            <v>0</v>
          </cell>
          <cell r="AM235"/>
          <cell r="AN235">
            <v>0</v>
          </cell>
          <cell r="AO235" t="str">
            <v>WSWTSCL052325650</v>
          </cell>
          <cell r="AQ235">
            <v>4959.3500000000004</v>
          </cell>
          <cell r="AR235">
            <v>2644</v>
          </cell>
          <cell r="AS235">
            <v>2315.3500000000004</v>
          </cell>
          <cell r="AT235">
            <v>0</v>
          </cell>
          <cell r="AU235">
            <v>0</v>
          </cell>
          <cell r="BZ235" t="str">
            <v>WRWT25650/WRCL25680</v>
          </cell>
          <cell r="CA235">
            <v>0</v>
          </cell>
          <cell r="DL235"/>
          <cell r="DM235" t="str">
            <v>Lead time</v>
          </cell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>
            <v>0</v>
          </cell>
        </row>
        <row r="236">
          <cell r="B236" t="str">
            <v>ใบรับคำสั่งซื้อ</v>
          </cell>
          <cell r="C236">
            <v>45944</v>
          </cell>
          <cell r="E236" t="str">
            <v>คุณปราสาท เจริญธรรมรักษา</v>
          </cell>
          <cell r="F236" t="str">
            <v>ถุงเขียว(คัดพิเศษ)</v>
          </cell>
          <cell r="G236">
            <v>23</v>
          </cell>
          <cell r="H236">
            <v>34</v>
          </cell>
          <cell r="I236" t="str">
            <v>ขาวแถบใส2</v>
          </cell>
          <cell r="J236"/>
          <cell r="L236">
            <v>68</v>
          </cell>
          <cell r="M236" t="str">
            <v>±</v>
          </cell>
          <cell r="N236">
            <v>5</v>
          </cell>
          <cell r="R236" t="str">
            <v>บิด</v>
          </cell>
          <cell r="T236" t="str">
            <v>ไม่สวมถุงใน</v>
          </cell>
          <cell r="U236"/>
          <cell r="V236"/>
          <cell r="X236">
            <v>45975</v>
          </cell>
          <cell r="Z236" t="str">
            <v>500กระสอบ</v>
          </cell>
          <cell r="AA236">
            <v>5000</v>
          </cell>
          <cell r="AB236">
            <v>0</v>
          </cell>
          <cell r="AC236">
            <v>0</v>
          </cell>
          <cell r="AD236">
            <v>0</v>
          </cell>
          <cell r="AG236"/>
          <cell r="AI236"/>
          <cell r="AJ236"/>
          <cell r="AL236">
            <v>5000</v>
          </cell>
          <cell r="AM236"/>
          <cell r="AN236">
            <v>5250</v>
          </cell>
          <cell r="AO236" t="str">
            <v>WSWTFCL022325650</v>
          </cell>
          <cell r="AQ236">
            <v>4959.3500000000004</v>
          </cell>
          <cell r="AR236">
            <v>2255</v>
          </cell>
          <cell r="AS236">
            <v>2704.3500000000004</v>
          </cell>
          <cell r="AT236">
            <v>0</v>
          </cell>
          <cell r="AU236">
            <v>0</v>
          </cell>
          <cell r="BZ236" t="str">
            <v>WRWT25650/WRCL25680</v>
          </cell>
          <cell r="CA236">
            <v>218.23503533333334</v>
          </cell>
          <cell r="DL236" t="str">
            <v>P7</v>
          </cell>
          <cell r="DM236">
            <v>2</v>
          </cell>
          <cell r="DN236">
            <v>45975</v>
          </cell>
          <cell r="DP236">
            <v>45970</v>
          </cell>
          <cell r="DQ236"/>
          <cell r="DR236">
            <v>45966</v>
          </cell>
          <cell r="DS236">
            <v>45973</v>
          </cell>
          <cell r="DT236">
            <v>45974</v>
          </cell>
          <cell r="DU236">
            <v>45974</v>
          </cell>
          <cell r="DW236"/>
          <cell r="DX236"/>
          <cell r="DY236"/>
          <cell r="DZ236"/>
          <cell r="EA236"/>
          <cell r="EB236"/>
          <cell r="EC236" t="str">
            <v>งานพิมพ์</v>
          </cell>
          <cell r="ED236" t="str">
            <v>รอART</v>
          </cell>
          <cell r="EG236"/>
          <cell r="EH236"/>
          <cell r="EI236"/>
        </row>
        <row r="237">
          <cell r="B237" t="str">
            <v>ใบรับคำสั่งซื้อ</v>
          </cell>
          <cell r="C237">
            <v>45944</v>
          </cell>
          <cell r="E237" t="str">
            <v>คุณปราสาท เจริญธรรมรักษา</v>
          </cell>
          <cell r="F237" t="str">
            <v>ถุงชมพู</v>
          </cell>
          <cell r="G237">
            <v>23</v>
          </cell>
          <cell r="H237">
            <v>34</v>
          </cell>
          <cell r="I237" t="str">
            <v>ขาวแถบใส2</v>
          </cell>
          <cell r="J237"/>
          <cell r="L237">
            <v>68</v>
          </cell>
          <cell r="M237" t="str">
            <v>±</v>
          </cell>
          <cell r="N237">
            <v>5</v>
          </cell>
          <cell r="R237" t="str">
            <v>บิด</v>
          </cell>
          <cell r="T237" t="str">
            <v>ไม่สวมถุงใน</v>
          </cell>
          <cell r="U237"/>
          <cell r="V237"/>
          <cell r="X237">
            <v>45975</v>
          </cell>
          <cell r="Z237" t="str">
            <v>500กระสอบ</v>
          </cell>
          <cell r="AA237">
            <v>3000</v>
          </cell>
          <cell r="AB237">
            <v>0</v>
          </cell>
          <cell r="AC237">
            <v>0</v>
          </cell>
          <cell r="AD237">
            <v>0</v>
          </cell>
          <cell r="AG237"/>
          <cell r="AI237"/>
          <cell r="AJ237"/>
          <cell r="AL237">
            <v>3000</v>
          </cell>
          <cell r="AM237"/>
          <cell r="AN237">
            <v>3150</v>
          </cell>
          <cell r="AO237" t="str">
            <v>WSWTFCL022325650</v>
          </cell>
          <cell r="AQ237">
            <v>2975.61</v>
          </cell>
          <cell r="AR237">
            <v>0</v>
          </cell>
          <cell r="AS237">
            <v>2975.61</v>
          </cell>
          <cell r="AT237">
            <v>0</v>
          </cell>
          <cell r="AU237">
            <v>0</v>
          </cell>
          <cell r="BZ237" t="str">
            <v>WRWT25650/WRCL25680</v>
          </cell>
          <cell r="CA237">
            <v>240.12511453333335</v>
          </cell>
          <cell r="DL237" t="str">
            <v>P7</v>
          </cell>
          <cell r="DM237">
            <v>2</v>
          </cell>
          <cell r="DN237">
            <v>45975</v>
          </cell>
          <cell r="DP237">
            <v>45970</v>
          </cell>
          <cell r="DQ237"/>
          <cell r="DR237">
            <v>45966</v>
          </cell>
          <cell r="DS237">
            <v>45973</v>
          </cell>
          <cell r="DT237">
            <v>45974</v>
          </cell>
          <cell r="DU237">
            <v>45974</v>
          </cell>
          <cell r="DW237"/>
          <cell r="DX237"/>
          <cell r="DY237"/>
          <cell r="DZ237"/>
          <cell r="EA237"/>
          <cell r="EB237"/>
          <cell r="EC237" t="str">
            <v>งานพิมพ์</v>
          </cell>
          <cell r="ED237" t="str">
            <v>รอART</v>
          </cell>
          <cell r="EG237"/>
          <cell r="EH237"/>
          <cell r="EI237"/>
        </row>
        <row r="238">
          <cell r="B238" t="str">
            <v>ใบรับคำสั่งซื้อ</v>
          </cell>
          <cell r="C238">
            <v>45944</v>
          </cell>
          <cell r="E238" t="str">
            <v>คุณปราสาท เจริญธรรมรักษา</v>
          </cell>
          <cell r="F238" t="str">
            <v>ถุงม่วง</v>
          </cell>
          <cell r="G238">
            <v>23</v>
          </cell>
          <cell r="H238">
            <v>34</v>
          </cell>
          <cell r="I238" t="str">
            <v>ขาวแถบใส2</v>
          </cell>
          <cell r="J238"/>
          <cell r="L238">
            <v>68</v>
          </cell>
          <cell r="M238" t="str">
            <v>±</v>
          </cell>
          <cell r="N238">
            <v>5</v>
          </cell>
          <cell r="R238" t="str">
            <v>บิด</v>
          </cell>
          <cell r="T238" t="str">
            <v>ไม่สวมถุงใน</v>
          </cell>
          <cell r="U238"/>
          <cell r="V238"/>
          <cell r="X238">
            <v>45975</v>
          </cell>
          <cell r="Z238" t="str">
            <v>500กระสอบ</v>
          </cell>
          <cell r="AA238">
            <v>5000</v>
          </cell>
          <cell r="AB238">
            <v>0</v>
          </cell>
          <cell r="AC238">
            <v>0</v>
          </cell>
          <cell r="AD238">
            <v>0</v>
          </cell>
          <cell r="AG238"/>
          <cell r="AI238"/>
          <cell r="AJ238"/>
          <cell r="AL238">
            <v>5000</v>
          </cell>
          <cell r="AM238"/>
          <cell r="AN238">
            <v>5250</v>
          </cell>
          <cell r="AO238" t="str">
            <v>WSWTFCL022325650</v>
          </cell>
          <cell r="AQ238">
            <v>4959.3500000000004</v>
          </cell>
          <cell r="AR238">
            <v>0</v>
          </cell>
          <cell r="AS238">
            <v>4959.3500000000004</v>
          </cell>
          <cell r="AT238">
            <v>0</v>
          </cell>
          <cell r="AU238">
            <v>0</v>
          </cell>
          <cell r="BZ238" t="str">
            <v>WRWT25650/WRCL25680</v>
          </cell>
          <cell r="CA238">
            <v>400.2085242222222</v>
          </cell>
          <cell r="DL238" t="str">
            <v>P7</v>
          </cell>
          <cell r="DM238">
            <v>2</v>
          </cell>
          <cell r="DN238">
            <v>45975</v>
          </cell>
          <cell r="DP238">
            <v>45970</v>
          </cell>
          <cell r="DQ238"/>
          <cell r="DR238">
            <v>45966</v>
          </cell>
          <cell r="DS238">
            <v>45973</v>
          </cell>
          <cell r="DT238">
            <v>45974</v>
          </cell>
          <cell r="DU238">
            <v>45974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 t="str">
            <v>รอART</v>
          </cell>
          <cell r="EG238"/>
          <cell r="EH238"/>
          <cell r="EI238"/>
        </row>
        <row r="239">
          <cell r="B239">
            <v>0</v>
          </cell>
          <cell r="C239"/>
          <cell r="E239"/>
          <cell r="F239"/>
          <cell r="G239">
            <v>23</v>
          </cell>
          <cell r="H239">
            <v>34</v>
          </cell>
          <cell r="I239" t="str">
            <v>ขาวแถบใส2</v>
          </cell>
          <cell r="J239"/>
          <cell r="L239">
            <v>68</v>
          </cell>
          <cell r="M239" t="str">
            <v>±</v>
          </cell>
          <cell r="N239">
            <v>5</v>
          </cell>
          <cell r="R239"/>
          <cell r="T239"/>
          <cell r="U239"/>
          <cell r="V239"/>
          <cell r="X239"/>
          <cell r="Z239"/>
          <cell r="AA239"/>
          <cell r="AB239">
            <v>0</v>
          </cell>
          <cell r="AC239">
            <v>0</v>
          </cell>
          <cell r="AD239"/>
          <cell r="AG239"/>
          <cell r="AI239" t="str">
            <v>ระบุในSD</v>
          </cell>
          <cell r="AJ239"/>
          <cell r="AL239">
            <v>0</v>
          </cell>
          <cell r="AM239"/>
          <cell r="AN239">
            <v>0</v>
          </cell>
          <cell r="AO239" t="str">
            <v>WSWTFCL022325650</v>
          </cell>
          <cell r="AQ239">
            <v>12894.310000000001</v>
          </cell>
          <cell r="AR239">
            <v>2255</v>
          </cell>
          <cell r="AS239">
            <v>10639.310000000001</v>
          </cell>
          <cell r="AT239">
            <v>0</v>
          </cell>
          <cell r="AU239">
            <v>0</v>
          </cell>
          <cell r="BZ239" t="str">
            <v>WRWT25650/WRCL25680</v>
          </cell>
          <cell r="CA239">
            <v>0</v>
          </cell>
          <cell r="DL239"/>
          <cell r="DM239" t="str">
            <v>Lead time</v>
          </cell>
          <cell r="DN239"/>
          <cell r="DP239"/>
          <cell r="DQ239"/>
          <cell r="DR239"/>
          <cell r="DS239"/>
          <cell r="DT239"/>
          <cell r="DU239"/>
          <cell r="DW239"/>
          <cell r="DX239"/>
          <cell r="DY239"/>
          <cell r="DZ239"/>
          <cell r="EA239"/>
          <cell r="EB239"/>
          <cell r="EC239"/>
          <cell r="ED239"/>
          <cell r="EG239"/>
          <cell r="EH239">
            <v>0</v>
          </cell>
          <cell r="EI239">
            <v>0</v>
          </cell>
        </row>
        <row r="240">
          <cell r="B240">
            <v>0</v>
          </cell>
          <cell r="C240"/>
          <cell r="E240"/>
          <cell r="F240"/>
          <cell r="G240">
            <v>23</v>
          </cell>
          <cell r="H240">
            <v>37</v>
          </cell>
          <cell r="I240" t="str">
            <v>ขาว</v>
          </cell>
          <cell r="J240"/>
          <cell r="L240">
            <v>85</v>
          </cell>
          <cell r="M240" t="str">
            <v>±</v>
          </cell>
          <cell r="N240">
            <v>5</v>
          </cell>
          <cell r="R240"/>
          <cell r="T240"/>
          <cell r="U240"/>
          <cell r="V240"/>
          <cell r="X240"/>
          <cell r="Z240"/>
          <cell r="AA240"/>
          <cell r="AB240">
            <v>0</v>
          </cell>
          <cell r="AC240">
            <v>0</v>
          </cell>
          <cell r="AD240"/>
          <cell r="AG240"/>
          <cell r="AI240" t="str">
            <v>ระบุในSD</v>
          </cell>
          <cell r="AJ240"/>
          <cell r="AL240">
            <v>0</v>
          </cell>
          <cell r="AM240"/>
          <cell r="AN240">
            <v>0</v>
          </cell>
          <cell r="AO240" t="str">
            <v>WSWT2325800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BZ240" t="str">
            <v>WRWT25800/WRWT28750</v>
          </cell>
          <cell r="CA240">
            <v>0</v>
          </cell>
          <cell r="DL240"/>
          <cell r="DM240" t="str">
            <v>Lead time</v>
          </cell>
          <cell r="DN240"/>
          <cell r="DP240"/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>
            <v>0</v>
          </cell>
          <cell r="EI240">
            <v>0</v>
          </cell>
        </row>
        <row r="241">
          <cell r="B241" t="str">
            <v>MK68-001209</v>
          </cell>
          <cell r="C241">
            <v>45933</v>
          </cell>
          <cell r="E241" t="str">
            <v>บจก.เอสพีเอ็ม อาหารสัตว์</v>
          </cell>
          <cell r="F241" t="str">
            <v>BOBBI Cat รสSalman</v>
          </cell>
          <cell r="G241">
            <v>23</v>
          </cell>
          <cell r="H241">
            <v>38</v>
          </cell>
          <cell r="I241" t="str">
            <v>ขาว</v>
          </cell>
          <cell r="J241" t="str">
            <v>ใส</v>
          </cell>
          <cell r="L241">
            <v>118</v>
          </cell>
          <cell r="M241" t="str">
            <v>±</v>
          </cell>
          <cell r="N241">
            <v>5</v>
          </cell>
          <cell r="R241" t="str">
            <v>จับจีบ</v>
          </cell>
          <cell r="T241" t="str">
            <v>ไม่สวมถุงใน</v>
          </cell>
          <cell r="U241"/>
          <cell r="V241"/>
          <cell r="X241">
            <v>45946</v>
          </cell>
          <cell r="Z241" t="str">
            <v>500กระสอบแบน</v>
          </cell>
          <cell r="AA241">
            <v>3000</v>
          </cell>
          <cell r="AB241">
            <v>0</v>
          </cell>
          <cell r="AC241">
            <v>0</v>
          </cell>
          <cell r="AD241">
            <v>0</v>
          </cell>
          <cell r="AG241"/>
          <cell r="AI241"/>
          <cell r="AJ241">
            <v>3000</v>
          </cell>
          <cell r="AL241">
            <v>0</v>
          </cell>
          <cell r="AM241">
            <v>3200</v>
          </cell>
          <cell r="AN241">
            <v>0</v>
          </cell>
          <cell r="AO241" t="str">
            <v>WSWT2321750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BZ241" t="str">
            <v>WRWT21750/WRWT21750</v>
          </cell>
          <cell r="CA241">
            <v>0</v>
          </cell>
          <cell r="DL241" t="str">
            <v>P2</v>
          </cell>
          <cell r="DM241">
            <v>3</v>
          </cell>
          <cell r="DN241">
            <v>45946</v>
          </cell>
          <cell r="DP241">
            <v>45941</v>
          </cell>
          <cell r="DQ241">
            <v>45943</v>
          </cell>
          <cell r="DR241">
            <v>45942</v>
          </cell>
          <cell r="DS241">
            <v>45941</v>
          </cell>
          <cell r="DT241"/>
          <cell r="DU241">
            <v>45942</v>
          </cell>
          <cell r="DW241"/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 t="str">
            <v xml:space="preserve"> /</v>
          </cell>
          <cell r="EG241"/>
          <cell r="EH241"/>
          <cell r="EI241"/>
        </row>
        <row r="242">
          <cell r="B242" t="str">
            <v>MK68-001208</v>
          </cell>
          <cell r="C242">
            <v>45933</v>
          </cell>
          <cell r="E242" t="str">
            <v>บจก.เอสพีเอ็ม อาหารสัตว์</v>
          </cell>
          <cell r="F242" t="str">
            <v>BOBBI Cat รสMellow</v>
          </cell>
          <cell r="G242">
            <v>23</v>
          </cell>
          <cell r="H242">
            <v>38</v>
          </cell>
          <cell r="I242" t="str">
            <v>ขาว</v>
          </cell>
          <cell r="J242" t="str">
            <v>ใส</v>
          </cell>
          <cell r="L242">
            <v>118</v>
          </cell>
          <cell r="M242" t="str">
            <v>±</v>
          </cell>
          <cell r="N242">
            <v>5</v>
          </cell>
          <cell r="R242" t="str">
            <v>จับจีบ</v>
          </cell>
          <cell r="T242" t="str">
            <v>ไม่สวมถุงใน</v>
          </cell>
          <cell r="U242"/>
          <cell r="V242"/>
          <cell r="X242">
            <v>45946</v>
          </cell>
          <cell r="Z242" t="str">
            <v>500กระสอบแบน</v>
          </cell>
          <cell r="AA242">
            <v>3000</v>
          </cell>
          <cell r="AB242">
            <v>0</v>
          </cell>
          <cell r="AC242">
            <v>0</v>
          </cell>
          <cell r="AD242">
            <v>0</v>
          </cell>
          <cell r="AG242"/>
          <cell r="AI242"/>
          <cell r="AJ242">
            <v>3000</v>
          </cell>
          <cell r="AL242">
            <v>0</v>
          </cell>
          <cell r="AM242">
            <v>3200</v>
          </cell>
          <cell r="AN242">
            <v>0</v>
          </cell>
          <cell r="AO242" t="str">
            <v>WSWT2321750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BZ242" t="str">
            <v>WRWT21750/WRWT21750</v>
          </cell>
          <cell r="CA242">
            <v>0</v>
          </cell>
          <cell r="DL242" t="str">
            <v>P2</v>
          </cell>
          <cell r="DM242">
            <v>3</v>
          </cell>
          <cell r="DN242">
            <v>45946</v>
          </cell>
          <cell r="DP242">
            <v>45941</v>
          </cell>
          <cell r="DQ242">
            <v>45943</v>
          </cell>
          <cell r="DR242">
            <v>45942</v>
          </cell>
          <cell r="DS242">
            <v>45941</v>
          </cell>
          <cell r="DT242"/>
          <cell r="DU242">
            <v>45942</v>
          </cell>
          <cell r="DW242"/>
          <cell r="DX242"/>
          <cell r="DY242"/>
          <cell r="DZ242"/>
          <cell r="EA242"/>
          <cell r="EB242"/>
          <cell r="EC242" t="str">
            <v>งานเคลือบ+พิมพ์</v>
          </cell>
          <cell r="ED242" t="str">
            <v xml:space="preserve"> /</v>
          </cell>
          <cell r="EG242"/>
          <cell r="EH242"/>
          <cell r="EI242"/>
        </row>
        <row r="243">
          <cell r="B243" t="str">
            <v>MK68-001219</v>
          </cell>
          <cell r="C243">
            <v>45937</v>
          </cell>
          <cell r="E243" t="str">
            <v>บจก.เอสพีเอ็ม อาหารสัตว์</v>
          </cell>
          <cell r="F243" t="str">
            <v xml:space="preserve">BOBBI Dog รส Lamb&amp;Rice </v>
          </cell>
          <cell r="G243">
            <v>23</v>
          </cell>
          <cell r="H243">
            <v>38</v>
          </cell>
          <cell r="I243" t="str">
            <v>ขาว</v>
          </cell>
          <cell r="J243" t="str">
            <v>ใส</v>
          </cell>
          <cell r="L243">
            <v>118</v>
          </cell>
          <cell r="M243" t="str">
            <v>±</v>
          </cell>
          <cell r="N243">
            <v>5</v>
          </cell>
          <cell r="R243" t="str">
            <v>จับจีบ</v>
          </cell>
          <cell r="T243" t="str">
            <v>ไม่สวมถุงใน</v>
          </cell>
          <cell r="U243"/>
          <cell r="V243"/>
          <cell r="X243">
            <v>45946</v>
          </cell>
          <cell r="Z243" t="str">
            <v>500กระสอบแบน</v>
          </cell>
          <cell r="AA243">
            <v>3000</v>
          </cell>
          <cell r="AB243">
            <v>0</v>
          </cell>
          <cell r="AC243">
            <v>0</v>
          </cell>
          <cell r="AD243">
            <v>0</v>
          </cell>
          <cell r="AG243"/>
          <cell r="AI243"/>
          <cell r="AJ243">
            <v>3000</v>
          </cell>
          <cell r="AL243">
            <v>0</v>
          </cell>
          <cell r="AM243">
            <v>3200</v>
          </cell>
          <cell r="AN243">
            <v>0</v>
          </cell>
          <cell r="AO243" t="str">
            <v>WSWT2321750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BZ243" t="str">
            <v>WRWT21750/WRWT21750</v>
          </cell>
          <cell r="CA243">
            <v>0</v>
          </cell>
          <cell r="DL243" t="str">
            <v>P2</v>
          </cell>
          <cell r="DM243">
            <v>3</v>
          </cell>
          <cell r="DN243">
            <v>45946</v>
          </cell>
          <cell r="DP243">
            <v>45941</v>
          </cell>
          <cell r="DQ243">
            <v>45943</v>
          </cell>
          <cell r="DR243">
            <v>45942</v>
          </cell>
          <cell r="DS243">
            <v>45941</v>
          </cell>
          <cell r="DT243"/>
          <cell r="DU243">
            <v>45942</v>
          </cell>
          <cell r="DW243"/>
          <cell r="DX243"/>
          <cell r="DY243"/>
          <cell r="DZ243"/>
          <cell r="EA243"/>
          <cell r="EB243"/>
          <cell r="EC243" t="str">
            <v>งานเคลือบ+พิมพ์</v>
          </cell>
          <cell r="ED243"/>
          <cell r="EG243"/>
          <cell r="EH243"/>
          <cell r="EI243"/>
        </row>
        <row r="244">
          <cell r="B244" t="str">
            <v>ใบรับคำสั่งซื้อ</v>
          </cell>
          <cell r="C244"/>
          <cell r="E244" t="str">
            <v>บจก.แอมโก้เวท</v>
          </cell>
          <cell r="F244" t="str">
            <v>ไม่พิมพ์</v>
          </cell>
          <cell r="G244">
            <v>23</v>
          </cell>
          <cell r="H244">
            <v>40</v>
          </cell>
          <cell r="I244" t="str">
            <v>ขาว</v>
          </cell>
          <cell r="J244" t="str">
            <v>ใส</v>
          </cell>
          <cell r="L244">
            <v>125</v>
          </cell>
          <cell r="M244" t="str">
            <v>±</v>
          </cell>
          <cell r="N244">
            <v>5</v>
          </cell>
          <cell r="R244" t="str">
            <v>จับจีบ</v>
          </cell>
          <cell r="T244" t="str">
            <v>ไม่สวมถุงใน</v>
          </cell>
          <cell r="U244"/>
          <cell r="V244"/>
          <cell r="X244">
            <v>45950</v>
          </cell>
          <cell r="Z244" t="str">
            <v>500กระสอบแบน</v>
          </cell>
          <cell r="AA244">
            <v>5000</v>
          </cell>
          <cell r="AB244">
            <v>0</v>
          </cell>
          <cell r="AC244">
            <v>0</v>
          </cell>
          <cell r="AD244">
            <v>0</v>
          </cell>
          <cell r="AG244"/>
          <cell r="AI244"/>
          <cell r="AJ244">
            <v>0</v>
          </cell>
          <cell r="AL244">
            <v>5000</v>
          </cell>
          <cell r="AM244"/>
          <cell r="AN244">
            <v>0</v>
          </cell>
          <cell r="AO244" t="str">
            <v>WSWT2321750</v>
          </cell>
          <cell r="AQ244">
            <v>5797.55</v>
          </cell>
          <cell r="AR244">
            <v>2015</v>
          </cell>
          <cell r="AS244">
            <v>3782.55</v>
          </cell>
          <cell r="AT244">
            <v>0</v>
          </cell>
          <cell r="AU244">
            <v>5797.55</v>
          </cell>
          <cell r="BZ244" t="str">
            <v>WRWT21750/WRWT21750</v>
          </cell>
          <cell r="CA244">
            <v>333.49482499999993</v>
          </cell>
          <cell r="DL244" t="str">
            <v>P11</v>
          </cell>
          <cell r="DM244">
            <v>2</v>
          </cell>
          <cell r="DN244">
            <v>45950</v>
          </cell>
          <cell r="DP244">
            <v>45945</v>
          </cell>
          <cell r="DQ244">
            <v>45948</v>
          </cell>
          <cell r="DR244"/>
          <cell r="DS244"/>
          <cell r="DT244"/>
          <cell r="DU244">
            <v>45949</v>
          </cell>
          <cell r="DW244"/>
          <cell r="DX244"/>
          <cell r="DY244"/>
          <cell r="DZ244"/>
          <cell r="EA244"/>
          <cell r="EB244"/>
          <cell r="EC244" t="str">
            <v>งานเคลือบ+ตัด</v>
          </cell>
          <cell r="ED244"/>
          <cell r="EG244"/>
          <cell r="EH244"/>
          <cell r="EI244"/>
        </row>
        <row r="245">
          <cell r="B245">
            <v>0</v>
          </cell>
          <cell r="C245"/>
          <cell r="E245"/>
          <cell r="F245"/>
          <cell r="G245">
            <v>23</v>
          </cell>
          <cell r="H245">
            <v>37</v>
          </cell>
          <cell r="I245"/>
          <cell r="J245"/>
          <cell r="L245">
            <v>85</v>
          </cell>
          <cell r="M245" t="str">
            <v>±</v>
          </cell>
          <cell r="N245">
            <v>5</v>
          </cell>
          <cell r="R245"/>
          <cell r="T245"/>
          <cell r="U245"/>
          <cell r="V245"/>
          <cell r="X245"/>
          <cell r="Z245"/>
          <cell r="AA245"/>
          <cell r="AB245"/>
          <cell r="AC245">
            <v>0</v>
          </cell>
          <cell r="AD245"/>
          <cell r="AG245"/>
          <cell r="AI245" t="str">
            <v>ระบุในSD</v>
          </cell>
          <cell r="AJ245"/>
          <cell r="AL245">
            <v>0</v>
          </cell>
          <cell r="AM245"/>
          <cell r="AN245">
            <v>0</v>
          </cell>
          <cell r="AO245" t="str">
            <v>WSWT2321750</v>
          </cell>
          <cell r="AQ245">
            <v>5797.55</v>
          </cell>
          <cell r="AR245">
            <v>2015</v>
          </cell>
          <cell r="AS245">
            <v>3782.55</v>
          </cell>
          <cell r="AT245">
            <v>0</v>
          </cell>
          <cell r="AU245">
            <v>5797.55</v>
          </cell>
          <cell r="BZ245" t="str">
            <v>WRWT230750/WRWT21750</v>
          </cell>
          <cell r="CA245">
            <v>0</v>
          </cell>
          <cell r="DL245"/>
          <cell r="DM245" t="str">
            <v>Lead time</v>
          </cell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>
            <v>0</v>
          </cell>
          <cell r="EI245">
            <v>0</v>
          </cell>
        </row>
        <row r="246">
          <cell r="B246">
            <v>0</v>
          </cell>
          <cell r="C246"/>
          <cell r="E246"/>
          <cell r="F246"/>
          <cell r="G246">
            <v>23</v>
          </cell>
          <cell r="H246">
            <v>34</v>
          </cell>
          <cell r="I246"/>
          <cell r="J246"/>
          <cell r="L246">
            <v>90</v>
          </cell>
          <cell r="M246" t="str">
            <v>±</v>
          </cell>
          <cell r="N246">
            <v>5</v>
          </cell>
          <cell r="R246"/>
          <cell r="T246"/>
          <cell r="U246"/>
          <cell r="V246"/>
          <cell r="X246"/>
          <cell r="Z246"/>
          <cell r="AA246"/>
          <cell r="AB246"/>
          <cell r="AC246">
            <v>0</v>
          </cell>
          <cell r="AD246"/>
          <cell r="AG246"/>
          <cell r="AI246" t="str">
            <v>ระบุในSD</v>
          </cell>
          <cell r="AJ246"/>
          <cell r="AL246">
            <v>0</v>
          </cell>
          <cell r="AM246"/>
          <cell r="AN246">
            <v>0</v>
          </cell>
          <cell r="AO246" t="str">
            <v>WSWTSCL0223211125</v>
          </cell>
          <cell r="AQ246" t="e">
            <v>#REF!</v>
          </cell>
          <cell r="AR246" t="e">
            <v>#REF!</v>
          </cell>
          <cell r="AS246" t="e">
            <v>#REF!</v>
          </cell>
          <cell r="AT246" t="e">
            <v>#REF!</v>
          </cell>
          <cell r="AU246" t="e">
            <v>#REF!</v>
          </cell>
          <cell r="BZ246" t="str">
            <v>WRWT230800/WRWT25650</v>
          </cell>
          <cell r="CA246">
            <v>0</v>
          </cell>
          <cell r="DL246"/>
          <cell r="DM246" t="str">
            <v>Lead time</v>
          </cell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>
            <v>0</v>
          </cell>
        </row>
        <row r="247">
          <cell r="B247">
            <v>0</v>
          </cell>
          <cell r="C247"/>
          <cell r="E247"/>
          <cell r="F247"/>
          <cell r="G247">
            <v>23</v>
          </cell>
          <cell r="H247">
            <v>37</v>
          </cell>
          <cell r="I247" t="str">
            <v>ขาว</v>
          </cell>
          <cell r="J247"/>
          <cell r="L247">
            <v>90</v>
          </cell>
          <cell r="M247" t="str">
            <v>±</v>
          </cell>
          <cell r="N247">
            <v>5</v>
          </cell>
          <cell r="R247"/>
          <cell r="T247"/>
          <cell r="U247"/>
          <cell r="V247"/>
          <cell r="X247"/>
          <cell r="Z247"/>
          <cell r="AA247"/>
          <cell r="AB247">
            <v>0</v>
          </cell>
          <cell r="AC247">
            <v>0</v>
          </cell>
          <cell r="AD247"/>
          <cell r="AG247"/>
          <cell r="AI247" t="str">
            <v>ระบุในSD</v>
          </cell>
          <cell r="AJ247"/>
          <cell r="AL247">
            <v>0</v>
          </cell>
          <cell r="AM247"/>
          <cell r="AN247">
            <v>0</v>
          </cell>
          <cell r="AO247" t="str">
            <v>WSWT2325800SM</v>
          </cell>
          <cell r="AQ247" t="e">
            <v>#REF!</v>
          </cell>
          <cell r="AR247" t="e">
            <v>#REF!</v>
          </cell>
          <cell r="AS247" t="e">
            <v>#REF!</v>
          </cell>
          <cell r="AT247" t="e">
            <v>#REF!</v>
          </cell>
          <cell r="AU247" t="e">
            <v>#REF!</v>
          </cell>
          <cell r="BZ247" t="str">
            <v>WRWT21800/WRWT21800</v>
          </cell>
          <cell r="CA247">
            <v>0</v>
          </cell>
          <cell r="DL247"/>
          <cell r="DM247" t="str">
            <v>Lead time</v>
          </cell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>
            <v>0</v>
          </cell>
        </row>
        <row r="248">
          <cell r="B248">
            <v>0</v>
          </cell>
          <cell r="C248"/>
          <cell r="E248"/>
          <cell r="F248"/>
          <cell r="G248">
            <v>23</v>
          </cell>
          <cell r="H248">
            <v>37</v>
          </cell>
          <cell r="I248"/>
          <cell r="J248"/>
          <cell r="L248">
            <v>120</v>
          </cell>
          <cell r="M248" t="str">
            <v>+</v>
          </cell>
          <cell r="N248">
            <v>5</v>
          </cell>
          <cell r="R248"/>
          <cell r="T248"/>
          <cell r="U248"/>
          <cell r="V248"/>
          <cell r="X248"/>
          <cell r="Z248"/>
          <cell r="AA248"/>
          <cell r="AB248"/>
          <cell r="AC248">
            <v>0</v>
          </cell>
          <cell r="AD248"/>
          <cell r="AG248"/>
          <cell r="AI248" t="str">
            <v>ระบุในSD</v>
          </cell>
          <cell r="AJ248"/>
          <cell r="AL248">
            <v>0</v>
          </cell>
          <cell r="AM248"/>
          <cell r="AN248">
            <v>0</v>
          </cell>
          <cell r="AO248" t="str">
            <v>WSWT23211125120SMFX</v>
          </cell>
          <cell r="AQ248" t="e">
            <v>#REF!</v>
          </cell>
          <cell r="AR248" t="e">
            <v>#REF!</v>
          </cell>
          <cell r="AS248" t="e">
            <v>#REF!</v>
          </cell>
          <cell r="AT248" t="e">
            <v>#REF!</v>
          </cell>
          <cell r="AU248" t="e">
            <v>#REF!</v>
          </cell>
          <cell r="BZ248" t="str">
            <v>WROP2301125/WRBR21940</v>
          </cell>
          <cell r="CA248">
            <v>0</v>
          </cell>
          <cell r="DL248"/>
          <cell r="DM248" t="str">
            <v>Lead time</v>
          </cell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>
            <v>0</v>
          </cell>
        </row>
        <row r="249">
          <cell r="B249">
            <v>0</v>
          </cell>
          <cell r="C249"/>
          <cell r="E249"/>
          <cell r="F249" t="str">
            <v xml:space="preserve">  </v>
          </cell>
          <cell r="G249">
            <v>23</v>
          </cell>
          <cell r="H249">
            <v>37</v>
          </cell>
          <cell r="I249" t="str">
            <v>ขาว</v>
          </cell>
          <cell r="J249"/>
          <cell r="L249">
            <v>130</v>
          </cell>
          <cell r="M249" t="str">
            <v>+</v>
          </cell>
          <cell r="N249">
            <v>3</v>
          </cell>
          <cell r="R249"/>
          <cell r="T249"/>
          <cell r="U249"/>
          <cell r="V249"/>
          <cell r="X249"/>
          <cell r="Z249"/>
          <cell r="AA249"/>
          <cell r="AB249">
            <v>0</v>
          </cell>
          <cell r="AC249">
            <v>0</v>
          </cell>
          <cell r="AD249"/>
          <cell r="AG249"/>
          <cell r="AI249" t="str">
            <v>ระบุในSD</v>
          </cell>
          <cell r="AJ249"/>
          <cell r="AL249">
            <v>0</v>
          </cell>
          <cell r="AM249"/>
          <cell r="AN249">
            <v>0</v>
          </cell>
          <cell r="AO249" t="str">
            <v>WSWT23211125130</v>
          </cell>
          <cell r="AQ249" t="e">
            <v>#REF!</v>
          </cell>
          <cell r="AR249" t="e">
            <v>#REF!</v>
          </cell>
          <cell r="AS249" t="e">
            <v>#REF!</v>
          </cell>
          <cell r="AT249" t="e">
            <v>#REF!</v>
          </cell>
          <cell r="AU249" t="e">
            <v>#REF!</v>
          </cell>
          <cell r="BZ249" t="str">
            <v>WRWT211125/WRWT251080</v>
          </cell>
          <cell r="CA249">
            <v>0</v>
          </cell>
          <cell r="DL249"/>
          <cell r="DM249" t="str">
            <v>Lead time</v>
          </cell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>
            <v>0</v>
          </cell>
        </row>
        <row r="250">
          <cell r="B250">
            <v>0</v>
          </cell>
          <cell r="C250"/>
          <cell r="E250"/>
          <cell r="F250"/>
          <cell r="G250">
            <v>23</v>
          </cell>
          <cell r="H250">
            <v>37</v>
          </cell>
          <cell r="I250"/>
          <cell r="J250"/>
          <cell r="L250">
            <v>120</v>
          </cell>
          <cell r="M250" t="str">
            <v>±</v>
          </cell>
          <cell r="N250">
            <v>3</v>
          </cell>
          <cell r="R250"/>
          <cell r="T250"/>
          <cell r="U250"/>
          <cell r="V250"/>
          <cell r="X250"/>
          <cell r="Z250"/>
          <cell r="AA250"/>
          <cell r="AB250">
            <v>0</v>
          </cell>
          <cell r="AC250">
            <v>0</v>
          </cell>
          <cell r="AD250"/>
          <cell r="AG250"/>
          <cell r="AI250" t="str">
            <v>ระบุในSD</v>
          </cell>
          <cell r="AJ250"/>
          <cell r="AL250">
            <v>0</v>
          </cell>
          <cell r="AM250"/>
          <cell r="AN250">
            <v>0</v>
          </cell>
          <cell r="AO250" t="str">
            <v>WSWT2321112512051</v>
          </cell>
          <cell r="AQ250" t="e">
            <v>#REF!</v>
          </cell>
          <cell r="AR250" t="e">
            <v>#REF!</v>
          </cell>
          <cell r="AS250" t="e">
            <v>#REF!</v>
          </cell>
          <cell r="AT250" t="e">
            <v>#REF!</v>
          </cell>
          <cell r="AU250" t="e">
            <v>#REF!</v>
          </cell>
          <cell r="BZ250" t="str">
            <v>WRWT211125/WRWT21900</v>
          </cell>
          <cell r="CA250">
            <v>0</v>
          </cell>
          <cell r="DL250"/>
          <cell r="DM250" t="str">
            <v>Lead time</v>
          </cell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>
            <v>0</v>
          </cell>
        </row>
        <row r="251">
          <cell r="B251" t="str">
            <v>MK67-001490</v>
          </cell>
          <cell r="C251">
            <v>45601</v>
          </cell>
          <cell r="E251" t="str">
            <v>บจก.น้ำตาลทิพย์สุโขทัย</v>
          </cell>
          <cell r="F251" t="str">
            <v>Green for white sugar</v>
          </cell>
          <cell r="G251">
            <v>23</v>
          </cell>
          <cell r="H251">
            <v>37</v>
          </cell>
          <cell r="I251" t="str">
            <v>ขาว</v>
          </cell>
          <cell r="J251"/>
          <cell r="L251">
            <v>130</v>
          </cell>
          <cell r="M251" t="str">
            <v>±</v>
          </cell>
          <cell r="N251">
            <v>5</v>
          </cell>
          <cell r="R251" t="str">
            <v>บิด</v>
          </cell>
          <cell r="T251">
            <v>24</v>
          </cell>
          <cell r="U251">
            <v>40</v>
          </cell>
          <cell r="V251">
            <v>55</v>
          </cell>
          <cell r="X251" t="str">
            <v>รอแจ้ง</v>
          </cell>
          <cell r="Z251" t="str">
            <v>300แบน</v>
          </cell>
          <cell r="AA251">
            <v>100000</v>
          </cell>
          <cell r="AB251">
            <v>3207.7128103679997</v>
          </cell>
          <cell r="AC251">
            <v>0</v>
          </cell>
          <cell r="AD251">
            <v>3207.7128103679997</v>
          </cell>
          <cell r="AG251"/>
          <cell r="AI251"/>
          <cell r="AJ251">
            <v>1500</v>
          </cell>
          <cell r="AL251">
            <v>98500</v>
          </cell>
          <cell r="AM251"/>
          <cell r="AN251">
            <v>103425</v>
          </cell>
          <cell r="AO251" t="str">
            <v>WSWT2321112512551</v>
          </cell>
          <cell r="AQ251">
            <v>105955.465</v>
          </cell>
          <cell r="AR251">
            <v>19362</v>
          </cell>
          <cell r="AS251">
            <v>86593.464999999997</v>
          </cell>
          <cell r="AT251">
            <v>0</v>
          </cell>
          <cell r="AU251">
            <v>0</v>
          </cell>
          <cell r="BZ251" t="str">
            <v>WRWT211125/WRWT251030</v>
          </cell>
          <cell r="CA251">
            <v>11092.935565123611</v>
          </cell>
          <cell r="DL251" t="str">
            <v>P9</v>
          </cell>
          <cell r="DM251">
            <v>3</v>
          </cell>
          <cell r="DN251" t="str">
            <v>รอแจ้ง</v>
          </cell>
          <cell r="DP251" t="e">
            <v>#VALUE!</v>
          </cell>
          <cell r="DQ251"/>
          <cell r="DR251" t="e">
            <v>#VALUE!</v>
          </cell>
          <cell r="DS251" t="e">
            <v>#VALUE!</v>
          </cell>
          <cell r="DT251" t="e">
            <v>#VALUE!</v>
          </cell>
          <cell r="DU251" t="e">
            <v>#VALUE!</v>
          </cell>
          <cell r="DW251" t="e">
            <v>#VALUE!</v>
          </cell>
          <cell r="DX251"/>
          <cell r="DY251"/>
          <cell r="DZ251"/>
          <cell r="EA251"/>
          <cell r="EB251"/>
          <cell r="EC251" t="str">
            <v>งานพิมพ์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MK67-001490</v>
          </cell>
          <cell r="C252">
            <v>45601</v>
          </cell>
          <cell r="E252" t="str">
            <v>บจก.น้ำตาลทิพย์สุโขทัย</v>
          </cell>
          <cell r="F252" t="str">
            <v>Green for white sugar</v>
          </cell>
          <cell r="G252">
            <v>23</v>
          </cell>
          <cell r="H252">
            <v>37</v>
          </cell>
          <cell r="I252" t="str">
            <v>ขาว</v>
          </cell>
          <cell r="J252"/>
          <cell r="L252">
            <v>130</v>
          </cell>
          <cell r="M252" t="str">
            <v>±</v>
          </cell>
          <cell r="N252">
            <v>5</v>
          </cell>
          <cell r="R252" t="str">
            <v>บิด</v>
          </cell>
          <cell r="T252">
            <v>24</v>
          </cell>
          <cell r="U252">
            <v>40</v>
          </cell>
          <cell r="V252">
            <v>55</v>
          </cell>
          <cell r="X252" t="str">
            <v>รอแจ้ง</v>
          </cell>
          <cell r="Z252" t="str">
            <v>300แบน</v>
          </cell>
          <cell r="AA252">
            <v>337878</v>
          </cell>
          <cell r="AB252">
            <v>11003.203948644863</v>
          </cell>
          <cell r="AC252">
            <v>0</v>
          </cell>
          <cell r="AD252">
            <v>11003.203948644863</v>
          </cell>
          <cell r="AG252"/>
          <cell r="AI252"/>
          <cell r="AJ252">
            <v>0</v>
          </cell>
          <cell r="AL252">
            <v>337878</v>
          </cell>
          <cell r="AM252"/>
          <cell r="AN252">
            <v>354771.9</v>
          </cell>
          <cell r="AO252" t="str">
            <v>WSWT2321112512551</v>
          </cell>
          <cell r="AQ252">
            <v>363451.98582000006</v>
          </cell>
          <cell r="AR252">
            <v>0</v>
          </cell>
          <cell r="AS252">
            <v>363451.98582000006</v>
          </cell>
          <cell r="AT252">
            <v>0</v>
          </cell>
          <cell r="AU252">
            <v>0</v>
          </cell>
          <cell r="BZ252" t="str">
            <v>WRWT211125/WRWT251030</v>
          </cell>
          <cell r="CA252">
            <v>46559.511849046357</v>
          </cell>
          <cell r="DL252" t="str">
            <v>P9</v>
          </cell>
          <cell r="DM252">
            <v>3</v>
          </cell>
          <cell r="DN252" t="str">
            <v>รอแจ้ง</v>
          </cell>
          <cell r="DP252" t="e">
            <v>#VALUE!</v>
          </cell>
          <cell r="DQ252"/>
          <cell r="DR252" t="e">
            <v>#VALUE!</v>
          </cell>
          <cell r="DS252" t="e">
            <v>#VALUE!</v>
          </cell>
          <cell r="DT252" t="e">
            <v>#VALUE!</v>
          </cell>
          <cell r="DU252" t="e">
            <v>#VALUE!</v>
          </cell>
          <cell r="DW252" t="e">
            <v>#VALUE!</v>
          </cell>
          <cell r="DX252"/>
          <cell r="DY252"/>
          <cell r="DZ252"/>
          <cell r="EA252"/>
          <cell r="EB252"/>
          <cell r="EC252" t="str">
            <v>งานพิมพ์</v>
          </cell>
          <cell r="ED252" t="str">
            <v xml:space="preserve"> /</v>
          </cell>
          <cell r="EG252"/>
          <cell r="EH252"/>
          <cell r="EI252"/>
        </row>
        <row r="253">
          <cell r="B253">
            <v>0</v>
          </cell>
          <cell r="C253"/>
          <cell r="E253"/>
          <cell r="F253"/>
          <cell r="G253">
            <v>23</v>
          </cell>
          <cell r="H253">
            <v>37</v>
          </cell>
          <cell r="I253"/>
          <cell r="J253"/>
          <cell r="L253">
            <v>128</v>
          </cell>
          <cell r="M253" t="str">
            <v>±</v>
          </cell>
          <cell r="N253">
            <v>5</v>
          </cell>
          <cell r="R253"/>
          <cell r="T253"/>
          <cell r="U253"/>
          <cell r="V253"/>
          <cell r="X253"/>
          <cell r="Z253"/>
          <cell r="AA253"/>
          <cell r="AB253"/>
          <cell r="AC253">
            <v>0</v>
          </cell>
          <cell r="AD253"/>
          <cell r="AG253"/>
          <cell r="AI253" t="str">
            <v>ระบุในSD</v>
          </cell>
          <cell r="AJ253"/>
          <cell r="AL253">
            <v>0</v>
          </cell>
          <cell r="AM253"/>
          <cell r="AN253">
            <v>0</v>
          </cell>
          <cell r="AO253" t="str">
            <v>WSWT2321112512551</v>
          </cell>
          <cell r="AQ253">
            <v>469407.45082000003</v>
          </cell>
          <cell r="AR253">
            <v>19362</v>
          </cell>
          <cell r="AS253">
            <v>450045.45082000003</v>
          </cell>
          <cell r="AT253">
            <v>0</v>
          </cell>
          <cell r="AU253">
            <v>0</v>
          </cell>
          <cell r="BZ253" t="str">
            <v>WRWT2301125/WRWT251030</v>
          </cell>
          <cell r="CA253">
            <v>0</v>
          </cell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>
            <v>0</v>
          </cell>
          <cell r="EI253">
            <v>0</v>
          </cell>
        </row>
        <row r="254">
          <cell r="B254" t="str">
            <v>MK68-001160</v>
          </cell>
          <cell r="C254">
            <v>45923</v>
          </cell>
          <cell r="E254" t="str">
            <v>หจก.อนนท์อุตสาหกรรม</v>
          </cell>
          <cell r="F254" t="str">
            <v>อนนท์ 50กก.</v>
          </cell>
          <cell r="G254">
            <v>24</v>
          </cell>
          <cell r="H254">
            <v>37</v>
          </cell>
          <cell r="I254" t="str">
            <v>ขาว</v>
          </cell>
          <cell r="J254"/>
          <cell r="L254">
            <v>120</v>
          </cell>
          <cell r="M254" t="str">
            <v>±</v>
          </cell>
          <cell r="N254">
            <v>5</v>
          </cell>
          <cell r="R254" t="str">
            <v>ไม่</v>
          </cell>
          <cell r="T254">
            <v>25</v>
          </cell>
          <cell r="U254">
            <v>40</v>
          </cell>
          <cell r="V254">
            <v>55</v>
          </cell>
          <cell r="X254">
            <v>45948</v>
          </cell>
          <cell r="Z254" t="str">
            <v>500กระสอบแบน</v>
          </cell>
          <cell r="AA254">
            <v>5000</v>
          </cell>
          <cell r="AB254">
            <v>0</v>
          </cell>
          <cell r="AC254">
            <v>0</v>
          </cell>
          <cell r="AD254">
            <v>0</v>
          </cell>
          <cell r="AG254"/>
          <cell r="AI254"/>
          <cell r="AJ254">
            <v>5000</v>
          </cell>
          <cell r="AL254">
            <v>0</v>
          </cell>
          <cell r="AM254">
            <v>5300</v>
          </cell>
          <cell r="AN254">
            <v>0</v>
          </cell>
          <cell r="AO254" t="str">
            <v>WSWT24211125120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BZ254" t="str">
            <v>WRWT211125/WRWT25850</v>
          </cell>
          <cell r="CA254">
            <v>0</v>
          </cell>
          <cell r="DL254" t="str">
            <v>P9</v>
          </cell>
          <cell r="DM254">
            <v>3</v>
          </cell>
          <cell r="DN254">
            <v>45948</v>
          </cell>
          <cell r="DP254">
            <v>45943</v>
          </cell>
          <cell r="DQ254"/>
          <cell r="DR254">
            <v>45938</v>
          </cell>
          <cell r="DS254">
            <v>45945</v>
          </cell>
          <cell r="DT254">
            <v>45946</v>
          </cell>
          <cell r="DU254">
            <v>45946</v>
          </cell>
          <cell r="DW254">
            <v>45947</v>
          </cell>
          <cell r="DX254"/>
          <cell r="DY254"/>
          <cell r="DZ254"/>
          <cell r="EA254"/>
          <cell r="EB254"/>
          <cell r="EC254" t="str">
            <v>งานพิมพ์</v>
          </cell>
          <cell r="ED254" t="str">
            <v>รอART</v>
          </cell>
          <cell r="EG254"/>
          <cell r="EH254"/>
          <cell r="EI254"/>
        </row>
        <row r="255">
          <cell r="B255" t="str">
            <v>MK68-001160</v>
          </cell>
          <cell r="C255">
            <v>45923</v>
          </cell>
          <cell r="E255" t="str">
            <v>หจก.อนนท์อุตสาหกรรม</v>
          </cell>
          <cell r="F255" t="str">
            <v>ไม่พิมพ์</v>
          </cell>
          <cell r="G255">
            <v>24</v>
          </cell>
          <cell r="H255">
            <v>37</v>
          </cell>
          <cell r="I255" t="str">
            <v>ขาว</v>
          </cell>
          <cell r="J255"/>
          <cell r="L255">
            <v>120</v>
          </cell>
          <cell r="M255" t="str">
            <v>±</v>
          </cell>
          <cell r="N255">
            <v>5</v>
          </cell>
          <cell r="R255" t="str">
            <v>ไม่</v>
          </cell>
          <cell r="T255">
            <v>25</v>
          </cell>
          <cell r="U255">
            <v>40</v>
          </cell>
          <cell r="V255">
            <v>55</v>
          </cell>
          <cell r="X255">
            <v>45948</v>
          </cell>
          <cell r="Z255" t="str">
            <v>500กระสอบแบน</v>
          </cell>
          <cell r="AA255">
            <v>5000</v>
          </cell>
          <cell r="AB255">
            <v>0</v>
          </cell>
          <cell r="AC255">
            <v>0</v>
          </cell>
          <cell r="AD255">
            <v>0</v>
          </cell>
          <cell r="AG255"/>
          <cell r="AI255"/>
          <cell r="AJ255">
            <v>5000</v>
          </cell>
          <cell r="AL255">
            <v>0</v>
          </cell>
          <cell r="AM255"/>
          <cell r="AN255">
            <v>0</v>
          </cell>
          <cell r="AO255" t="str">
            <v>WSWT24211125120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BZ255" t="str">
            <v>WRWT211125/WRWT25850</v>
          </cell>
          <cell r="CA255">
            <v>0</v>
          </cell>
          <cell r="DL255" t="str">
            <v>P13</v>
          </cell>
          <cell r="DM255">
            <v>2</v>
          </cell>
          <cell r="DN255">
            <v>45948</v>
          </cell>
          <cell r="DP255">
            <v>45943</v>
          </cell>
          <cell r="DQ255"/>
          <cell r="DR255"/>
          <cell r="DS255"/>
          <cell r="DT255"/>
          <cell r="DU255">
            <v>45946</v>
          </cell>
          <cell r="DW255">
            <v>45947</v>
          </cell>
          <cell r="DX255"/>
          <cell r="DY255"/>
          <cell r="DZ255"/>
          <cell r="EA255"/>
          <cell r="EB255"/>
          <cell r="EC255" t="str">
            <v>ตัด</v>
          </cell>
          <cell r="ED255"/>
          <cell r="EG255"/>
          <cell r="EH255"/>
          <cell r="EI255"/>
        </row>
        <row r="256">
          <cell r="B256">
            <v>0</v>
          </cell>
          <cell r="C256"/>
          <cell r="E256"/>
          <cell r="F256"/>
          <cell r="G256">
            <v>24</v>
          </cell>
          <cell r="H256">
            <v>37</v>
          </cell>
          <cell r="I256"/>
          <cell r="J256"/>
          <cell r="L256">
            <v>120</v>
          </cell>
          <cell r="M256" t="str">
            <v>+</v>
          </cell>
          <cell r="N256">
            <v>3</v>
          </cell>
          <cell r="R256"/>
          <cell r="T256"/>
          <cell r="U256"/>
          <cell r="V256"/>
          <cell r="X256"/>
          <cell r="Z256"/>
          <cell r="AA256"/>
          <cell r="AB256"/>
          <cell r="AC256">
            <v>0</v>
          </cell>
          <cell r="AD256"/>
          <cell r="AG256"/>
          <cell r="AI256" t="str">
            <v>ระบุในSD</v>
          </cell>
          <cell r="AJ256"/>
          <cell r="AL256">
            <v>0</v>
          </cell>
          <cell r="AM256"/>
          <cell r="AN256">
            <v>0</v>
          </cell>
          <cell r="AO256" t="str">
            <v>WSWT24211125120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BZ256" t="str">
            <v>WRWT2401125/WRWT25850</v>
          </cell>
          <cell r="CA256">
            <v>0</v>
          </cell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>
            <v>0</v>
          </cell>
          <cell r="EI256">
            <v>0</v>
          </cell>
        </row>
        <row r="257">
          <cell r="B257">
            <v>0</v>
          </cell>
          <cell r="C257"/>
          <cell r="E257"/>
          <cell r="F257" t="str">
            <v xml:space="preserve"> </v>
          </cell>
          <cell r="G257">
            <v>24</v>
          </cell>
          <cell r="H257">
            <v>37</v>
          </cell>
          <cell r="I257"/>
          <cell r="J257"/>
          <cell r="L257">
            <v>125</v>
          </cell>
          <cell r="M257" t="str">
            <v>+</v>
          </cell>
          <cell r="N257">
            <v>3</v>
          </cell>
          <cell r="R257"/>
          <cell r="T257"/>
          <cell r="U257"/>
          <cell r="V257"/>
          <cell r="X257"/>
          <cell r="Z257"/>
          <cell r="AA257"/>
          <cell r="AB257"/>
          <cell r="AC257">
            <v>0</v>
          </cell>
          <cell r="AD257"/>
          <cell r="AG257"/>
          <cell r="AI257" t="str">
            <v>ระบุในSD</v>
          </cell>
          <cell r="AJ257"/>
          <cell r="AL257">
            <v>0</v>
          </cell>
          <cell r="AM257"/>
          <cell r="AN257">
            <v>0</v>
          </cell>
          <cell r="AO257" t="str">
            <v>WSWT2421112512551</v>
          </cell>
          <cell r="AQ257" t="e">
            <v>#REF!</v>
          </cell>
          <cell r="AR257" t="e">
            <v>#REF!</v>
          </cell>
          <cell r="AS257" t="e">
            <v>#REF!</v>
          </cell>
          <cell r="AT257" t="e">
            <v>#REF!</v>
          </cell>
          <cell r="AU257" t="e">
            <v>#REF!</v>
          </cell>
          <cell r="BZ257" t="str">
            <v>WRWT2401125/WRWT25960</v>
          </cell>
          <cell r="CA257">
            <v>0</v>
          </cell>
          <cell r="DL257"/>
          <cell r="DM257" t="str">
            <v>Lead time</v>
          </cell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>
            <v>0</v>
          </cell>
          <cell r="EI257">
            <v>0</v>
          </cell>
        </row>
        <row r="258">
          <cell r="B258">
            <v>0</v>
          </cell>
          <cell r="C258"/>
          <cell r="E258"/>
          <cell r="F258"/>
          <cell r="G258">
            <v>26</v>
          </cell>
          <cell r="H258">
            <v>38</v>
          </cell>
          <cell r="I258" t="str">
            <v>เหลือง</v>
          </cell>
          <cell r="J258"/>
          <cell r="L258">
            <v>105</v>
          </cell>
          <cell r="M258" t="str">
            <v>±</v>
          </cell>
          <cell r="N258">
            <v>5</v>
          </cell>
          <cell r="R258"/>
          <cell r="T258"/>
          <cell r="U258"/>
          <cell r="V258"/>
          <cell r="X258"/>
          <cell r="Z258"/>
          <cell r="AA258"/>
          <cell r="AB258">
            <v>0</v>
          </cell>
          <cell r="AC258">
            <v>0</v>
          </cell>
          <cell r="AD258"/>
          <cell r="AG258"/>
          <cell r="AI258" t="str">
            <v>ระบุในSD</v>
          </cell>
          <cell r="AJ258"/>
          <cell r="AL258">
            <v>0</v>
          </cell>
          <cell r="AM258"/>
          <cell r="AN258">
            <v>0</v>
          </cell>
          <cell r="AO258" t="str">
            <v>WSYL2625850</v>
          </cell>
          <cell r="AQ258" t="e">
            <v>#REF!</v>
          </cell>
          <cell r="AR258" t="e">
            <v>#REF!</v>
          </cell>
          <cell r="AS258" t="e">
            <v>#REF!</v>
          </cell>
          <cell r="AT258" t="e">
            <v>#REF!</v>
          </cell>
          <cell r="AU258" t="e">
            <v>#REF!</v>
          </cell>
          <cell r="BZ258" t="str">
            <v>WRYL25850/WRYL25850</v>
          </cell>
          <cell r="CA258">
            <v>0</v>
          </cell>
          <cell r="DL258"/>
          <cell r="DM258" t="str">
            <v>Lead time</v>
          </cell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>
            <v>0</v>
          </cell>
        </row>
        <row r="259">
          <cell r="B259">
            <v>0</v>
          </cell>
          <cell r="C259"/>
          <cell r="E259"/>
          <cell r="F259"/>
          <cell r="G259">
            <v>26</v>
          </cell>
          <cell r="H259">
            <v>43</v>
          </cell>
          <cell r="I259" t="str">
            <v>ขาว</v>
          </cell>
          <cell r="J259"/>
          <cell r="L259">
            <v>102</v>
          </cell>
          <cell r="M259" t="str">
            <v>±</v>
          </cell>
          <cell r="N259">
            <v>5</v>
          </cell>
          <cell r="R259"/>
          <cell r="T259"/>
          <cell r="U259"/>
          <cell r="V259"/>
          <cell r="X259"/>
          <cell r="Z259"/>
          <cell r="AA259"/>
          <cell r="AB259">
            <v>0</v>
          </cell>
          <cell r="AC259">
            <v>0</v>
          </cell>
          <cell r="AD259"/>
          <cell r="AG259"/>
          <cell r="AI259" t="str">
            <v>ระบุในSD</v>
          </cell>
          <cell r="AJ259"/>
          <cell r="AL259">
            <v>0</v>
          </cell>
          <cell r="AM259"/>
          <cell r="AN259">
            <v>0</v>
          </cell>
          <cell r="AO259" t="str">
            <v>WSWT2625650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BZ259" t="str">
            <v>WRWT25650/WRWT25650</v>
          </cell>
          <cell r="CA259">
            <v>0</v>
          </cell>
          <cell r="DL259"/>
          <cell r="DM259" t="str">
            <v>Lead time</v>
          </cell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>
            <v>0</v>
          </cell>
        </row>
        <row r="260">
          <cell r="B260" t="str">
            <v>MK68-001212</v>
          </cell>
          <cell r="C260">
            <v>45934</v>
          </cell>
          <cell r="E260" t="str">
            <v xml:space="preserve">คุณธนนท์ </v>
          </cell>
          <cell r="F260" t="str">
            <v>ไม่พิมพ์</v>
          </cell>
          <cell r="G260">
            <v>26</v>
          </cell>
          <cell r="H260">
            <v>39</v>
          </cell>
          <cell r="I260" t="str">
            <v>ขาว</v>
          </cell>
          <cell r="J260"/>
          <cell r="L260">
            <v>93</v>
          </cell>
          <cell r="M260" t="str">
            <v>±</v>
          </cell>
          <cell r="N260">
            <v>5</v>
          </cell>
          <cell r="R260" t="str">
            <v>ไม่</v>
          </cell>
          <cell r="T260" t="str">
            <v>ไม่สวมถุงใน</v>
          </cell>
          <cell r="U260"/>
          <cell r="V260"/>
          <cell r="X260">
            <v>45960</v>
          </cell>
          <cell r="Z260" t="str">
            <v>มัด100</v>
          </cell>
          <cell r="AA260">
            <v>5000</v>
          </cell>
          <cell r="AB260">
            <v>0</v>
          </cell>
          <cell r="AC260">
            <v>0</v>
          </cell>
          <cell r="AD260">
            <v>0</v>
          </cell>
          <cell r="AG260"/>
          <cell r="AI260"/>
          <cell r="AJ260">
            <v>5000</v>
          </cell>
          <cell r="AL260">
            <v>0</v>
          </cell>
          <cell r="AM260"/>
          <cell r="AN260">
            <v>0</v>
          </cell>
          <cell r="AO260" t="str">
            <v>WSWT262575051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BZ260" t="str">
            <v>WRWT25800/WRWT25650</v>
          </cell>
          <cell r="CA260">
            <v>0</v>
          </cell>
          <cell r="DL260" t="str">
            <v>P3</v>
          </cell>
          <cell r="DM260">
            <v>1</v>
          </cell>
          <cell r="DN260">
            <v>45960</v>
          </cell>
          <cell r="DP260">
            <v>45955</v>
          </cell>
          <cell r="DQ260"/>
          <cell r="DR260"/>
          <cell r="DS260"/>
          <cell r="DT260"/>
          <cell r="DU260">
            <v>45959</v>
          </cell>
          <cell r="DW260"/>
          <cell r="DX260"/>
          <cell r="DY260"/>
          <cell r="DZ260"/>
          <cell r="EA260"/>
          <cell r="EB260"/>
          <cell r="EC260" t="str">
            <v>ตัด</v>
          </cell>
          <cell r="ED260"/>
          <cell r="EG260"/>
          <cell r="EH260"/>
          <cell r="EI260"/>
        </row>
        <row r="261">
          <cell r="B261">
            <v>0</v>
          </cell>
          <cell r="C261"/>
          <cell r="E261"/>
          <cell r="F261"/>
          <cell r="G261">
            <v>26</v>
          </cell>
          <cell r="H261">
            <v>43</v>
          </cell>
          <cell r="I261"/>
          <cell r="J261"/>
          <cell r="L261">
            <v>100</v>
          </cell>
          <cell r="M261" t="str">
            <v>±</v>
          </cell>
          <cell r="N261">
            <v>5</v>
          </cell>
          <cell r="R261"/>
          <cell r="T261"/>
          <cell r="U261"/>
          <cell r="V261"/>
          <cell r="X261"/>
          <cell r="Z261"/>
          <cell r="AA261"/>
          <cell r="AB261"/>
          <cell r="AC261">
            <v>0</v>
          </cell>
          <cell r="AD261"/>
          <cell r="AG261"/>
          <cell r="AI261" t="str">
            <v>ระบุในSD</v>
          </cell>
          <cell r="AJ261"/>
          <cell r="AL261">
            <v>0</v>
          </cell>
          <cell r="AM261"/>
          <cell r="AN261">
            <v>0</v>
          </cell>
          <cell r="AO261" t="str">
            <v>WSWT262575051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BZ261" t="str">
            <v>WRWT25800/WRWT25650</v>
          </cell>
          <cell r="CA261">
            <v>0</v>
          </cell>
          <cell r="DL261"/>
          <cell r="DM261" t="str">
            <v>Lead time</v>
          </cell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>
            <v>0</v>
          </cell>
          <cell r="EI261">
            <v>0</v>
          </cell>
        </row>
        <row r="262">
          <cell r="B262">
            <v>0</v>
          </cell>
          <cell r="C262"/>
          <cell r="E262"/>
          <cell r="F262"/>
          <cell r="G262">
            <v>26</v>
          </cell>
          <cell r="H262">
            <v>43</v>
          </cell>
          <cell r="I262"/>
          <cell r="J262"/>
          <cell r="L262">
            <v>113</v>
          </cell>
          <cell r="M262" t="str">
            <v>±</v>
          </cell>
          <cell r="N262">
            <v>5</v>
          </cell>
          <cell r="R262"/>
          <cell r="T262"/>
          <cell r="U262"/>
          <cell r="V262"/>
          <cell r="X262"/>
          <cell r="Z262"/>
          <cell r="AA262"/>
          <cell r="AB262"/>
          <cell r="AC262">
            <v>0</v>
          </cell>
          <cell r="AD262"/>
          <cell r="AG262"/>
          <cell r="AI262" t="str">
            <v>ระบุในSD</v>
          </cell>
          <cell r="AJ262"/>
          <cell r="AL262">
            <v>0</v>
          </cell>
          <cell r="AM262"/>
          <cell r="AN262">
            <v>0</v>
          </cell>
          <cell r="AO262" t="str">
            <v>WSWT2625700</v>
          </cell>
          <cell r="AQ262" t="e">
            <v>#REF!</v>
          </cell>
          <cell r="AR262" t="e">
            <v>#REF!</v>
          </cell>
          <cell r="AS262" t="e">
            <v>#REF!</v>
          </cell>
          <cell r="AT262" t="e">
            <v>#REF!</v>
          </cell>
          <cell r="AU262" t="e">
            <v>#REF!</v>
          </cell>
          <cell r="BZ262" t="str">
            <v>WRWT260800/WRWT25650</v>
          </cell>
          <cell r="CA262">
            <v>0</v>
          </cell>
          <cell r="DL262"/>
          <cell r="DM262" t="str">
            <v>Lead time</v>
          </cell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>
            <v>0</v>
          </cell>
          <cell r="EI262">
            <v>0</v>
          </cell>
        </row>
        <row r="263">
          <cell r="B263">
            <v>0</v>
          </cell>
          <cell r="C263"/>
          <cell r="E263"/>
          <cell r="F263"/>
          <cell r="G263">
            <v>26</v>
          </cell>
          <cell r="H263">
            <v>41</v>
          </cell>
          <cell r="I263"/>
          <cell r="J263"/>
          <cell r="L263">
            <v>90</v>
          </cell>
          <cell r="M263" t="str">
            <v>±</v>
          </cell>
          <cell r="N263">
            <v>5</v>
          </cell>
          <cell r="R263"/>
          <cell r="T263"/>
          <cell r="U263"/>
          <cell r="V263"/>
          <cell r="X263"/>
          <cell r="Z263"/>
          <cell r="AA263"/>
          <cell r="AB263"/>
          <cell r="AC263">
            <v>0</v>
          </cell>
          <cell r="AD263"/>
          <cell r="AG263"/>
          <cell r="AI263" t="str">
            <v>ระบุในSD</v>
          </cell>
          <cell r="AJ263"/>
          <cell r="AL263">
            <v>0</v>
          </cell>
          <cell r="AM263"/>
          <cell r="AN263">
            <v>0</v>
          </cell>
          <cell r="AO263" t="str">
            <v>WSWT2625800SM</v>
          </cell>
          <cell r="AQ263" t="e">
            <v>#REF!</v>
          </cell>
          <cell r="AR263" t="e">
            <v>#REF!</v>
          </cell>
          <cell r="AS263" t="e">
            <v>#REF!</v>
          </cell>
          <cell r="AT263" t="e">
            <v>#REF!</v>
          </cell>
          <cell r="AU263" t="e">
            <v>#REF!</v>
          </cell>
          <cell r="BZ263" t="str">
            <v>WRWT260800/WRWT25650</v>
          </cell>
          <cell r="CA263">
            <v>0</v>
          </cell>
          <cell r="DL263"/>
          <cell r="DM263" t="str">
            <v>Lead time</v>
          </cell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>
            <v>0</v>
          </cell>
          <cell r="EI263">
            <v>0</v>
          </cell>
        </row>
        <row r="264">
          <cell r="B264" t="str">
            <v>MK68-001223</v>
          </cell>
          <cell r="C264">
            <v>45939</v>
          </cell>
          <cell r="E264" t="str">
            <v>บจก.แลบอินเตอร์</v>
          </cell>
          <cell r="F264" t="str">
            <v>Soybean Meal</v>
          </cell>
          <cell r="G264">
            <v>26</v>
          </cell>
          <cell r="H264">
            <v>40</v>
          </cell>
          <cell r="I264" t="str">
            <v>ขาว</v>
          </cell>
          <cell r="J264"/>
          <cell r="L264">
            <v>108</v>
          </cell>
          <cell r="M264" t="str">
            <v>±</v>
          </cell>
          <cell r="N264">
            <v>5</v>
          </cell>
          <cell r="R264" t="str">
            <v>บิด</v>
          </cell>
          <cell r="T264">
            <v>27</v>
          </cell>
          <cell r="U264">
            <v>43</v>
          </cell>
          <cell r="V264">
            <v>40</v>
          </cell>
          <cell r="X264">
            <v>45954</v>
          </cell>
          <cell r="Z264" t="str">
            <v>มัด80 ใช้สายรัด</v>
          </cell>
          <cell r="AA264">
            <v>10000</v>
          </cell>
          <cell r="AB264">
            <v>286.42936262399996</v>
          </cell>
          <cell r="AC264">
            <v>0</v>
          </cell>
          <cell r="AD264">
            <v>286.42936262399996</v>
          </cell>
          <cell r="AG264"/>
          <cell r="AI264"/>
          <cell r="AJ264">
            <v>0</v>
          </cell>
          <cell r="AL264">
            <v>10000</v>
          </cell>
          <cell r="AM264"/>
          <cell r="AN264">
            <v>10500</v>
          </cell>
          <cell r="AO264" t="str">
            <v xml:space="preserve">WSWT2625800 </v>
          </cell>
          <cell r="AQ264">
            <v>11595.1</v>
          </cell>
          <cell r="AR264">
            <v>9850</v>
          </cell>
          <cell r="AS264">
            <v>1745.1000000000004</v>
          </cell>
          <cell r="AT264">
            <v>0</v>
          </cell>
          <cell r="AU264">
            <v>0</v>
          </cell>
          <cell r="BZ264" t="str">
            <v>WRWT25800/WRWT25800</v>
          </cell>
          <cell r="CA264">
            <v>173.42416000000003</v>
          </cell>
          <cell r="DL264" t="str">
            <v>P9</v>
          </cell>
          <cell r="DM264">
            <v>3</v>
          </cell>
          <cell r="DN264">
            <v>45954</v>
          </cell>
          <cell r="DP264">
            <v>45949</v>
          </cell>
          <cell r="DQ264"/>
          <cell r="DR264">
            <v>45944</v>
          </cell>
          <cell r="DS264">
            <v>45951</v>
          </cell>
          <cell r="DT264">
            <v>45952</v>
          </cell>
          <cell r="DU264">
            <v>45952</v>
          </cell>
          <cell r="DW264">
            <v>45953</v>
          </cell>
          <cell r="DX264"/>
          <cell r="DY264"/>
          <cell r="DZ264"/>
          <cell r="EA264"/>
          <cell r="EB264"/>
          <cell r="EC264" t="str">
            <v>งานพิมพ์</v>
          </cell>
          <cell r="ED264"/>
          <cell r="EG264"/>
          <cell r="EH264"/>
          <cell r="EI264"/>
        </row>
        <row r="265">
          <cell r="B265">
            <v>0</v>
          </cell>
          <cell r="C265"/>
          <cell r="E265"/>
          <cell r="F265"/>
          <cell r="G265">
            <v>26</v>
          </cell>
          <cell r="H265">
            <v>43</v>
          </cell>
          <cell r="I265"/>
          <cell r="J265"/>
          <cell r="L265">
            <v>116</v>
          </cell>
          <cell r="M265" t="str">
            <v>±</v>
          </cell>
          <cell r="N265">
            <v>5</v>
          </cell>
          <cell r="R265"/>
          <cell r="T265"/>
          <cell r="U265"/>
          <cell r="V265"/>
          <cell r="X265"/>
          <cell r="Z265"/>
          <cell r="AA265"/>
          <cell r="AB265"/>
          <cell r="AC265">
            <v>0</v>
          </cell>
          <cell r="AD265"/>
          <cell r="AG265"/>
          <cell r="AI265" t="str">
            <v>ระบุในSD</v>
          </cell>
          <cell r="AJ265"/>
          <cell r="AL265">
            <v>0</v>
          </cell>
          <cell r="AM265"/>
          <cell r="AN265">
            <v>0</v>
          </cell>
          <cell r="AO265" t="str">
            <v xml:space="preserve">WSWT2625800 </v>
          </cell>
          <cell r="AQ265">
            <v>11595.1</v>
          </cell>
          <cell r="AR265">
            <v>9850</v>
          </cell>
          <cell r="AS265">
            <v>1745.1000000000004</v>
          </cell>
          <cell r="AT265">
            <v>0</v>
          </cell>
          <cell r="AU265">
            <v>0</v>
          </cell>
          <cell r="BZ265" t="str">
            <v>WRWT260800/WRWT25800</v>
          </cell>
          <cell r="CA265">
            <v>0</v>
          </cell>
          <cell r="DL265"/>
          <cell r="DM265" t="str">
            <v>Lead time</v>
          </cell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>
            <v>0</v>
          </cell>
          <cell r="EI265">
            <v>0</v>
          </cell>
        </row>
        <row r="266">
          <cell r="B266" t="str">
            <v>MK68-001196</v>
          </cell>
          <cell r="C266">
            <v>45933</v>
          </cell>
          <cell r="E266" t="str">
            <v>บจก.ที.ซี.ยูเนี่ยน อโกรเทค</v>
          </cell>
          <cell r="F266" t="str">
            <v>ไม่พิมพ์</v>
          </cell>
          <cell r="G266">
            <v>26</v>
          </cell>
          <cell r="H266">
            <v>43</v>
          </cell>
          <cell r="I266" t="str">
            <v>ขาว</v>
          </cell>
          <cell r="J266" t="str">
            <v>ใส</v>
          </cell>
          <cell r="L266">
            <v>150</v>
          </cell>
          <cell r="M266" t="str">
            <v>±</v>
          </cell>
          <cell r="N266">
            <v>5</v>
          </cell>
          <cell r="R266" t="str">
            <v>บิด</v>
          </cell>
          <cell r="T266" t="str">
            <v>ไม่สวมถุงใน</v>
          </cell>
          <cell r="U266"/>
          <cell r="V266"/>
          <cell r="X266">
            <v>45951</v>
          </cell>
          <cell r="Z266" t="str">
            <v xml:space="preserve">300กระสอบแบนเต็มใบ </v>
          </cell>
          <cell r="AA266">
            <v>15000</v>
          </cell>
          <cell r="AB266">
            <v>0</v>
          </cell>
          <cell r="AC266">
            <v>0</v>
          </cell>
          <cell r="AD266">
            <v>0</v>
          </cell>
          <cell r="AG266"/>
          <cell r="AI266"/>
          <cell r="AJ266">
            <v>15000</v>
          </cell>
          <cell r="AL266">
            <v>0</v>
          </cell>
          <cell r="AM266"/>
          <cell r="AN266">
            <v>0</v>
          </cell>
          <cell r="AO266" t="str">
            <v>WSWT2625850SM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BZ266" t="str">
            <v>WRWT25850/WRWT25850</v>
          </cell>
          <cell r="CA266">
            <v>0</v>
          </cell>
          <cell r="DL266" t="str">
            <v>P11</v>
          </cell>
          <cell r="DM266">
            <v>2</v>
          </cell>
          <cell r="DN266">
            <v>45951</v>
          </cell>
          <cell r="DP266">
            <v>45946</v>
          </cell>
          <cell r="DQ266">
            <v>45949</v>
          </cell>
          <cell r="DR266"/>
          <cell r="DS266"/>
          <cell r="DT266"/>
          <cell r="DU266">
            <v>45950</v>
          </cell>
          <cell r="DW266"/>
          <cell r="DX266"/>
          <cell r="DY266"/>
          <cell r="DZ266"/>
          <cell r="EA266"/>
          <cell r="EB266"/>
          <cell r="EC266" t="str">
            <v>งานเคลือบ+ตัด</v>
          </cell>
          <cell r="ED266"/>
          <cell r="EG266"/>
          <cell r="EH266"/>
          <cell r="EI266"/>
        </row>
        <row r="267">
          <cell r="B267" t="str">
            <v>MK68-001197</v>
          </cell>
          <cell r="C267">
            <v>45933</v>
          </cell>
          <cell r="E267" t="str">
            <v>บจก.ที.ซี.ยูเนี่ยน อโกรเทค</v>
          </cell>
          <cell r="F267" t="str">
            <v>ไม่พิมพ์</v>
          </cell>
          <cell r="G267">
            <v>26</v>
          </cell>
          <cell r="H267">
            <v>43</v>
          </cell>
          <cell r="I267" t="str">
            <v>ขาว</v>
          </cell>
          <cell r="J267" t="str">
            <v>ใส</v>
          </cell>
          <cell r="L267">
            <v>150</v>
          </cell>
          <cell r="M267" t="str">
            <v>±</v>
          </cell>
          <cell r="N267">
            <v>5</v>
          </cell>
          <cell r="R267" t="str">
            <v>บิด</v>
          </cell>
          <cell r="T267" t="str">
            <v>ไม่สวมถุงใน</v>
          </cell>
          <cell r="U267"/>
          <cell r="V267"/>
          <cell r="X267">
            <v>45960</v>
          </cell>
          <cell r="Z267" t="str">
            <v xml:space="preserve">300กระสอบแบนเต็มใบ </v>
          </cell>
          <cell r="AA267">
            <v>15000</v>
          </cell>
          <cell r="AB267">
            <v>0</v>
          </cell>
          <cell r="AC267">
            <v>0</v>
          </cell>
          <cell r="AD267">
            <v>0</v>
          </cell>
          <cell r="AG267"/>
          <cell r="AI267"/>
          <cell r="AJ267">
            <v>6600</v>
          </cell>
          <cell r="AL267">
            <v>8400</v>
          </cell>
          <cell r="AM267"/>
          <cell r="AN267">
            <v>0</v>
          </cell>
          <cell r="AO267" t="str">
            <v>WSWT2625850SM</v>
          </cell>
          <cell r="AQ267">
            <v>10443.972</v>
          </cell>
          <cell r="AR267">
            <v>10443.972</v>
          </cell>
          <cell r="AS267">
            <v>0</v>
          </cell>
          <cell r="AT267">
            <v>0</v>
          </cell>
          <cell r="AU267">
            <v>10443.972</v>
          </cell>
          <cell r="BZ267" t="str">
            <v>WRWT25850/WRWT25850</v>
          </cell>
          <cell r="CA267">
            <v>0</v>
          </cell>
          <cell r="DL267" t="str">
            <v>P11</v>
          </cell>
          <cell r="DM267">
            <v>2</v>
          </cell>
          <cell r="DN267">
            <v>45960</v>
          </cell>
          <cell r="DP267">
            <v>45955</v>
          </cell>
          <cell r="DQ267">
            <v>45958</v>
          </cell>
          <cell r="DR267"/>
          <cell r="DS267"/>
          <cell r="DT267"/>
          <cell r="DU267">
            <v>45959</v>
          </cell>
          <cell r="DW267"/>
          <cell r="DX267"/>
          <cell r="DY267"/>
          <cell r="DZ267"/>
          <cell r="EA267"/>
          <cell r="EB267"/>
          <cell r="EC267" t="str">
            <v>งานเคลือบ+ตัด</v>
          </cell>
          <cell r="ED267"/>
          <cell r="EG267"/>
          <cell r="EH267"/>
          <cell r="EI267"/>
        </row>
        <row r="268">
          <cell r="B268">
            <v>0</v>
          </cell>
          <cell r="C268"/>
          <cell r="E268"/>
          <cell r="F268"/>
          <cell r="G268">
            <v>26</v>
          </cell>
          <cell r="H268">
            <v>43</v>
          </cell>
          <cell r="I268"/>
          <cell r="J268"/>
          <cell r="L268">
            <v>120</v>
          </cell>
          <cell r="M268" t="str">
            <v>±</v>
          </cell>
          <cell r="N268">
            <v>5</v>
          </cell>
          <cell r="R268"/>
          <cell r="T268"/>
          <cell r="U268"/>
          <cell r="V268"/>
          <cell r="X268"/>
          <cell r="Z268"/>
          <cell r="AA268"/>
          <cell r="AB268"/>
          <cell r="AC268">
            <v>0</v>
          </cell>
          <cell r="AD268"/>
          <cell r="AG268"/>
          <cell r="AI268" t="str">
            <v>ระบุในSD</v>
          </cell>
          <cell r="AJ268"/>
          <cell r="AL268">
            <v>0</v>
          </cell>
          <cell r="AM268"/>
          <cell r="AN268">
            <v>0</v>
          </cell>
          <cell r="AO268" t="str">
            <v>WSWT2625850SM</v>
          </cell>
          <cell r="AQ268">
            <v>10443.972</v>
          </cell>
          <cell r="AR268">
            <v>10443.972</v>
          </cell>
          <cell r="AS268">
            <v>0</v>
          </cell>
          <cell r="AT268">
            <v>0</v>
          </cell>
          <cell r="AU268">
            <v>10443.972</v>
          </cell>
          <cell r="BZ268" t="str">
            <v>WRWT260850/WRWT25850</v>
          </cell>
          <cell r="CA268">
            <v>0</v>
          </cell>
          <cell r="DL268"/>
          <cell r="DM268" t="str">
            <v>Lead time</v>
          </cell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>
            <v>0</v>
          </cell>
          <cell r="EI268">
            <v>0</v>
          </cell>
        </row>
        <row r="269">
          <cell r="B269">
            <v>0</v>
          </cell>
          <cell r="C269"/>
          <cell r="E269"/>
          <cell r="F269"/>
          <cell r="G269">
            <v>28</v>
          </cell>
          <cell r="H269">
            <v>41</v>
          </cell>
          <cell r="I269" t="str">
            <v>ขาว</v>
          </cell>
          <cell r="J269"/>
          <cell r="L269">
            <v>122</v>
          </cell>
          <cell r="M269" t="str">
            <v>+</v>
          </cell>
          <cell r="N269">
            <v>3</v>
          </cell>
          <cell r="R269"/>
          <cell r="T269"/>
          <cell r="U269"/>
          <cell r="V269"/>
          <cell r="X269"/>
          <cell r="Z269"/>
          <cell r="AA269"/>
          <cell r="AB269">
            <v>0</v>
          </cell>
          <cell r="AC269">
            <v>0</v>
          </cell>
          <cell r="AD269"/>
          <cell r="AG269"/>
          <cell r="AI269" t="str">
            <v>ระบุในSD</v>
          </cell>
          <cell r="AJ269"/>
          <cell r="AL269">
            <v>0</v>
          </cell>
          <cell r="AM269"/>
          <cell r="AN269">
            <v>0</v>
          </cell>
          <cell r="AO269" t="str">
            <v>WSWT2825800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BZ269" t="str">
            <v>WRWT25850/WRWT25800</v>
          </cell>
          <cell r="CA269">
            <v>0</v>
          </cell>
          <cell r="DL269"/>
          <cell r="DM269" t="str">
            <v>Lead time</v>
          </cell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>
            <v>0</v>
          </cell>
        </row>
        <row r="270">
          <cell r="B270" t="str">
            <v>ใบรับคำสั่งซื้อ</v>
          </cell>
          <cell r="C270">
            <v>45940</v>
          </cell>
          <cell r="E270" t="str">
            <v>บจก.ไซแอนท์</v>
          </cell>
          <cell r="F270" t="str">
            <v>ไม่พิมพ์</v>
          </cell>
          <cell r="G270">
            <v>28</v>
          </cell>
          <cell r="H270">
            <v>39</v>
          </cell>
          <cell r="I270" t="str">
            <v>ขาว</v>
          </cell>
          <cell r="J270"/>
          <cell r="L270">
            <v>105</v>
          </cell>
          <cell r="M270" t="str">
            <v>±</v>
          </cell>
          <cell r="N270">
            <v>5</v>
          </cell>
          <cell r="R270" t="str">
            <v>ไม่</v>
          </cell>
          <cell r="T270" t="str">
            <v>ไม่สวมถุงใน</v>
          </cell>
          <cell r="U270"/>
          <cell r="V270"/>
          <cell r="X270">
            <v>45947</v>
          </cell>
          <cell r="Z270" t="str">
            <v>500กระสอบ</v>
          </cell>
          <cell r="AA270">
            <v>5000</v>
          </cell>
          <cell r="AB270">
            <v>0</v>
          </cell>
          <cell r="AC270">
            <v>0</v>
          </cell>
          <cell r="AD270">
            <v>0</v>
          </cell>
          <cell r="AG270"/>
          <cell r="AI270"/>
          <cell r="AJ270">
            <v>0</v>
          </cell>
          <cell r="AL270">
            <v>5000</v>
          </cell>
          <cell r="AM270"/>
          <cell r="AN270">
            <v>0</v>
          </cell>
          <cell r="AO270" t="str">
            <v>WSWT2825850</v>
          </cell>
          <cell r="AQ270">
            <v>5657.85</v>
          </cell>
          <cell r="AR270">
            <v>5657.85</v>
          </cell>
          <cell r="AS270">
            <v>0</v>
          </cell>
          <cell r="AT270">
            <v>0</v>
          </cell>
          <cell r="AU270">
            <v>0</v>
          </cell>
          <cell r="BZ270" t="str">
            <v>WRWT25850/WRWT25850</v>
          </cell>
          <cell r="CA270">
            <v>0</v>
          </cell>
          <cell r="DL270" t="str">
            <v>P3</v>
          </cell>
          <cell r="DM270">
            <v>1</v>
          </cell>
          <cell r="DN270">
            <v>45947</v>
          </cell>
          <cell r="DP270">
            <v>45942</v>
          </cell>
          <cell r="DQ270"/>
          <cell r="DR270"/>
          <cell r="DS270"/>
          <cell r="DT270"/>
          <cell r="DU270">
            <v>45946</v>
          </cell>
          <cell r="DW270"/>
          <cell r="DX270"/>
          <cell r="DY270"/>
          <cell r="DZ270"/>
          <cell r="EA270"/>
          <cell r="EB270"/>
          <cell r="EC270" t="str">
            <v>ตัด</v>
          </cell>
          <cell r="ED270"/>
          <cell r="EG270"/>
          <cell r="EH270"/>
          <cell r="EI270"/>
        </row>
        <row r="271">
          <cell r="B271" t="str">
            <v>ประมาณการ</v>
          </cell>
          <cell r="C271" t="str">
            <v>ประมาณการ</v>
          </cell>
          <cell r="E271" t="str">
            <v>บจก.ไทยร่วมใจน้ำมันพืช</v>
          </cell>
          <cell r="F271" t="str">
            <v>TRJ</v>
          </cell>
          <cell r="G271">
            <v>28</v>
          </cell>
          <cell r="H271">
            <v>41</v>
          </cell>
          <cell r="I271" t="str">
            <v>ขาว</v>
          </cell>
          <cell r="J271"/>
          <cell r="L271">
            <v>120</v>
          </cell>
          <cell r="M271" t="str">
            <v>+</v>
          </cell>
          <cell r="N271">
            <v>3</v>
          </cell>
          <cell r="R271" t="str">
            <v>ไม่</v>
          </cell>
          <cell r="T271" t="str">
            <v>ไม่สวมถุงใน</v>
          </cell>
          <cell r="U271"/>
          <cell r="V271"/>
          <cell r="X271">
            <v>45950</v>
          </cell>
          <cell r="Z271" t="str">
            <v>500กระสอบ</v>
          </cell>
          <cell r="AA271">
            <v>50000</v>
          </cell>
          <cell r="AB271">
            <v>0</v>
          </cell>
          <cell r="AC271">
            <v>0</v>
          </cell>
          <cell r="AD271">
            <v>0</v>
          </cell>
          <cell r="AG271"/>
          <cell r="AI271"/>
          <cell r="AJ271">
            <v>0</v>
          </cell>
          <cell r="AL271">
            <v>50000</v>
          </cell>
          <cell r="AM271"/>
          <cell r="AN271">
            <v>52500</v>
          </cell>
          <cell r="AO271" t="str">
            <v>WSWT2825850</v>
          </cell>
          <cell r="AQ271">
            <v>59372.5</v>
          </cell>
          <cell r="AR271">
            <v>51695</v>
          </cell>
          <cell r="AS271">
            <v>7677.5</v>
          </cell>
          <cell r="AT271">
            <v>0</v>
          </cell>
          <cell r="AU271">
            <v>0</v>
          </cell>
          <cell r="BZ271" t="str">
            <v>WRWT25850/WRWT25850</v>
          </cell>
          <cell r="CA271">
            <v>862.86569444444444</v>
          </cell>
          <cell r="DL271" t="str">
            <v>P7</v>
          </cell>
          <cell r="DM271">
            <v>2</v>
          </cell>
          <cell r="DN271">
            <v>45950</v>
          </cell>
          <cell r="DP271">
            <v>45945</v>
          </cell>
          <cell r="DQ271"/>
          <cell r="DR271">
            <v>45941</v>
          </cell>
          <cell r="DS271">
            <v>45948</v>
          </cell>
          <cell r="DT271">
            <v>45949</v>
          </cell>
          <cell r="DU271">
            <v>45949</v>
          </cell>
          <cell r="DW271"/>
          <cell r="DX271"/>
          <cell r="DY271"/>
          <cell r="DZ271"/>
          <cell r="EA271"/>
          <cell r="EB271"/>
          <cell r="EC271" t="str">
            <v>งานพิมพ์</v>
          </cell>
          <cell r="ED271"/>
          <cell r="EG271"/>
          <cell r="EH271"/>
          <cell r="EI271"/>
        </row>
        <row r="272">
          <cell r="B272" t="str">
            <v>ประมาณการ</v>
          </cell>
          <cell r="C272" t="str">
            <v>ประมาณการ</v>
          </cell>
          <cell r="E272" t="str">
            <v>บจก.ที.ซี.ยูเนี่ยน อโกรเทค</v>
          </cell>
          <cell r="F272" t="str">
            <v>ไม่พิมพ์</v>
          </cell>
          <cell r="G272">
            <v>28</v>
          </cell>
          <cell r="H272">
            <v>47</v>
          </cell>
          <cell r="I272" t="str">
            <v>ขาว</v>
          </cell>
          <cell r="J272" t="str">
            <v>ใส</v>
          </cell>
          <cell r="L272">
            <v>180</v>
          </cell>
          <cell r="M272" t="str">
            <v>±</v>
          </cell>
          <cell r="N272">
            <v>5</v>
          </cell>
          <cell r="R272" t="str">
            <v>ไม่</v>
          </cell>
          <cell r="T272" t="str">
            <v>ไม่สวมถุงใน</v>
          </cell>
          <cell r="U272"/>
          <cell r="V272"/>
          <cell r="X272">
            <v>45961</v>
          </cell>
          <cell r="Z272" t="str">
            <v xml:space="preserve">300กระสอบแบนเต็มใบ </v>
          </cell>
          <cell r="AA272">
            <v>5000</v>
          </cell>
          <cell r="AB272">
            <v>0</v>
          </cell>
          <cell r="AC272">
            <v>0</v>
          </cell>
          <cell r="AD272">
            <v>0</v>
          </cell>
          <cell r="AG272"/>
          <cell r="AI272"/>
          <cell r="AJ272">
            <v>0</v>
          </cell>
          <cell r="AL272">
            <v>5000</v>
          </cell>
          <cell r="AM272"/>
          <cell r="AN272">
            <v>0</v>
          </cell>
          <cell r="AO272" t="str">
            <v>WSWT2825850</v>
          </cell>
          <cell r="AQ272">
            <v>6775.4500000000007</v>
          </cell>
          <cell r="AR272">
            <v>6775.4500000000007</v>
          </cell>
          <cell r="AS272">
            <v>0</v>
          </cell>
          <cell r="AT272">
            <v>6775.4500000000007</v>
          </cell>
          <cell r="AU272">
            <v>0</v>
          </cell>
          <cell r="BZ272" t="str">
            <v>WRWT25850/WRWT25850</v>
          </cell>
          <cell r="CA272">
            <v>0</v>
          </cell>
          <cell r="DL272" t="str">
            <v>P11</v>
          </cell>
          <cell r="DM272">
            <v>2</v>
          </cell>
          <cell r="DN272">
            <v>45961</v>
          </cell>
          <cell r="DP272">
            <v>45956</v>
          </cell>
          <cell r="DQ272">
            <v>45959</v>
          </cell>
          <cell r="DR272"/>
          <cell r="DS272"/>
          <cell r="DT272"/>
          <cell r="DU272">
            <v>45960</v>
          </cell>
          <cell r="DW272"/>
          <cell r="DX272"/>
          <cell r="DY272"/>
          <cell r="DZ272"/>
          <cell r="EA272"/>
          <cell r="EB272"/>
          <cell r="EC272" t="str">
            <v>งานเคลือบ+ตัด</v>
          </cell>
          <cell r="ED272"/>
          <cell r="EG272"/>
          <cell r="EH272"/>
          <cell r="EI272"/>
        </row>
        <row r="273">
          <cell r="B273">
            <v>0</v>
          </cell>
          <cell r="C273"/>
          <cell r="E273"/>
          <cell r="F273"/>
          <cell r="G273">
            <v>28</v>
          </cell>
          <cell r="H273">
            <v>43</v>
          </cell>
          <cell r="I273"/>
          <cell r="J273"/>
          <cell r="L273">
            <v>130</v>
          </cell>
          <cell r="M273" t="str">
            <v>±</v>
          </cell>
          <cell r="N273">
            <v>3</v>
          </cell>
          <cell r="R273"/>
          <cell r="T273"/>
          <cell r="U273"/>
          <cell r="V273"/>
          <cell r="X273"/>
          <cell r="Z273"/>
          <cell r="AA273"/>
          <cell r="AB273"/>
          <cell r="AC273">
            <v>0</v>
          </cell>
          <cell r="AD273"/>
          <cell r="AG273"/>
          <cell r="AI273" t="str">
            <v>ระบุในSD</v>
          </cell>
          <cell r="AJ273"/>
          <cell r="AL273">
            <v>0</v>
          </cell>
          <cell r="AM273"/>
          <cell r="AN273">
            <v>0</v>
          </cell>
          <cell r="AO273" t="str">
            <v>WSWT2825850</v>
          </cell>
          <cell r="AQ273">
            <v>71805.8</v>
          </cell>
          <cell r="AR273">
            <v>64128.3</v>
          </cell>
          <cell r="AS273">
            <v>7677.5</v>
          </cell>
          <cell r="AT273">
            <v>6775.4500000000007</v>
          </cell>
          <cell r="AU273">
            <v>0</v>
          </cell>
          <cell r="BZ273" t="str">
            <v>WRWT280850/WRWT25850</v>
          </cell>
          <cell r="CA273">
            <v>0</v>
          </cell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>
            <v>0</v>
          </cell>
          <cell r="C274"/>
          <cell r="E274"/>
          <cell r="F274"/>
          <cell r="G274">
            <v>30</v>
          </cell>
          <cell r="H274">
            <v>41</v>
          </cell>
          <cell r="I274"/>
          <cell r="J274"/>
          <cell r="L274">
            <v>122</v>
          </cell>
          <cell r="M274" t="str">
            <v>±</v>
          </cell>
          <cell r="N274">
            <v>5</v>
          </cell>
          <cell r="R274"/>
          <cell r="T274"/>
          <cell r="U274"/>
          <cell r="V274"/>
          <cell r="X274"/>
          <cell r="Z274"/>
          <cell r="AA274"/>
          <cell r="AB274">
            <v>0</v>
          </cell>
          <cell r="AC274">
            <v>0</v>
          </cell>
          <cell r="AD274"/>
          <cell r="AG274"/>
          <cell r="AI274" t="str">
            <v>ระบุในSD</v>
          </cell>
          <cell r="AJ274"/>
          <cell r="AL274">
            <v>0</v>
          </cell>
          <cell r="AM274"/>
          <cell r="AN274">
            <v>0</v>
          </cell>
          <cell r="AO274" t="str">
            <v>WSWT3025800</v>
          </cell>
          <cell r="AQ274" t="e">
            <v>#REF!</v>
          </cell>
          <cell r="AR274" t="e">
            <v>#REF!</v>
          </cell>
          <cell r="AS274" t="e">
            <v>#REF!</v>
          </cell>
          <cell r="AT274" t="e">
            <v>#REF!</v>
          </cell>
          <cell r="AU274" t="e">
            <v>#REF!</v>
          </cell>
          <cell r="BZ274" t="str">
            <v>WRWT25800/WRWT28750</v>
          </cell>
          <cell r="CA274">
            <v>0</v>
          </cell>
          <cell r="DL274"/>
          <cell r="DM274" t="str">
            <v>Lead time</v>
          </cell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>
            <v>0</v>
          </cell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 t="str">
            <v>ค้างส่งทั้งหมด</v>
          </cell>
          <cell r="Z275"/>
          <cell r="AA275">
            <v>4178577</v>
          </cell>
          <cell r="AB275"/>
          <cell r="AC275"/>
          <cell r="AD275"/>
          <cell r="AG275"/>
          <cell r="AI275"/>
          <cell r="AJ275">
            <v>385003</v>
          </cell>
          <cell r="AL275"/>
          <cell r="AM275"/>
          <cell r="AN275"/>
          <cell r="AO275"/>
          <cell r="AQ275" t="e">
            <v>#REF!</v>
          </cell>
          <cell r="AR275" t="e">
            <v>#REF!</v>
          </cell>
          <cell r="AS275" t="e">
            <v>#REF!</v>
          </cell>
          <cell r="AT275"/>
          <cell r="AU275"/>
          <cell r="BZ275"/>
          <cell r="CA275">
            <v>262833.87844621885</v>
          </cell>
          <cell r="DL275"/>
          <cell r="DM275" t="str">
            <v>Lead time</v>
          </cell>
          <cell r="DN275"/>
          <cell r="DP275">
            <v>-5</v>
          </cell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>
            <v>140000</v>
          </cell>
          <cell r="AA276">
            <v>29.846978571428572</v>
          </cell>
          <cell r="AB276"/>
          <cell r="AC276"/>
          <cell r="AD276"/>
          <cell r="AG276"/>
          <cell r="AI276"/>
          <cell r="AJ276"/>
          <cell r="AL276">
            <v>0</v>
          </cell>
          <cell r="AM276"/>
          <cell r="AN276">
            <v>0</v>
          </cell>
          <cell r="AO276"/>
          <cell r="AQ276" t="e">
            <v>#REF!</v>
          </cell>
          <cell r="AR276"/>
          <cell r="AS276" t="e">
            <v>#REF!</v>
          </cell>
          <cell r="AT276"/>
          <cell r="AU276"/>
          <cell r="BZ276"/>
          <cell r="CA276" t="str">
            <v>ห้ามลบ</v>
          </cell>
          <cell r="DL276" t="str">
            <v>P1</v>
          </cell>
          <cell r="DM276">
            <v>2</v>
          </cell>
          <cell r="DN276">
            <v>0</v>
          </cell>
          <cell r="DP276">
            <v>-5</v>
          </cell>
          <cell r="DQ276"/>
          <cell r="DR276">
            <v>-9</v>
          </cell>
          <cell r="DS276">
            <v>-2</v>
          </cell>
          <cell r="DT276"/>
          <cell r="DU276">
            <v>-1</v>
          </cell>
          <cell r="DW276"/>
          <cell r="DX276"/>
          <cell r="DY276"/>
          <cell r="DZ276"/>
          <cell r="EA276"/>
          <cell r="EB276"/>
          <cell r="EC276" t="str">
            <v>งานพิมพ์</v>
          </cell>
          <cell r="ED276" t="str">
            <v>รอART</v>
          </cell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 t="str">
            <v>ประมาณการ</v>
          </cell>
          <cell r="Z277"/>
          <cell r="AA277">
            <v>2672500</v>
          </cell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>
            <v>0</v>
          </cell>
          <cell r="AT277"/>
          <cell r="AU277"/>
          <cell r="BZ277"/>
          <cell r="CA277"/>
          <cell r="DL277" t="str">
            <v>P3</v>
          </cell>
          <cell r="DM277">
            <v>1</v>
          </cell>
          <cell r="DN277" t="str">
            <v>ประมาณการ</v>
          </cell>
          <cell r="DP277" t="e">
            <v>#VALUE!</v>
          </cell>
          <cell r="DQ277"/>
          <cell r="DR277"/>
          <cell r="DS277"/>
          <cell r="DT277"/>
          <cell r="DU277" t="e">
            <v>#VALUE!</v>
          </cell>
          <cell r="DW277"/>
          <cell r="DX277"/>
          <cell r="DY277"/>
          <cell r="DZ277"/>
          <cell r="EA277"/>
          <cell r="EB277"/>
          <cell r="EC277" t="str">
            <v>ตัด</v>
          </cell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 t="str">
            <v>รอแจ้ง</v>
          </cell>
          <cell r="Z278"/>
          <cell r="AA278">
            <v>1968196</v>
          </cell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>
            <v>1894848.5258200003</v>
          </cell>
          <cell r="AT278"/>
          <cell r="AU278"/>
          <cell r="BZ278"/>
          <cell r="CA278"/>
          <cell r="DL278" t="str">
            <v>P2</v>
          </cell>
          <cell r="DM278">
            <v>3</v>
          </cell>
          <cell r="DN278" t="str">
            <v>รอแจ้ง</v>
          </cell>
          <cell r="DP278" t="e">
            <v>#VALUE!</v>
          </cell>
          <cell r="DQ278" t="e">
            <v>#VALUE!</v>
          </cell>
          <cell r="DR278" t="e">
            <v>#VALUE!</v>
          </cell>
          <cell r="DS278" t="e">
            <v>#VALUE!</v>
          </cell>
          <cell r="DT278"/>
          <cell r="DU278" t="e">
            <v>#VALUE!</v>
          </cell>
          <cell r="DW278"/>
          <cell r="DX278"/>
          <cell r="DY278"/>
          <cell r="DZ278"/>
          <cell r="EA278"/>
          <cell r="EB278"/>
          <cell r="EC278" t="str">
            <v>งานเคลือบ+พิมพ์</v>
          </cell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 t="str">
            <v>รอส่ง</v>
          </cell>
          <cell r="Z279"/>
          <cell r="AA279">
            <v>29000</v>
          </cell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>
            <v>0</v>
          </cell>
          <cell r="AT279"/>
          <cell r="AU279"/>
          <cell r="BZ279"/>
          <cell r="CA279"/>
          <cell r="DL279" t="str">
            <v>P6</v>
          </cell>
          <cell r="DM279">
            <v>4</v>
          </cell>
          <cell r="DN279" t="str">
            <v>รอส่ง</v>
          </cell>
          <cell r="DP279" t="e">
            <v>#VALUE!</v>
          </cell>
          <cell r="DQ279" t="e">
            <v>#VALUE!</v>
          </cell>
          <cell r="DR279" t="e">
            <v>#VALUE!</v>
          </cell>
          <cell r="DS279" t="e">
            <v>#VALUE!</v>
          </cell>
          <cell r="DT279" t="e">
            <v>#VALUE!</v>
          </cell>
          <cell r="DU279" t="e">
            <v>#VALUE!</v>
          </cell>
          <cell r="DW279"/>
          <cell r="DX279"/>
          <cell r="DY279"/>
          <cell r="DZ279"/>
          <cell r="EA279"/>
          <cell r="EB279"/>
          <cell r="EC279" t="str">
            <v>งานเคลือบ+พิมพ์</v>
          </cell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 t="str">
            <v>มีกำหนดส่ง</v>
          </cell>
          <cell r="Z280"/>
          <cell r="AA280">
            <v>-491119</v>
          </cell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 t="e">
            <v>#REF!</v>
          </cell>
          <cell r="AT280" t="e">
            <v>#REF!</v>
          </cell>
          <cell r="AU280"/>
          <cell r="BZ280"/>
          <cell r="CA280"/>
          <cell r="DL280" t="str">
            <v>P11</v>
          </cell>
          <cell r="DM280">
            <v>2</v>
          </cell>
          <cell r="DN280" t="str">
            <v>มีกำหนดส่ง</v>
          </cell>
          <cell r="DP280" t="e">
            <v>#VALUE!</v>
          </cell>
          <cell r="DQ280" t="e">
            <v>#VALUE!</v>
          </cell>
          <cell r="DR280"/>
          <cell r="DS280"/>
          <cell r="DT280"/>
          <cell r="DU280" t="e">
            <v>#VALUE!</v>
          </cell>
          <cell r="DW280"/>
          <cell r="DX280"/>
          <cell r="DY280"/>
          <cell r="DZ280"/>
          <cell r="EA280"/>
          <cell r="EB280"/>
          <cell r="EC280" t="str">
            <v>งานเคลือบ+ตัด</v>
          </cell>
          <cell r="ED280"/>
          <cell r="EG280"/>
          <cell r="EH280"/>
          <cell r="EI280"/>
        </row>
        <row r="281">
          <cell r="B281"/>
          <cell r="C281"/>
          <cell r="E281" t="str">
            <v>ผู้สั่งผลิต..................................................</v>
          </cell>
          <cell r="F281"/>
          <cell r="G281"/>
          <cell r="H281"/>
          <cell r="I281" t="str">
            <v xml:space="preserve"> </v>
          </cell>
          <cell r="J281"/>
          <cell r="L281"/>
          <cell r="M281" t="str">
            <v xml:space="preserve"> </v>
          </cell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 t="str">
            <v>P9</v>
          </cell>
          <cell r="DM281">
            <v>3</v>
          </cell>
          <cell r="DN281">
            <v>0</v>
          </cell>
          <cell r="DP281">
            <v>-5</v>
          </cell>
          <cell r="DQ281"/>
          <cell r="DR281">
            <v>-10</v>
          </cell>
          <cell r="DS281">
            <v>-3</v>
          </cell>
          <cell r="DT281">
            <v>-2</v>
          </cell>
          <cell r="DU281">
            <v>-1</v>
          </cell>
          <cell r="DW281">
            <v>0</v>
          </cell>
          <cell r="DX281"/>
          <cell r="DY281"/>
          <cell r="DZ281"/>
          <cell r="EA281"/>
          <cell r="EB281"/>
          <cell r="EC281" t="str">
            <v>งานพิมพ์</v>
          </cell>
          <cell r="ED281"/>
          <cell r="EG281"/>
          <cell r="EH281"/>
          <cell r="EI281"/>
        </row>
        <row r="282">
          <cell r="B282"/>
          <cell r="C282"/>
          <cell r="E282" t="str">
            <v>เจ้าหน้าที่วางแผนการผลิต</v>
          </cell>
          <cell r="F282"/>
          <cell r="G282"/>
          <cell r="H282"/>
          <cell r="I282"/>
          <cell r="J282"/>
          <cell r="L282"/>
          <cell r="M282" t="str">
            <v>ผู้อนุมัติ..................................................</v>
          </cell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 t="str">
            <v xml:space="preserve"> </v>
          </cell>
          <cell r="AU282"/>
          <cell r="BZ282"/>
          <cell r="CA282"/>
          <cell r="DL282" t="str">
            <v>P4</v>
          </cell>
          <cell r="DM282">
            <v>3</v>
          </cell>
          <cell r="DN282">
            <v>0</v>
          </cell>
          <cell r="DP282">
            <v>-5</v>
          </cell>
          <cell r="DQ282"/>
          <cell r="DR282">
            <v>-10</v>
          </cell>
          <cell r="DS282">
            <v>-3</v>
          </cell>
          <cell r="DT282"/>
          <cell r="DU282">
            <v>-2</v>
          </cell>
          <cell r="DW282">
            <v>-1</v>
          </cell>
          <cell r="DX282"/>
          <cell r="DY282"/>
          <cell r="DZ282"/>
          <cell r="EA282"/>
          <cell r="EB282"/>
          <cell r="EC282" t="str">
            <v>งานพิมพ์</v>
          </cell>
          <cell r="ED282"/>
          <cell r="EG282"/>
          <cell r="EH282"/>
          <cell r="EI282"/>
        </row>
        <row r="283">
          <cell r="B283"/>
          <cell r="C283"/>
          <cell r="E283" t="str">
            <v xml:space="preserve">        /         /        .</v>
          </cell>
          <cell r="F283"/>
          <cell r="G283"/>
          <cell r="H283"/>
          <cell r="I283"/>
          <cell r="J283"/>
          <cell r="L283"/>
          <cell r="M283" t="str">
            <v>ผู้จัดการฝ่ายผลิต</v>
          </cell>
          <cell r="N283"/>
          <cell r="R283"/>
          <cell r="T283"/>
          <cell r="U283"/>
          <cell r="V283" t="str">
            <v xml:space="preserve"> </v>
          </cell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 t="str">
            <v>P7</v>
          </cell>
          <cell r="DM283">
            <v>2</v>
          </cell>
          <cell r="DN283">
            <v>0</v>
          </cell>
          <cell r="DP283">
            <v>-5</v>
          </cell>
          <cell r="DQ283"/>
          <cell r="DR283">
            <v>-9</v>
          </cell>
          <cell r="DS283">
            <v>-2</v>
          </cell>
          <cell r="DT283">
            <v>-1</v>
          </cell>
          <cell r="DU283">
            <v>-1</v>
          </cell>
          <cell r="DW283"/>
          <cell r="DX283"/>
          <cell r="DY283"/>
          <cell r="DZ283"/>
          <cell r="EA283"/>
          <cell r="EB283"/>
          <cell r="EC283" t="str">
            <v>งานพิมพ์</v>
          </cell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 t="str">
            <v xml:space="preserve">        /         /        .</v>
          </cell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 t="str">
            <v>P8</v>
          </cell>
          <cell r="DM284">
            <v>4</v>
          </cell>
          <cell r="DN284">
            <v>0</v>
          </cell>
          <cell r="DP284">
            <v>-5</v>
          </cell>
          <cell r="DQ284">
            <v>-4</v>
          </cell>
          <cell r="DR284">
            <v>-10</v>
          </cell>
          <cell r="DS284">
            <v>-3</v>
          </cell>
          <cell r="DT284">
            <v>-2</v>
          </cell>
          <cell r="DU284">
            <v>-2</v>
          </cell>
          <cell r="DW284">
            <v>-1</v>
          </cell>
          <cell r="DX284"/>
          <cell r="DY284"/>
          <cell r="DZ284"/>
          <cell r="EA284"/>
          <cell r="EB284"/>
          <cell r="EC284" t="str">
            <v>งานเคลือบ+พิมพ์</v>
          </cell>
          <cell r="ED284"/>
          <cell r="EG284"/>
          <cell r="EH284"/>
          <cell r="EI284"/>
        </row>
        <row r="285">
          <cell r="B285"/>
          <cell r="C285"/>
          <cell r="E285"/>
          <cell r="F285" t="str">
            <v xml:space="preserve"> </v>
          </cell>
          <cell r="G285" t="str">
            <v xml:space="preserve"> </v>
          </cell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 t="str">
            <v>P13</v>
          </cell>
          <cell r="DM285">
            <v>2</v>
          </cell>
          <cell r="DN285">
            <v>0</v>
          </cell>
          <cell r="DP285">
            <v>-5</v>
          </cell>
          <cell r="DQ285"/>
          <cell r="DR285"/>
          <cell r="DS285"/>
          <cell r="DT285"/>
          <cell r="DU285">
            <v>-2</v>
          </cell>
          <cell r="DW285">
            <v>-1</v>
          </cell>
          <cell r="DX285"/>
          <cell r="DY285"/>
          <cell r="DZ285"/>
          <cell r="EA285"/>
          <cell r="EB285"/>
          <cell r="EC285" t="str">
            <v>ตัด</v>
          </cell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 t="str">
            <v xml:space="preserve"> </v>
          </cell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 t="str">
            <v>P10</v>
          </cell>
          <cell r="DM286">
            <v>3</v>
          </cell>
          <cell r="DN286">
            <v>0</v>
          </cell>
          <cell r="DP286">
            <v>-5</v>
          </cell>
          <cell r="DQ286">
            <v>-3</v>
          </cell>
          <cell r="DR286">
            <v>-9</v>
          </cell>
          <cell r="DS286">
            <v>-2</v>
          </cell>
          <cell r="DT286"/>
          <cell r="DU286">
            <v>-1</v>
          </cell>
          <cell r="DW286">
            <v>0</v>
          </cell>
          <cell r="DX286"/>
          <cell r="DY286"/>
          <cell r="DZ286"/>
          <cell r="EA286"/>
          <cell r="EB286"/>
          <cell r="EC286" t="str">
            <v>งานเคลือบ+พิมพ์</v>
          </cell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 t="str">
            <v xml:space="preserve"> </v>
          </cell>
          <cell r="AB287"/>
          <cell r="AC287"/>
          <cell r="AD287"/>
          <cell r="AG287"/>
          <cell r="AI287"/>
          <cell r="AJ287" t="str">
            <v>.</v>
          </cell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 t="str">
            <v>Lead time</v>
          </cell>
          <cell r="DN287"/>
          <cell r="DP287">
            <v>-5</v>
          </cell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 t="str">
            <v>P5.2</v>
          </cell>
          <cell r="DM288">
            <v>4</v>
          </cell>
          <cell r="DN288">
            <v>0</v>
          </cell>
          <cell r="DP288">
            <v>-15</v>
          </cell>
          <cell r="DQ288"/>
          <cell r="DR288">
            <v>-11</v>
          </cell>
          <cell r="DS288">
            <v>-4</v>
          </cell>
          <cell r="DT288">
            <v>-3</v>
          </cell>
          <cell r="DU288">
            <v>-3</v>
          </cell>
          <cell r="DW288">
            <v>-2</v>
          </cell>
          <cell r="DX288">
            <v>-1</v>
          </cell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 t="str">
            <v>P5.3</v>
          </cell>
          <cell r="DM289">
            <v>6</v>
          </cell>
          <cell r="DN289">
            <v>0</v>
          </cell>
          <cell r="DP289">
            <v>-15</v>
          </cell>
          <cell r="DQ289">
            <v>-6</v>
          </cell>
          <cell r="DR289">
            <v>-12</v>
          </cell>
          <cell r="DS289">
            <v>-5</v>
          </cell>
          <cell r="DT289">
            <v>-4</v>
          </cell>
          <cell r="DU289">
            <v>-3</v>
          </cell>
          <cell r="DW289">
            <v>-2</v>
          </cell>
          <cell r="DX289">
            <v>-1</v>
          </cell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 t="str">
            <v xml:space="preserve"> </v>
          </cell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พร้อมส่ง</v>
          </cell>
        </row>
        <row r="29">
          <cell r="DC29" t="str">
            <v>พร้อมส่ง</v>
          </cell>
        </row>
        <row r="30">
          <cell r="DC30" t="str">
            <v>รอตัด</v>
          </cell>
        </row>
        <row r="31">
          <cell r="DC31" t="str">
            <v>ยังไม่ได้พิมพ์</v>
          </cell>
        </row>
        <row r="32">
          <cell r="DC32" t="str">
            <v>รอแบบ</v>
          </cell>
        </row>
        <row r="33">
          <cell r="DC33" t="str">
            <v>ยังไม่ได้พิมพ์</v>
          </cell>
        </row>
        <row r="34">
          <cell r="DC34" t="str">
            <v>พร้อมส่ง</v>
          </cell>
        </row>
        <row r="35">
          <cell r="DC35" t="str">
            <v>ผ้าขาว</v>
          </cell>
        </row>
        <row r="36">
          <cell r="DC36" t="str">
            <v>ผ้าขาว</v>
          </cell>
        </row>
        <row r="37">
          <cell r="DC37" t="str">
            <v>รอตัด</v>
          </cell>
        </row>
        <row r="38">
          <cell r="DC38" t="str">
            <v>พร้อมส่ง</v>
          </cell>
        </row>
        <row r="39">
          <cell r="DC39" t="str">
            <v>รอตัด</v>
          </cell>
        </row>
        <row r="40">
          <cell r="DC40" t="str">
            <v>ยังไม่ได้พิมพ์</v>
          </cell>
        </row>
        <row r="41">
          <cell r="DC41" t="str">
            <v>พร้อมส่ง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พร้อมส่ง</v>
          </cell>
        </row>
        <row r="46">
          <cell r="DC46" t="str">
            <v>ยังไม่ได้พิมพ์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รอตัด</v>
          </cell>
        </row>
        <row r="51">
          <cell r="DC51" t="str">
            <v>ยังไม่ได้พิมพ์</v>
          </cell>
        </row>
        <row r="52">
          <cell r="DC52" t="str">
            <v>พร้อมส่ง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รอตัด</v>
          </cell>
        </row>
        <row r="58">
          <cell r="DC58" t="str">
            <v>ผ้าขาว</v>
          </cell>
        </row>
        <row r="59">
          <cell r="DC59" t="str">
            <v>พร้อมส่ง</v>
          </cell>
        </row>
        <row r="60">
          <cell r="DC60" t="str">
            <v>รอแบบ</v>
          </cell>
        </row>
        <row r="61">
          <cell r="DC61" t="str">
            <v>พร้อมส่ง</v>
          </cell>
        </row>
        <row r="62">
          <cell r="DC62" t="str">
            <v>พร้อมส่ง</v>
          </cell>
        </row>
        <row r="63">
          <cell r="DC63" t="str">
            <v>พร้อมส่ง</v>
          </cell>
        </row>
        <row r="64">
          <cell r="DC64" t="str">
            <v>พร้อมส่ง</v>
          </cell>
        </row>
        <row r="65">
          <cell r="DC65" t="str">
            <v>พร้อมส่ง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ยังไม่ได้พิมพ์</v>
          </cell>
        </row>
        <row r="72">
          <cell r="DC72" t="str">
            <v>รอตัด</v>
          </cell>
        </row>
        <row r="73">
          <cell r="DC73" t="str">
            <v>พร้อมส่ง</v>
          </cell>
        </row>
        <row r="74">
          <cell r="DC74" t="str">
            <v>รอตัด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ยังไม่ได้พิมพ์</v>
          </cell>
        </row>
        <row r="78">
          <cell r="DC78" t="str">
            <v>พร้อมส่ง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พร้อมส่ง</v>
          </cell>
        </row>
        <row r="82">
          <cell r="DC82" t="str">
            <v>พร้อมส่ง</v>
          </cell>
        </row>
        <row r="83">
          <cell r="DC83" t="str">
            <v>รอตัด</v>
          </cell>
        </row>
        <row r="84">
          <cell r="DC84" t="str">
            <v>ยังไม่ได้พิมพ์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ยังไม่ได้พิมพ์</v>
          </cell>
        </row>
        <row r="88">
          <cell r="DC88" t="str">
            <v>พร้อมส่ง</v>
          </cell>
        </row>
        <row r="89">
          <cell r="DC89" t="str">
            <v>รอแบบ</v>
          </cell>
        </row>
        <row r="90">
          <cell r="DC90" t="str">
            <v>รอแบบ</v>
          </cell>
        </row>
        <row r="91">
          <cell r="DC91" t="str">
            <v>ยังไม่ได้พิมพ์</v>
          </cell>
        </row>
        <row r="92">
          <cell r="DC92" t="str">
            <v>รอตัด</v>
          </cell>
        </row>
        <row r="93">
          <cell r="DC93" t="str">
            <v>ยังไม่ได้พิมพ์</v>
          </cell>
        </row>
        <row r="94">
          <cell r="DC94" t="str">
            <v>รอตัด</v>
          </cell>
        </row>
        <row r="95">
          <cell r="DC95" t="str">
            <v>ยังไม่ได้พิมพ์</v>
          </cell>
        </row>
        <row r="96">
          <cell r="DC96" t="str">
            <v>ยังไม่ได้พิมพ์</v>
          </cell>
        </row>
        <row r="97">
          <cell r="DC97" t="str">
            <v>รอแบบ</v>
          </cell>
        </row>
        <row r="98">
          <cell r="DC98" t="str">
            <v>รอแบบ</v>
          </cell>
        </row>
        <row r="99">
          <cell r="DC99" t="str">
            <v>พร้อมส่ง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พร้อมส่ง</v>
          </cell>
        </row>
        <row r="105">
          <cell r="DC105" t="str">
            <v>ยังไม่ได้พิมพ์</v>
          </cell>
        </row>
        <row r="106">
          <cell r="DC106" t="str">
            <v>ยังไม่ได้พิมพ์</v>
          </cell>
        </row>
        <row r="107">
          <cell r="DC107" t="str">
            <v>พร้อมส่ง</v>
          </cell>
        </row>
        <row r="108">
          <cell r="DC108" t="str">
            <v>รอตัด</v>
          </cell>
        </row>
        <row r="109">
          <cell r="DC109" t="str">
            <v>พร้อมส่ง</v>
          </cell>
        </row>
        <row r="110">
          <cell r="DC110" t="str">
            <v>รอตัด</v>
          </cell>
        </row>
        <row r="111">
          <cell r="DC111" t="str">
            <v>ยังไม่ได้พิมพ์</v>
          </cell>
        </row>
        <row r="112">
          <cell r="DC112" t="str">
            <v>ยังไม่ได้พิมพ์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รอตัด</v>
          </cell>
        </row>
        <row r="116">
          <cell r="DC116" t="str">
            <v>พร้อมส่ง</v>
          </cell>
        </row>
        <row r="117">
          <cell r="DC117" t="str">
            <v>ยังไม่ได้พิมพ์</v>
          </cell>
        </row>
        <row r="118">
          <cell r="DC118" t="str">
            <v>พิมพ์ไม่ครบ</v>
          </cell>
        </row>
        <row r="119">
          <cell r="DC119" t="str">
            <v>พร้อมส่ง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รอตัด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พร้อมส่ง</v>
          </cell>
        </row>
        <row r="136">
          <cell r="DC136" t="str">
            <v>รอตัด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รอตัด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พร้อมส่ง</v>
          </cell>
        </row>
        <row r="148">
          <cell r="DC148" t="str">
            <v>รอตัด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รอตัด</v>
          </cell>
        </row>
        <row r="152">
          <cell r="DC152" t="str">
            <v>ยังไม่ได้พิมพ์</v>
          </cell>
        </row>
        <row r="153">
          <cell r="DC153" t="str">
            <v>ยังไม่ได้พิมพ์</v>
          </cell>
        </row>
        <row r="154">
          <cell r="DC154" t="str">
            <v>รอตัด</v>
          </cell>
        </row>
        <row r="155">
          <cell r="DC155" t="str">
            <v>พร้อมส่ง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พร้อมส่ง</v>
          </cell>
        </row>
        <row r="159">
          <cell r="DC159" t="str">
            <v>รอตัด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รอตัด</v>
          </cell>
        </row>
        <row r="163">
          <cell r="DC163" t="str">
            <v>รอตัด</v>
          </cell>
        </row>
        <row r="164">
          <cell r="DC164" t="str">
            <v>ยังไม่ได้พิมพ์</v>
          </cell>
        </row>
        <row r="165">
          <cell r="DC165" t="str">
            <v>รอตัด</v>
          </cell>
        </row>
        <row r="166">
          <cell r="DC166" t="str">
            <v>รอตัด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รอตัด</v>
          </cell>
        </row>
        <row r="171">
          <cell r="DC171" t="str">
            <v>รอตัด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รอตัด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พร้อมส่ง</v>
          </cell>
        </row>
        <row r="182">
          <cell r="DC182" t="str">
            <v>ยังไม่ได้พิมพ์</v>
          </cell>
        </row>
        <row r="183">
          <cell r="DC183" t="str">
            <v>พร้อมส่ง</v>
          </cell>
        </row>
        <row r="184">
          <cell r="DC184" t="str">
            <v>รอแบบ</v>
          </cell>
        </row>
        <row r="185">
          <cell r="DC185" t="str">
            <v>พร้อมส่ง</v>
          </cell>
        </row>
        <row r="186">
          <cell r="DC186" t="str">
            <v>พร้อมส่ง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รอตัด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รอแบบ</v>
          </cell>
        </row>
        <row r="194">
          <cell r="DC194" t="str">
            <v>พร้อมส่ง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พร้อมส่ง</v>
          </cell>
        </row>
        <row r="198">
          <cell r="DC198" t="str">
            <v>พร้อมส่ง</v>
          </cell>
        </row>
        <row r="199">
          <cell r="DC199" t="str">
            <v>พร้อมส่ง</v>
          </cell>
        </row>
        <row r="200">
          <cell r="DC200" t="str">
            <v>พร้อมส่ง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ยังไม่ได้พิมพ์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พร้อมส่ง</v>
          </cell>
        </row>
        <row r="208">
          <cell r="DC208" t="str">
            <v>พร้อมส่ง</v>
          </cell>
        </row>
        <row r="209">
          <cell r="DC209" t="str">
            <v>พร้อมส่ง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ผ้าขาว</v>
          </cell>
        </row>
        <row r="215">
          <cell r="DC215" t="str">
            <v>พร้อมส่ง</v>
          </cell>
        </row>
        <row r="216">
          <cell r="DC216" t="str">
            <v>ยังไม่ได้พิมพ์</v>
          </cell>
        </row>
        <row r="217">
          <cell r="DC217" t="str">
            <v>รอแบบ</v>
          </cell>
        </row>
        <row r="218">
          <cell r="DC218" t="str">
            <v>ยังไม่ได้พิมพ์</v>
          </cell>
        </row>
        <row r="219">
          <cell r="DC219" t="str">
            <v>ยังไม่ได้พิมพ์</v>
          </cell>
        </row>
        <row r="220">
          <cell r="DC220" t="str">
            <v>ยังไม่ได้พิมพ์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ยังไม่ได้พิมพ์</v>
          </cell>
        </row>
        <row r="226">
          <cell r="DC226" t="str">
            <v>ยังไม่ได้พิมพ์</v>
          </cell>
        </row>
        <row r="227">
          <cell r="DC227" t="str">
            <v>ยังไม่ได้พิมพ์</v>
          </cell>
        </row>
        <row r="228">
          <cell r="DC228" t="str">
            <v>พร้อมส่ง</v>
          </cell>
        </row>
        <row r="229">
          <cell r="DC229" t="str">
            <v>พร้อมส่ง</v>
          </cell>
        </row>
        <row r="230">
          <cell r="DC230" t="str">
            <v>ยังไม่ได้พิมพ์</v>
          </cell>
        </row>
        <row r="231">
          <cell r="DC231" t="str">
            <v>ยังไม่ได้พิมพ์</v>
          </cell>
        </row>
        <row r="232">
          <cell r="DC232" t="str">
            <v>รอแบบ</v>
          </cell>
        </row>
        <row r="233">
          <cell r="DC233" t="str">
            <v>พร้อมส่ง</v>
          </cell>
        </row>
        <row r="234">
          <cell r="DC234" t="str">
            <v>ยังไม่ได้พิมพ์</v>
          </cell>
        </row>
        <row r="235">
          <cell r="DC235" t="str">
            <v>พร้อมส่ง</v>
          </cell>
        </row>
        <row r="236">
          <cell r="DC236" t="str">
            <v>ยังไม่ได้พิมพ์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พร้อมส่ง</v>
          </cell>
        </row>
        <row r="240">
          <cell r="DC240" t="str">
            <v>พร้อมส่ง</v>
          </cell>
        </row>
        <row r="241">
          <cell r="DC241" t="str">
            <v>พร้อมส่ง</v>
          </cell>
        </row>
        <row r="242">
          <cell r="DC242" t="str">
            <v>พร้อมส่ง</v>
          </cell>
        </row>
        <row r="243">
          <cell r="DC243" t="str">
            <v>พร้อมส่ง</v>
          </cell>
        </row>
        <row r="244">
          <cell r="DC244" t="str">
            <v>ผ้าขาว</v>
          </cell>
        </row>
        <row r="245">
          <cell r="DC245" t="str">
            <v>พร้อมส่ง</v>
          </cell>
        </row>
        <row r="246">
          <cell r="DC246" t="str">
            <v>พร้อมส่ง</v>
          </cell>
        </row>
        <row r="247">
          <cell r="DC247" t="str">
            <v>พร้อมส่ง</v>
          </cell>
        </row>
        <row r="248">
          <cell r="DC248" t="str">
            <v>พร้อมส่ง</v>
          </cell>
        </row>
        <row r="249">
          <cell r="DC249" t="str">
            <v>พร้อมส่ง</v>
          </cell>
        </row>
        <row r="250">
          <cell r="DC250" t="str">
            <v>พร้อมส่ง</v>
          </cell>
        </row>
        <row r="251">
          <cell r="DC251" t="str">
            <v>ยังไม่ได้พิมพ์</v>
          </cell>
        </row>
        <row r="252">
          <cell r="DC252" t="str">
            <v>ยังไม่ได้พิมพ์</v>
          </cell>
        </row>
        <row r="253">
          <cell r="DC253" t="str">
            <v>พร้อมส่ง</v>
          </cell>
        </row>
        <row r="254">
          <cell r="DC254" t="str">
            <v>พร้อมส่ง</v>
          </cell>
        </row>
        <row r="255">
          <cell r="DC255" t="str">
            <v>ผ้าขาว</v>
          </cell>
        </row>
        <row r="256">
          <cell r="DC256" t="str">
            <v>พร้อมส่ง</v>
          </cell>
        </row>
        <row r="257">
          <cell r="DC257" t="str">
            <v>พร้อมส่ง</v>
          </cell>
        </row>
        <row r="258">
          <cell r="DC258" t="str">
            <v>พร้อมส่ง</v>
          </cell>
        </row>
        <row r="259">
          <cell r="DC259" t="str">
            <v>พร้อมส่ง</v>
          </cell>
        </row>
        <row r="260">
          <cell r="DC260" t="str">
            <v>ผ้าขาว</v>
          </cell>
        </row>
        <row r="261">
          <cell r="DC261" t="str">
            <v>พร้อมส่ง</v>
          </cell>
        </row>
        <row r="262">
          <cell r="DC262" t="str">
            <v>พร้อมส่ง</v>
          </cell>
        </row>
        <row r="263">
          <cell r="DC263" t="str">
            <v>พร้อมส่ง</v>
          </cell>
        </row>
        <row r="264">
          <cell r="DC264" t="str">
            <v>ยังไม่ได้พิมพ์</v>
          </cell>
        </row>
        <row r="265">
          <cell r="DC265" t="str">
            <v>พร้อมส่ง</v>
          </cell>
        </row>
        <row r="266">
          <cell r="DC266" t="str">
            <v>ผ้าขาว</v>
          </cell>
        </row>
        <row r="267">
          <cell r="DC267" t="str">
            <v>ผ้าขาว</v>
          </cell>
        </row>
        <row r="268">
          <cell r="DC268" t="str">
            <v>พร้อมส่ง</v>
          </cell>
        </row>
        <row r="269">
          <cell r="DC269" t="str">
            <v>พร้อมส่ง</v>
          </cell>
        </row>
        <row r="270">
          <cell r="DC270" t="str">
            <v>ผ้าขาว</v>
          </cell>
        </row>
        <row r="271">
          <cell r="DC271" t="str">
            <v>ยังไม่ได้พิมพ์</v>
          </cell>
        </row>
        <row r="272">
          <cell r="DC272" t="str">
            <v>ผ้าขาว</v>
          </cell>
        </row>
        <row r="273">
          <cell r="DC273" t="str">
            <v>พร้อมส่ง</v>
          </cell>
        </row>
        <row r="274">
          <cell r="DC274" t="str">
            <v>พร้อมส่ง</v>
          </cell>
        </row>
        <row r="275">
          <cell r="DC275"/>
        </row>
        <row r="276">
          <cell r="DC276"/>
        </row>
        <row r="277">
          <cell r="DC277"/>
        </row>
        <row r="278">
          <cell r="DC278" t="str">
            <v xml:space="preserve"> </v>
          </cell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24-9-68%2013.03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3-10-6810.00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20.426614351854" createdVersion="8" refreshedVersion="8" minRefreshableVersion="3" recordCount="286" xr:uid="{3F5EC444-BE8D-40C8-860B-2933C90C93A8}">
  <cacheSource type="worksheet">
    <worksheetSource ref="A5:AF291" sheet="20-9-68" r:id="rId2"/>
  </cacheSource>
  <cacheFields count="32">
    <cacheField name="วันรับออร์เดอร์/แบบ" numFmtId="187">
      <sharedItems containsDate="1" containsMixedTypes="1" minDate="1899-12-30T00:00:00" maxDate="2025-10-02T00:00:00"/>
    </cacheField>
    <cacheField name="เลขที่ SO" numFmtId="0">
      <sharedItems containsMixedTypes="1" containsNumber="1" containsInteger="1" minValue="0" maxValue="0" count="84">
        <s v="MK68-001045"/>
        <n v="0"/>
        <s v="MK68-001115"/>
        <s v="ประมาณการ"/>
        <s v="MK68-001111"/>
        <s v="MK68-001117"/>
        <s v="ใบรับคำสั่งซื้อ"/>
        <s v="MK68-001075"/>
        <s v="MK68-001076"/>
        <s v="MK68-001099"/>
        <s v="MK68-001108"/>
        <s v="MK68-001109"/>
        <s v="MK68-001116"/>
        <s v="MK68-001113"/>
        <s v="MK68-001141"/>
        <s v="MK68-001142"/>
        <s v="MK68-001143"/>
        <s v="MK68-001080"/>
        <s v="MK68-001069"/>
        <s v="MK68-001070"/>
        <s v="MK68-001071"/>
        <s v="MK68-001086"/>
        <s v="MK68-000694"/>
        <s v="MK68-001095"/>
        <s v="MK68-001094"/>
        <s v="MK68-001093"/>
        <s v="MK68-001040"/>
        <s v="MK68-001119"/>
        <s v="MK68-001029"/>
        <s v="MK68-001033"/>
        <s v="MK68-001034"/>
        <s v="MK68-001035"/>
        <s v="MK68-000609"/>
        <s v="MK68-001026"/>
        <s v="MK68-001007"/>
        <s v="MK68-001024"/>
        <s v="MK68-000675"/>
        <s v="MK68-000990"/>
        <s v="MK68-001105"/>
        <s v="MK68-001092"/>
        <s v="MK68-001027"/>
        <s v="MK68-001106"/>
        <s v="MK68-001104"/>
        <s v="MK68-001091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0452"/>
        <s v="MK67-001236"/>
        <s v="MK67-001396"/>
        <s v="MK68-001118"/>
        <s v="MK68-001010"/>
        <s v="MK68-001110"/>
        <s v="MK68-001096"/>
        <s v="MK68-001097"/>
        <s v="MK68-001114"/>
        <s v="MK68-000977"/>
        <s v="MK68-000892"/>
        <s v="MK68-001100"/>
        <s v="MK68-000982"/>
        <s v="MK68-001101"/>
        <s v="MK67-001643"/>
        <s v="MK67-001642"/>
        <s v="MK68-001036"/>
        <s v="MK68-001038"/>
        <s v="MK68-001037"/>
        <s v="MK68-000978"/>
        <s v="MK68-001103"/>
        <s v="MK68-001102"/>
        <s v="MK68-000893"/>
        <s v="MK68-000804"/>
        <s v="MK66-000701"/>
        <s v="MK67-001490"/>
        <s v="MK68-001030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8">
        <s v="บจก.เคอรี่ฟลาวมิลล์"/>
        <n v="0"/>
        <s v="บจก.โรงสีข้าวธัญญาวัตน์"/>
        <s v="บจก.ฟาร์เธอร์ส วิง ซัพพลาย"/>
        <s v="  "/>
        <s v="บจก.ซิเบลโก้(บางเลน)"/>
        <s v="บจก.เอ็กเซลเล้นท์ ไพโอเนียร์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วีซีเอฟ"/>
        <s v="บจก.เอ.เจ.ฟาร์ม่าแล็บ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บลูฟาโล่"/>
        <s v="บจก.หนองบัวอโกรฟอร์ไลฟ์"/>
        <s v="บจก.ทีเจที 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4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20T00:00:00" maxDate="2025-11-01T00:00:00" count="33">
        <d v="2025-09-25T00:00:00"/>
        <m/>
        <d v="2025-09-22T00:00:00"/>
        <s v="รอแจ้ง"/>
        <d v="2025-09-24T00:00:00"/>
        <d v="2025-10-08T00:00:00"/>
        <d v="2025-10-22T00:00:00"/>
        <d v="2025-09-20T00:00:00"/>
        <d v="2025-09-27T00:00:00"/>
        <d v="2025-09-30T00:00:00"/>
        <d v="2025-10-02T00:00:00"/>
        <d v="2025-10-04T00:00:00"/>
        <d v="2025-10-07T00:00:00"/>
        <d v="2025-10-17T00:00:00"/>
        <d v="2025-10-31T00:00:00"/>
        <d v="2025-09-26T00:00:00"/>
        <d v="2025-09-23T00:00:00"/>
        <d v="2025-10-28T00:00:00"/>
        <d v="2025-09-29T00:00:00"/>
        <d v="2025-10-06T00:00:00"/>
        <d v="2025-10-09T00:00:00"/>
        <d v="2025-10-10T00:00:00"/>
        <d v="2025-10-11T00:00:00"/>
        <d v="2025-10-14T00:00:00"/>
        <d v="2025-10-15T00:00:00"/>
        <d v="2025-10-16T00:00:00"/>
        <d v="2025-10-20T00:00:00"/>
        <d v="2025-10-21T00:00:00"/>
        <d v="2025-10-24T00:00:00"/>
        <d v="2025-10-27T00:00:00"/>
        <d v="2025-10-29T00:00:00"/>
        <d v="2025-10-30T00:00:00"/>
        <s v="รอส่ง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5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"/>
        <s v="WSWT1725800"/>
        <s v="WSWT1825800"/>
        <s v="WSWT1825800SM"/>
        <s v="WSWT1925800"/>
        <s v="WSWT1921720"/>
        <s v="WSWT19251000SM"/>
        <s v="WSWT2025650"/>
        <s v="WSWT2025800SM"/>
        <s v="WSWT2025850"/>
        <s v="WSWT2025800"/>
        <s v="WSWT2121670SM"/>
        <s v="WSWT2125650"/>
        <s v="WSWT2125800"/>
        <s v="WSWT23256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03806.4000000001"/>
    </cacheField>
    <cacheField name="Stock" numFmtId="3">
      <sharedItems containsSemiMixedTypes="0" containsString="0" containsNumber="1" minValue="0" maxValue="341830.11390000023"/>
    </cacheField>
    <cacheField name="ค้างทอ" numFmtId="3">
      <sharedItems containsSemiMixedTypes="0" containsString="0" containsNumber="1" minValue="0" maxValue="1717436.875"/>
    </cacheField>
    <cacheField name="Stock2" numFmtId="3">
      <sharedItems containsSemiMixedTypes="0" containsString="0" containsNumber="1" minValue="0" maxValue="333001.07390000019"/>
    </cacheField>
    <cacheField name="ค้างเคลือบ" numFmtId="3">
      <sharedItems containsSemiMixedTypes="0" containsString="0" containsNumber="1" minValue="0" maxValue="752197.8860000001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30.546975115743" createdVersion="8" refreshedVersion="8" minRefreshableVersion="3" recordCount="259" xr:uid="{B2A9894F-44DF-4B42-B8FA-832CB1120933}">
  <cacheSource type="worksheet">
    <worksheetSource ref="A5:AF264" sheet="30-9-68" r:id="rId2"/>
  </cacheSource>
  <cacheFields count="32">
    <cacheField name="วันรับออร์เดอร์/แบบ" numFmtId="187">
      <sharedItems containsDate="1" containsMixedTypes="1" minDate="1899-12-30T00:00:00" maxDate="2025-09-30T00:00:00"/>
    </cacheField>
    <cacheField name="เลขที่ SO" numFmtId="0">
      <sharedItems containsMixedTypes="1" containsNumber="1" containsInteger="1" minValue="0" maxValue="0" count="86">
        <s v="MK68-001171"/>
        <n v="0"/>
        <s v="MK68-001164"/>
        <s v="MK68-001161"/>
        <s v="MK68-001162"/>
        <s v="ประมาณการ"/>
        <s v="MK68-001176"/>
        <s v="MK68-001139"/>
        <s v="MK68-001140"/>
        <s v="MK68-001113"/>
        <s v="MK68-001141"/>
        <s v="MK68-001173"/>
        <s v="MK68-001174"/>
        <s v="MK68-001142"/>
        <s v="MK68-001143"/>
        <s v="MK68-001175"/>
        <s v="MK68-001080"/>
        <s v="MK68-001163"/>
        <s v="MK68-001040"/>
        <s v="MK68-001124"/>
        <s v="MK68-001152"/>
        <s v="MK68-001033"/>
        <s v="MK68-001035"/>
        <s v="MK68-001129"/>
        <s v="MK68-001123"/>
        <s v="MK68-001026"/>
        <s v="MK68-001121"/>
        <s v="MK68-001122"/>
        <s v="MK68-001024"/>
        <s v="MK68-000675"/>
        <s v="MK68-001119"/>
        <s v="MK68-001153"/>
        <s v="MK68-001120"/>
        <s v="MK68-000990"/>
        <s v="MK68-001105"/>
        <s v="MK68-001092"/>
        <s v="MK68-001027"/>
        <s v="MK68-001156"/>
        <s v="MK68-001093"/>
        <s v="MK68-001106"/>
        <s v="MK68-001091"/>
        <s v="MK68-001155"/>
        <s v="MK68-001158"/>
        <s v="MK68-001159"/>
        <s v="MK68-001157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1086"/>
        <s v="MK68-000694"/>
        <s v="ใบรับคำสั่งซื้อ"/>
        <s v="MK67-001236"/>
        <s v="MK67-001396"/>
        <s v="MK68-001118"/>
        <s v="MK68-001125"/>
        <s v="MK68-001127"/>
        <s v="MK68-001126"/>
        <s v="MK68-001150"/>
        <s v="MK68-001100"/>
        <s v="MK68-000982"/>
        <s v="MK68-001101"/>
        <s v="MK68-001102"/>
        <s v="MK68-000978"/>
        <s v="MK68-001170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147"/>
        <s v="MK68-001148"/>
        <s v="MK67-001490"/>
        <s v="MK68-001160"/>
        <s v="MK68-001030"/>
        <s v="MK68-001067"/>
        <s v="MK68-001168"/>
      </sharedItems>
    </cacheField>
    <cacheField name="ชื่อลูกค้า" numFmtId="0">
      <sharedItems containsMixedTypes="1" containsNumber="1" containsInteger="1" minValue="0" maxValue="0" count="29">
        <s v="โรงสีธัญญกิจ(ราชบุรี)"/>
        <n v="0"/>
        <s v="ร้านเห็ดไพลิน"/>
        <s v="หจก.อนนท์อุตสาหกรรม"/>
        <s v="บจก.ฟาร์เธอร์ส วิง ซัพพลาย"/>
        <s v="  "/>
        <s v="หจก.ไอทีอี เกษตรพัฒนา"/>
        <s v="บจก.เพรซิเดนท์ฟลาวมิลล์"/>
        <s v="บจก.ไลม์มาสเตอร์"/>
        <s v="บจก.เอ็กเซลเล้นท์"/>
        <s v="บจก.เคอรี่ฟลาวมิลล์"/>
        <s v="บจก.อินเทคค์ โกลบอล"/>
        <s v="หจก.เอ็ม.ที.เอส เทรดดิ้ง"/>
        <s v="บจก.เอสพีเอ็ม อาหารสัตว์"/>
        <s v="คุณฐนวรวรรศณ์ ภัทรนนท์สกุล"/>
        <s v="บจก.ซันฟีด"/>
        <s v="บจก.วีซีเอฟ"/>
        <s v="บจก.เอพีเอ็ม อะโกร"/>
        <s v="บจก.ไทยธรรมดี"/>
        <s v="บจก.เอ.เจ.ฟาร์ม่าแล็บ"/>
        <s v="บจก.หนองบัวอโกรฟอร์ไลฟ์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7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5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30T00:00:00" maxDate="2025-11-01T00:00:00" count="27">
        <d v="2025-10-10T00:00:00"/>
        <m/>
        <d v="2025-09-30T00:00:00"/>
        <d v="2025-10-20T00:00:00"/>
        <d v="2025-10-25T00:00:00"/>
        <d v="2025-10-28T00:00:00"/>
        <d v="2025-10-31T00:00:00"/>
        <s v="รอแจ้ง"/>
        <d v="2025-10-04T00:00:00"/>
        <d v="2025-10-08T00:00:00"/>
        <d v="2025-10-22T00:00:00"/>
        <d v="2025-10-02T00:00:00"/>
        <d v="2025-10-06T00:00:00"/>
        <d v="2025-10-07T00:00:00"/>
        <d v="2025-10-17T00:00:00"/>
        <s v="รอส่ง"/>
        <d v="2025-10-09T00:00:00"/>
        <d v="2025-10-14T00:00:00"/>
        <d v="2025-10-15T00:00:00"/>
        <d v="2025-10-21T00:00:00"/>
        <d v="2025-10-24T00:00:00"/>
        <d v="2025-10-27T00:00:00"/>
        <d v="2025-10-29T00:00:00"/>
        <d v="2025-10-30T00:00:00"/>
        <d v="2025-10-16T00:00:00"/>
        <d v="2025-10-03T00:00:00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10263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1633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7">
        <s v="WSWT1621720SMFX"/>
        <s v="WSWT1825800"/>
        <s v="WSWT1925800"/>
        <s v="WSWT1921720"/>
        <s v="WSWT19251000SM"/>
        <s v="WSWT2025700"/>
        <s v="WSWT2025800SM"/>
        <s v="WSWT2025850"/>
        <s v="WSWT2025800"/>
        <s v="WSWT2121670SM"/>
        <s v="WSWT2325650"/>
        <s v="WSWT2321112512551"/>
        <s v="WSWT24211125120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56552.8750000002"/>
    </cacheField>
    <cacheField name="Stock" numFmtId="3">
      <sharedItems containsSemiMixedTypes="0" containsString="0" containsNumber="1" minValue="0" maxValue="310139.47624000022"/>
    </cacheField>
    <cacheField name="ค้างทอ" numFmtId="3">
      <sharedItems containsSemiMixedTypes="0" containsString="0" containsNumber="1" minValue="0" maxValue="1708461.1500000001"/>
    </cacheField>
    <cacheField name="Stock2" numFmtId="3">
      <sharedItems containsSemiMixedTypes="0" containsString="0" containsNumber="1" minValue="0" maxValue="301310.43624000018"/>
    </cacheField>
    <cacheField name="ค้างเคลือบ" numFmtId="3">
      <sharedItems containsSemiMixedTypes="0" containsString="0" containsNumber="1" minValue="0" maxValue="749484.8177025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45.57826412037" createdVersion="8" refreshedVersion="8" minRefreshableVersion="3" recordCount="226" xr:uid="{329FE9F5-6324-44C2-A1FB-0B538142A27C}">
  <cacheSource type="worksheet">
    <worksheetSource ref="A5:AF231" sheet="15-10-68"/>
  </cacheSource>
  <cacheFields count="32">
    <cacheField name="วันรับออร์เดอร์/แบบ" numFmtId="187">
      <sharedItems containsDate="1" containsMixedTypes="1" minDate="1899-12-30T00:00:00" maxDate="2025-10-16T00:00:00"/>
    </cacheField>
    <cacheField name="เลขที่ SO" numFmtId="0">
      <sharedItems containsMixedTypes="1" containsNumber="1" containsInteger="1" minValue="0" maxValue="0" count="80">
        <s v="MK68-001228"/>
        <n v="0"/>
        <s v="MK68-001221"/>
        <s v="MK68-001161"/>
        <s v="MK68-001162"/>
        <s v="MK68-001140"/>
        <s v="ประมาณการ"/>
        <s v="MK68-001142"/>
        <s v="MK68-001143"/>
        <s v="MK68-001227"/>
        <s v="MK68-001229"/>
        <s v="MK68-001231"/>
        <s v="MK68-001080"/>
        <s v="MK68-000990"/>
        <s v="MK68-001157"/>
        <s v="MK68-001119"/>
        <s v="MK68-001105"/>
        <s v="MK68-001092"/>
        <s v="MK68-001027"/>
        <s v="MK68-001207"/>
        <s v="MK68-001033"/>
        <s v="MK68-001159"/>
        <s v="MK68-000693"/>
        <s v="MK68-001093"/>
        <s v="MK68-001106"/>
        <s v="MK68-001091"/>
        <s v="MK68-001035"/>
        <s v="MK68-001206"/>
        <s v="MK68-001155"/>
        <s v="MK68-001158"/>
        <s v="ใบรับคำสั่งซื้อ"/>
        <s v="MK68-001040"/>
        <s v="MK68-001202"/>
        <s v="MK68-001039"/>
        <s v="MK68-001123"/>
        <s v="MK68-001124"/>
        <s v="MK68-001121"/>
        <s v="MK68-001122"/>
        <s v="MK68-001213"/>
        <s v="MK68-001205"/>
        <s v="MK68-001204"/>
        <s v="MK68-001203"/>
        <s v="MK68-001129"/>
        <s v="MK68-001079"/>
        <s v="MK68-000673"/>
        <s v="MK68-000093"/>
        <s v="MK67-001532"/>
        <s v="MK67-001153"/>
        <s v="MK68-001086"/>
        <s v="MK68-000694"/>
        <s v="MK67-001236"/>
        <s v="MK67-001396"/>
        <s v="MK68-001118"/>
        <s v="MK68-001125"/>
        <s v="MK68-001126"/>
        <s v="MK68-001127"/>
        <s v="MK68-001230"/>
        <s v="MK68-001199"/>
        <s v="MK68-001224"/>
        <s v="MK68-001200"/>
        <s v="MK68-001210"/>
        <s v="MK68-001211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09"/>
        <s v="MK68-001208"/>
        <s v="MK68-001219"/>
        <s v="MK67-001490"/>
        <s v="MK68-001160"/>
        <s v="MK68-001212"/>
        <s v="MK68-001223"/>
        <s v="MK68-001196"/>
        <s v="MK68-001197"/>
      </sharedItems>
    </cacheField>
    <cacheField name="ชื่อลูกค้า" numFmtId="0">
      <sharedItems containsMixedTypes="1" containsNumber="1" containsInteger="1" minValue="0" maxValue="0" count="27">
        <s v="บจก.เคอรี่ฟลาวมิลล์"/>
        <n v="0"/>
        <s v="บจก.เอสทีเคมีธุรกืจ"/>
        <s v="หจก.อนนท์อุตสาหกรรม"/>
        <s v="  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เอ.เจ.ฟาร์ม่าแล็บ"/>
        <s v="โรงสีข้าวธัญญาวัฒน์"/>
        <s v="คุณนพวินทร์ รัตนเศรษฐ์เมธา"/>
        <s v="บจก.แอมโก้เวท"/>
        <s v="บจก.ที.ซี.ยูเนี่ยน อโกรเทค"/>
        <s v="พันธุ์ข้าว"/>
        <s v="บจก.ซิเบลโก้(บางเลน)"/>
        <s v="บจก.ซิเบลโก้(สบปราบ)"/>
        <s v="คุณปราสาท เจริญธรรมรักษา"/>
        <s v="บจก.น้ำตาลทิพย์สุโขทัย"/>
        <s v="คุณธนนท์ "/>
        <s v="บจก.แลบอินเตอร์"/>
        <s v="บจก.ไซแอนท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14T00:00:00" maxDate="2025-11-25T00:00:00" count="23">
        <d v="2025-10-22T00:00:00"/>
        <m/>
        <d v="2025-10-16T00:00:00"/>
        <d v="2025-10-20T00:00:00"/>
        <d v="2025-10-25T00:00:00"/>
        <d v="2025-10-28T00:00:00"/>
        <d v="2025-10-31T00:00:00"/>
        <d v="2025-10-17T00:00:00"/>
        <d v="2025-10-21T00:00:00"/>
        <d v="2025-10-24T00:00:00"/>
        <d v="2025-10-29T00:00:00"/>
        <s v="รอแจ้ง"/>
        <d v="2025-10-14T00:00:00"/>
        <d v="2025-10-23T00:00:00"/>
        <d v="2025-10-27T00:00:00"/>
        <d v="2025-10-30T00:00:00"/>
        <d v="2025-11-01T00:00:00"/>
        <d v="2025-11-11T00:00:00"/>
        <d v="2025-11-14T00:00:00"/>
        <d v="2025-11-24T00:00:00"/>
        <s v="รอส่ง"/>
        <d v="2025-10-15T00:00:00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30562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05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"/>
        <s v="WSWT1825800"/>
        <s v="WSWT1925800"/>
        <s v="WSWT1921720"/>
        <s v="WSWT19251000SM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551"/>
        <s v="WSWT2421112512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559610.8"/>
    </cacheField>
    <cacheField name="Stock" numFmtId="3">
      <sharedItems containsSemiMixedTypes="0" containsString="0" containsNumber="1" minValue="0" maxValue="234903.73390000005"/>
    </cacheField>
    <cacheField name="ค้างทอ" numFmtId="3">
      <sharedItems containsSemiMixedTypes="0" containsString="0" containsNumber="1" minValue="0" maxValue="1419957.9750000001"/>
    </cacheField>
    <cacheField name="Stock2" numFmtId="3">
      <sharedItems containsSemiMixedTypes="0" containsString="0" containsNumber="1" minValue="0" maxValue="221758.35390000005"/>
    </cacheField>
    <cacheField name="ค้างเคลือบ" numFmtId="3">
      <sharedItems containsSemiMixedTypes="0" containsString="0" containsNumber="1" minValue="0" maxValue="521248.64"/>
    </cacheField>
    <cacheField name="หมายเหตุ" numFmtId="3">
      <sharedItems containsMixedTypes="1" containsNumber="1" containsInteger="1" minValue="0" maxValue="137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d v="2025-08-28T00:00:00"/>
    <x v="0"/>
    <x v="0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0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9-15T00:00:00"/>
    <x v="2"/>
    <x v="2"/>
    <s v="LUNG SHIN 12 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"/>
    <x v="2"/>
    <n v="10100"/>
    <n v="0"/>
    <n v="10100"/>
    <n v="0"/>
    <n v="10605"/>
    <x v="1"/>
    <n v="7760.3350000000009"/>
    <n v="7760.3350000000009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7760.3350000000009"/>
    <n v="7760.3350000000009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12T00:00:00"/>
    <x v="4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8801.1"/>
    <n v="0"/>
    <n v="8801.1"/>
    <n v="0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8801.1"/>
    <n v="0"/>
    <n v="8801.1"/>
    <n v="0"/>
    <s v="ระบุในSD"/>
  </r>
  <r>
    <d v="2025-09-16T00:00:00"/>
    <x v="5"/>
    <x v="6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4"/>
    <n v="17602.2"/>
    <n v="17602.2"/>
    <n v="0"/>
    <n v="0"/>
    <n v="0"/>
    <n v="0"/>
  </r>
  <r>
    <d v="2025-09-20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0"/>
    <n v="52500"/>
    <x v="4"/>
    <n v="44005.499999999993"/>
    <n v="13655"/>
    <n v="30350.499999999993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4"/>
    <n v="17602.2"/>
    <n v="0"/>
    <n v="17602.2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4"/>
    <n v="17602.2"/>
    <n v="0"/>
    <n v="17602.2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3"/>
    <n v="20000"/>
    <n v="233"/>
    <n v="19767"/>
    <n v="0"/>
    <n v="20755.350000000002"/>
    <x v="4"/>
    <n v="18501.714330000003"/>
    <n v="0"/>
    <n v="18501.714330000003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40000"/>
    <n v="0"/>
    <n v="140000"/>
    <n v="0"/>
    <n v="147000"/>
    <x v="4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273733.61433000001"/>
    <n v="31257.200000000001"/>
    <n v="242476.41433"/>
    <n v="0"/>
    <n v="0"/>
    <s v="ระบุในSD"/>
  </r>
  <r>
    <s v="ประมาณการ"/>
    <x v="3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9-04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04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10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5"/>
    <n v="0"/>
    <n v="0"/>
    <n v="0"/>
    <n v="0"/>
    <n v="0"/>
    <s v="PDR250299"/>
  </r>
  <r>
    <d v="2025-09-10T00:00:00"/>
    <x v="9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90"/>
    <n v="0"/>
    <x v="5"/>
    <n v="0"/>
    <n v="0"/>
    <n v="0"/>
    <n v="0"/>
    <n v="0"/>
    <s v="PDR250299"/>
  </r>
  <r>
    <d v="2025-09-10T00:00:00"/>
    <x v="9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299"/>
  </r>
  <r>
    <d v="2025-09-12T00:00:00"/>
    <x v="10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301"/>
  </r>
  <r>
    <d v="2025-09-12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2T00:00:00"/>
    <x v="10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0T00:00:00"/>
    <x v="9"/>
    <x v="0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710"/>
    <n v="0"/>
    <x v="5"/>
    <n v="0"/>
    <n v="0"/>
    <n v="0"/>
    <n v="0"/>
    <n v="0"/>
    <s v="PDR250300"/>
  </r>
  <r>
    <d v="2025-09-10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2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600"/>
    <n v="0"/>
    <x v="5"/>
    <n v="0"/>
    <n v="0"/>
    <n v="0"/>
    <n v="0"/>
    <n v="0"/>
    <s v="PDR250302"/>
  </r>
  <r>
    <d v="2025-09-12T00:00:00"/>
    <x v="10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300"/>
    <n v="0"/>
    <x v="5"/>
    <n v="0"/>
    <n v="0"/>
    <n v="0"/>
    <n v="0"/>
    <n v="0"/>
    <s v="PDR250302"/>
  </r>
  <r>
    <d v="2025-09-12T00:00:00"/>
    <x v="10"/>
    <x v="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600"/>
    <n v="0"/>
    <x v="5"/>
    <n v="0"/>
    <n v="0"/>
    <n v="0"/>
    <n v="0"/>
    <n v="0"/>
    <s v="PDR250302"/>
  </r>
  <r>
    <d v="2025-09-12T00:00:00"/>
    <x v="11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303"/>
  </r>
  <r>
    <d v="2025-09-12T00:00:00"/>
    <x v="11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300"/>
    <n v="0"/>
    <x v="5"/>
    <n v="0"/>
    <n v="0"/>
    <n v="0"/>
    <n v="0"/>
    <n v="0"/>
    <s v="PDR250303"/>
  </r>
  <r>
    <d v="2025-09-12T00:00:00"/>
    <x v="11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3"/>
  </r>
  <r>
    <d v="2025-09-16T00:00:00"/>
    <x v="12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7"/>
  </r>
  <r>
    <d v="2025-09-16T00:00:00"/>
    <x v="12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500"/>
    <n v="0"/>
    <x v="5"/>
    <n v="0"/>
    <n v="0"/>
    <n v="0"/>
    <n v="0"/>
    <n v="0"/>
    <s v="PDR250307"/>
  </r>
  <r>
    <d v="2025-09-16T00:00:00"/>
    <x v="12"/>
    <x v="0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307"/>
  </r>
  <r>
    <d v="2025-09-13T00:00:00"/>
    <x v="13"/>
    <x v="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10000"/>
    <n v="10000"/>
    <n v="0"/>
    <n v="0"/>
    <n v="0"/>
    <x v="5"/>
    <n v="0"/>
    <n v="0"/>
    <n v="0"/>
    <n v="0"/>
    <n v="0"/>
    <s v="PDR250306"/>
  </r>
  <r>
    <d v="2025-09-13T00:00:00"/>
    <x v="13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10650"/>
    <n v="0"/>
    <x v="5"/>
    <n v="0"/>
    <n v="0"/>
    <n v="0"/>
    <n v="0"/>
    <n v="0"/>
    <s v="PDR250306"/>
  </r>
  <r>
    <d v="2025-09-13T00:00:00"/>
    <x v="13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400"/>
    <n v="0"/>
    <x v="5"/>
    <n v="0"/>
    <n v="0"/>
    <n v="0"/>
    <n v="0"/>
    <n v="0"/>
    <s v="PDR250306"/>
  </r>
  <r>
    <d v="2025-09-19T00:00:00"/>
    <x v="14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320"/>
  </r>
  <r>
    <d v="2025-09-19T00:00:00"/>
    <x v="14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321"/>
  </r>
  <r>
    <d v="2025-09-19T00:00:00"/>
    <x v="14"/>
    <x v="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3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3"/>
  </r>
  <r>
    <s v="ประมาณการ"/>
    <x v="3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400000"/>
    <n v="0"/>
    <n v="400000"/>
    <n v="0"/>
    <n v="420000"/>
    <x v="5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96074.70000000007"/>
    <n v="0"/>
    <n v="496074.70000000007"/>
    <n v="0"/>
    <n v="0"/>
    <s v="ระบุในSD"/>
  </r>
  <r>
    <d v="2025-09-19T00:00:00"/>
    <x v="6"/>
    <x v="10"/>
    <s v="เพอเฟคค์104S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7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9"/>
    <n v="0"/>
    <n v="109"/>
    <n v="6124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4999.0247999999992"/>
    <n v="4999.0247999999992"/>
    <n v="0"/>
    <n v="0"/>
    <n v="4999.0247999999992"/>
    <s v="ระบุในSD"/>
  </r>
  <r>
    <d v="2025-09-19T00:00:00"/>
    <x v="6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7"/>
    <n v="8801.1"/>
    <n v="4400"/>
    <n v="4401.1000000000004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8801.1"/>
    <n v="4400"/>
    <n v="4401.1000000000004"/>
    <n v="0"/>
    <n v="0"/>
    <s v="ระบุในSD"/>
  </r>
  <r>
    <d v="2025-09-02T00:00:00"/>
    <x v="18"/>
    <x v="12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8000"/>
    <n v="8000"/>
    <n v="0"/>
    <n v="20753"/>
    <n v="0"/>
    <x v="8"/>
    <n v="0"/>
    <n v="0"/>
    <n v="0"/>
    <n v="0"/>
    <n v="0"/>
    <s v="ลบสี  4000 -ของดี 3757"/>
  </r>
  <r>
    <d v="2025-09-02T00:00:00"/>
    <x v="19"/>
    <x v="12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4876"/>
    <n v="124"/>
    <n v="10200"/>
    <n v="0"/>
    <x v="8"/>
    <n v="0"/>
    <n v="0"/>
    <n v="0"/>
    <n v="0"/>
    <n v="0"/>
    <n v="0"/>
  </r>
  <r>
    <d v="2025-09-02T00:00:00"/>
    <x v="20"/>
    <x v="12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18716"/>
    <n v="1284"/>
    <n v="20630"/>
    <n v="0"/>
    <x v="8"/>
    <n v="0"/>
    <n v="0"/>
    <n v="0"/>
    <n v="0"/>
    <n v="0"/>
    <n v="0"/>
  </r>
  <r>
    <d v="2025-09-08T00:00:00"/>
    <x v="21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120"/>
    <n v="0"/>
    <x v="8"/>
    <n v="0"/>
    <n v="0"/>
    <n v="0"/>
    <n v="0"/>
    <n v="0"/>
    <n v="0"/>
  </r>
  <r>
    <d v="2025-09-08T00:00:00"/>
    <x v="21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070"/>
    <n v="0"/>
    <x v="8"/>
    <n v="0"/>
    <n v="0"/>
    <n v="0"/>
    <n v="0"/>
    <n v="0"/>
    <n v="0"/>
  </r>
  <r>
    <d v="2025-05-22T00:00:00"/>
    <x v="22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3975"/>
    <n v="25"/>
    <n v="4140"/>
    <n v="0"/>
    <x v="8"/>
    <n v="0"/>
    <n v="0"/>
    <n v="0"/>
    <n v="0"/>
    <n v="0"/>
    <s v="ห้ามขาด-ห้ามเกิน"/>
  </r>
  <r>
    <d v="2025-05-22T00:00:00"/>
    <x v="22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4056"/>
    <n v="0"/>
    <n v="4404"/>
    <n v="0"/>
    <x v="8"/>
    <n v="0"/>
    <n v="0"/>
    <n v="0"/>
    <n v="0"/>
    <n v="0"/>
    <s v="ห้ามขาด-ห้ามเกิน"/>
  </r>
  <r>
    <d v="2025-09-02T00:00:00"/>
    <x v="18"/>
    <x v="12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9620"/>
    <n v="380"/>
    <n v="10294"/>
    <n v="0"/>
    <x v="8"/>
    <n v="0"/>
    <n v="0"/>
    <n v="0"/>
    <n v="0"/>
    <n v="0"/>
    <n v="0"/>
  </r>
  <r>
    <d v="2025-09-09T00:00:00"/>
    <x v="23"/>
    <x v="14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2703"/>
    <n v="297"/>
    <n v="3070"/>
    <n v="0"/>
    <x v="8"/>
    <n v="0"/>
    <n v="0"/>
    <n v="0"/>
    <n v="0"/>
    <n v="0"/>
    <n v="0"/>
  </r>
  <r>
    <d v="2025-09-09T00:00:00"/>
    <x v="24"/>
    <x v="14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3100"/>
    <n v="0"/>
    <x v="8"/>
    <n v="0"/>
    <n v="0"/>
    <n v="0"/>
    <n v="0"/>
    <n v="0"/>
    <n v="0"/>
  </r>
  <r>
    <d v="2025-09-09T00:00:00"/>
    <x v="25"/>
    <x v="14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31"/>
    <n v="469"/>
    <n v="6100"/>
    <n v="0"/>
    <x v="8"/>
    <n v="0"/>
    <n v="0"/>
    <n v="0"/>
    <n v="0"/>
    <n v="0"/>
    <n v="0"/>
  </r>
  <r>
    <d v="2025-08-27T00:00:00"/>
    <x v="26"/>
    <x v="14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8000"/>
    <n v="7232"/>
    <n v="768"/>
    <n v="8100"/>
    <n v="0"/>
    <x v="8"/>
    <n v="0"/>
    <n v="0"/>
    <n v="0"/>
    <n v="0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8"/>
    <n v="11036.3"/>
    <n v="11036.3"/>
    <n v="0"/>
    <n v="11036.3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8-23T00:00:00"/>
    <x v="28"/>
    <x v="14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9"/>
    <n v="3000"/>
    <n v="3000"/>
    <n v="0"/>
    <n v="3100"/>
    <n v="0"/>
    <x v="8"/>
    <n v="0"/>
    <n v="0"/>
    <n v="0"/>
    <n v="0"/>
    <n v="0"/>
    <n v="0"/>
  </r>
  <r>
    <d v="2025-08-22T00:00:00"/>
    <x v="29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8"/>
    <n v="0"/>
    <n v="0"/>
    <n v="0"/>
    <n v="0"/>
    <n v="0"/>
    <n v="0"/>
  </r>
  <r>
    <d v="2025-08-22T00:00:00"/>
    <x v="30"/>
    <x v="14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4000"/>
    <n v="3780"/>
    <n v="220"/>
    <n v="4100"/>
    <n v="0"/>
    <x v="8"/>
    <n v="0"/>
    <n v="0"/>
    <n v="0"/>
    <n v="0"/>
    <n v="0"/>
    <n v="0"/>
  </r>
  <r>
    <d v="2025-08-22T00:00:00"/>
    <x v="31"/>
    <x v="14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500"/>
    <n v="500"/>
    <n v="9455"/>
    <n v="0"/>
    <x v="8"/>
    <n v="0"/>
    <n v="0"/>
    <n v="0"/>
    <n v="0"/>
    <n v="0"/>
    <n v="0"/>
  </r>
  <r>
    <d v="2025-05-05T00:00:00"/>
    <x v="32"/>
    <x v="14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10-01T00:00:00"/>
    <x v="6"/>
    <x v="10"/>
    <s v="เพอเฟคค์ 000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8"/>
    <n v="10477.5"/>
    <n v="10477.5"/>
    <n v="0"/>
    <n v="10477.5"/>
    <n v="0"/>
    <n v="0"/>
  </r>
  <r>
    <d v="2025-09-19T00:00:00"/>
    <x v="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139.8424000000005"/>
    <n v="5139.8424000000005"/>
    <n v="0"/>
    <n v="5139.8424000000005"/>
    <n v="0"/>
    <n v="0"/>
  </r>
  <r>
    <d v="2025-09-19T00:00:00"/>
    <x v="6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8"/>
    <n v="10477.5"/>
    <n v="10477.5"/>
    <n v="0"/>
    <n v="0"/>
    <n v="10477.5"/>
    <n v="0"/>
  </r>
  <r>
    <d v="2025-09-19T00:00:00"/>
    <x v="6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30000"/>
    <n v="0"/>
    <n v="30000"/>
    <n v="0"/>
    <n v="31500"/>
    <x v="8"/>
    <n v="31432.500000000004"/>
    <n v="31432.500000000004"/>
    <n v="0"/>
    <n v="0"/>
    <n v="31432.500000000004"/>
    <n v="0"/>
  </r>
  <r>
    <d v="2025-08-23T00:00:00"/>
    <x v="33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840"/>
    <n v="80"/>
    <n v="1760"/>
    <n v="0"/>
    <n v="1848"/>
    <x v="8"/>
    <n v="1844.0400000000002"/>
    <n v="1844.0400000000002"/>
    <n v="0"/>
    <n v="0"/>
    <n v="1844.0400000000002"/>
    <n v="0"/>
  </r>
  <r>
    <d v="2025-09-19T00:00:00"/>
    <x v="6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20000"/>
    <n v="0"/>
    <n v="20000"/>
    <n v="0"/>
    <n v="21000"/>
    <x v="8"/>
    <n v="20955"/>
    <n v="20955"/>
    <n v="0"/>
    <n v="0"/>
    <n v="20955"/>
    <n v="0"/>
  </r>
  <r>
    <d v="2025-08-18T00:00:00"/>
    <x v="3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4"/>
    <n v="0"/>
    <n v="104"/>
    <n v="0"/>
    <n v="109.2"/>
    <x v="8"/>
    <n v="108.96600000000001"/>
    <n v="108.96600000000001"/>
    <n v="0"/>
    <n v="0"/>
    <n v="108.96600000000001"/>
    <n v="0"/>
  </r>
  <r>
    <d v="2025-09-19T00:00:00"/>
    <x v="6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5040"/>
    <n v="0"/>
    <n v="15040"/>
    <n v="0"/>
    <n v="15792"/>
    <x v="8"/>
    <n v="15758.160000000002"/>
    <n v="15758.160000000002"/>
    <n v="0"/>
    <n v="0"/>
    <n v="15758.160000000002"/>
    <n v="0"/>
  </r>
  <r>
    <d v="2025-09-19T00:00:00"/>
    <x v="6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10477.5"/>
    <n v="0"/>
  </r>
  <r>
    <d v="2025-08-23T00:00:00"/>
    <x v="3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640"/>
    <n v="0"/>
    <n v="640"/>
    <n v="0"/>
    <n v="672"/>
    <x v="8"/>
    <n v="670.56000000000006"/>
    <n v="670.56000000000006"/>
    <n v="0"/>
    <n v="0"/>
    <n v="670.56000000000006"/>
    <n v="0"/>
  </r>
  <r>
    <d v="2025-09-19T00:00:00"/>
    <x v="6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20000"/>
    <n v="0"/>
    <n v="20000"/>
    <n v="0"/>
    <n v="21000"/>
    <x v="8"/>
    <n v="20955"/>
    <n v="20955"/>
    <n v="0"/>
    <n v="0"/>
    <n v="20955"/>
    <n v="0"/>
  </r>
  <r>
    <d v="2025-05-19T00:00:00"/>
    <x v="36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240"/>
    <n v="0"/>
    <n v="240"/>
    <n v="0"/>
    <n v="252"/>
    <x v="8"/>
    <n v="251.46"/>
    <n v="251.46"/>
    <n v="0"/>
    <n v="0"/>
    <n v="251.46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0"/>
    <n v="5518.15"/>
    <n v="0"/>
  </r>
  <r>
    <d v="2025-09-19T00:00:00"/>
    <x v="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2"/>
    <n v="5040"/>
    <n v="0"/>
    <n v="5040"/>
    <n v="0"/>
    <n v="5292"/>
    <x v="8"/>
    <n v="5280.6600000000008"/>
    <n v="5280.6600000000008"/>
    <n v="0"/>
    <n v="0"/>
    <n v="5280.6600000000008"/>
    <n v="0"/>
  </r>
  <r>
    <d v="2025-09-18T00:00:00"/>
    <x v="6"/>
    <x v="14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23"/>
    <n v="616"/>
    <n v="616"/>
    <n v="0"/>
    <n v="0"/>
    <n v="0"/>
    <x v="8"/>
    <n v="0"/>
    <n v="0"/>
    <n v="0"/>
    <n v="0"/>
    <n v="0"/>
    <n v="0"/>
  </r>
  <r>
    <d v="2025-08-08T00:00:00"/>
    <x v="37"/>
    <x v="14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7000"/>
    <n v="0"/>
    <n v="7000"/>
    <n v="4460"/>
    <n v="2667"/>
    <x v="8"/>
    <n v="2943.38121"/>
    <n v="2943.38121"/>
    <n v="0"/>
    <n v="2943.38121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9-11T00:00:00"/>
    <x v="38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0"/>
    <n v="8000"/>
    <n v="0"/>
    <n v="8400"/>
    <x v="8"/>
    <n v="8829.0399999999991"/>
    <n v="8829.0399999999991"/>
    <n v="0"/>
    <n v="0"/>
    <n v="8829.0399999999991"/>
    <n v="0"/>
  </r>
  <r>
    <d v="2025-09-09T00:00:00"/>
    <x v="39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8"/>
    <n v="3310.89"/>
    <n v="3310.89"/>
    <n v="0"/>
    <n v="0"/>
    <n v="3310.89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759.0749999999998"/>
    <n v="2759.0749999999998"/>
    <n v="0"/>
    <n v="0"/>
    <n v="2759.0749999999998"/>
    <n v="0"/>
  </r>
  <r>
    <d v="2025-08-23T00:00:00"/>
    <x v="40"/>
    <x v="14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7"/>
    <n v="6000"/>
    <n v="0"/>
    <n v="6000"/>
    <n v="0"/>
    <n v="6300"/>
    <x v="8"/>
    <n v="6621.78"/>
    <n v="6621.78"/>
    <n v="0"/>
    <n v="0"/>
    <n v="6621.7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518.15"/>
    <n v="5518.15"/>
    <n v="0"/>
    <n v="0"/>
    <n v="5518.15"/>
    <n v="0"/>
  </r>
  <r>
    <s v="ประมาณการ"/>
    <x v="3"/>
    <x v="14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1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1"/>
    <n v="20000"/>
    <n v="0"/>
    <n v="20000"/>
    <n v="0"/>
    <n v="21000"/>
    <x v="8"/>
    <n v="21513.800000000003"/>
    <n v="0"/>
    <n v="21513.800000000003"/>
    <n v="0"/>
    <n v="21513.800000000003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1T00:00:00"/>
    <x v="41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310.89"/>
    <n v="3310.89"/>
    <n v="0"/>
    <n v="0"/>
    <n v="3310.89"/>
    <n v="0"/>
  </r>
  <r>
    <d v="2025-09-11T00:00:00"/>
    <x v="42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0"/>
    <n v="4000"/>
    <n v="0"/>
    <n v="4200"/>
    <x v="8"/>
    <n v="4414.5199999999995"/>
    <n v="4414.5199999999995"/>
    <n v="0"/>
    <n v="0"/>
    <n v="4414.5199999999995"/>
    <n v="0"/>
  </r>
  <r>
    <d v="2025-09-09T00:00:00"/>
    <x v="43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478.5300000000007"/>
    <n v="1289"/>
    <n v="2189.5300000000007"/>
    <n v="0"/>
    <n v="3478.5300000000007"/>
    <n v="0"/>
  </r>
  <r>
    <s v="ประมาณการ"/>
    <x v="3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8"/>
    <n v="104775.00000000001"/>
    <n v="0"/>
    <n v="104775.00000000001"/>
    <n v="0"/>
    <n v="104775.00000000001"/>
    <n v="0"/>
  </r>
  <r>
    <s v="ประมาณการ"/>
    <x v="3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305000"/>
    <n v="0"/>
    <n v="305000"/>
    <n v="0"/>
    <n v="320250"/>
    <x v="8"/>
    <n v="336607.14999999997"/>
    <n v="0"/>
    <n v="336607.14999999997"/>
    <n v="0"/>
    <n v="336607.14999999997"/>
    <n v="0"/>
  </r>
  <r>
    <d v="2025-08-27T00:00:00"/>
    <x v="44"/>
    <x v="14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8-07T00:00:00"/>
    <x v="45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8"/>
    <n v="0"/>
    <n v="0"/>
    <n v="0"/>
    <n v="0"/>
    <n v="0"/>
    <n v="0"/>
  </r>
  <r>
    <d v="2025-05-21T00:00:00"/>
    <x v="46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9-05T00:00:00"/>
    <x v="47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3"/>
    <n v="0"/>
    <n v="243"/>
    <n v="5950"/>
    <n v="0"/>
    <x v="8"/>
    <n v="0"/>
    <n v="0"/>
    <n v="0"/>
    <n v="0"/>
    <n v="0"/>
    <n v="0"/>
  </r>
  <r>
    <d v="2025-06-17T00:00:00"/>
    <x v="48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5-19T00:00:00"/>
    <x v="49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1-17T00:00:00"/>
    <x v="5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5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5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5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3867"/>
    <n v="133"/>
    <n v="4200"/>
    <n v="0"/>
    <x v="8"/>
    <n v="0"/>
    <n v="0"/>
    <n v="0"/>
    <n v="0"/>
    <n v="0"/>
    <n v="0"/>
  </r>
  <r>
    <d v="2025-03-04T00:00:00"/>
    <x v="6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4010"/>
    <n v="0"/>
    <n v="4470"/>
    <n v="0"/>
    <x v="8"/>
    <n v="0"/>
    <n v="0"/>
    <n v="0"/>
    <n v="0"/>
    <n v="0"/>
    <n v="0"/>
  </r>
  <r>
    <d v="2025-03-04T00:00:00"/>
    <x v="6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065"/>
    <n v="0"/>
    <n v="3300"/>
    <n v="0"/>
    <x v="8"/>
    <n v="0"/>
    <n v="0"/>
    <n v="0"/>
    <n v="0"/>
    <n v="0"/>
    <n v="0"/>
  </r>
  <r>
    <d v="2024-09-06T00:00:00"/>
    <x v="54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2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55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836501.42961000022"/>
    <n v="340514.30961000023"/>
    <n v="495987.12"/>
    <n v="84303.543610000008"/>
    <n v="752197.88600000017"/>
    <s v="ระบุในSD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689.2250000000004"/>
    <n v="2689.2250000000004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759.0749999999998"/>
    <n v="2759.0749999999998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9"/>
    <n v="10756.900000000001"/>
    <n v="10756.900000000001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689.2250000000004"/>
    <n v="0"/>
    <n v="2689.2250000000004"/>
    <n v="0"/>
    <n v="0"/>
    <n v="0"/>
  </r>
  <r>
    <s v="ประมาณการ"/>
    <x v="3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803806.4000000001"/>
    <n v="86369.525000000009"/>
    <n v="1717436.875"/>
    <n v="0"/>
    <n v="0"/>
    <s v="ระบุในSD"/>
  </r>
  <r>
    <d v="2025-08-18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360"/>
    <n v="0"/>
    <n v="1360"/>
    <n v="20056"/>
    <n v="0"/>
    <x v="10"/>
    <n v="0"/>
    <n v="0"/>
    <n v="0"/>
    <n v="0"/>
    <n v="0"/>
    <s v="ห้ามขาด-ห้ามเกิน"/>
  </r>
  <r>
    <d v="2025-09-12T00:00:00"/>
    <x v="58"/>
    <x v="0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5423"/>
    <n v="0"/>
    <x v="10"/>
    <n v="0"/>
    <n v="0"/>
    <n v="0"/>
    <n v="0"/>
    <n v="0"/>
    <n v="0"/>
  </r>
  <r>
    <d v="2025-09-15T00:00:00"/>
    <x v="2"/>
    <x v="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0"/>
    <n v="0"/>
    <n v="0"/>
    <s v="500กระสอบแบน"/>
    <x v="2"/>
    <n v="3000"/>
    <n v="3000"/>
    <n v="0"/>
    <n v="3434"/>
    <n v="0"/>
    <x v="10"/>
    <n v="0"/>
    <n v="0"/>
    <n v="0"/>
    <n v="0"/>
    <n v="0"/>
    <n v="0"/>
  </r>
  <r>
    <d v="2025-09-19T00:00:00"/>
    <x v="6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20000"/>
    <n v="0"/>
    <n v="20000"/>
    <n v="0"/>
    <n v="21000"/>
    <x v="10"/>
    <n v="20955"/>
    <n v="20955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1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4"/>
    <n v="20000"/>
    <n v="0"/>
    <n v="20000"/>
    <n v="0"/>
    <n v="21000"/>
    <x v="10"/>
    <n v="20955"/>
    <n v="0"/>
    <n v="20955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5709"/>
    <n v="0"/>
    <n v="25709"/>
    <n v="0"/>
    <n v="26994.45"/>
    <x v="10"/>
    <n v="26936.604750000006"/>
    <n v="0"/>
    <n v="26936.604750000006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30000"/>
    <n v="0"/>
    <n v="30000"/>
    <n v="0"/>
    <n v="31500"/>
    <x v="10"/>
    <n v="31432.500000000004"/>
    <n v="0"/>
    <n v="31432.500000000004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8"/>
    <n v="24654"/>
    <n v="0"/>
    <n v="24654"/>
    <n v="0"/>
    <n v="25886.7"/>
    <x v="10"/>
    <n v="25831.228500000005"/>
    <n v="0"/>
    <n v="25831.228500000005"/>
    <n v="0"/>
    <n v="0"/>
    <s v="ห้ามขาด-ห้ามเกิน"/>
  </r>
  <r>
    <s v="ประมาณการ"/>
    <x v="3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10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55687.83325000003"/>
    <n v="146685"/>
    <n v="409002.83325000003"/>
    <n v="0"/>
    <n v="0"/>
    <s v="ระบุในSD"/>
  </r>
  <r>
    <d v="2025-09-19T00:00:00"/>
    <x v="6"/>
    <x v="11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4"/>
    <n v="15000"/>
    <n v="0"/>
    <n v="15000"/>
    <n v="0"/>
    <n v="0"/>
    <x v="11"/>
    <n v="16554.45"/>
    <n v="16554.45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16554.45"/>
    <n v="16554.45"/>
    <n v="0"/>
    <n v="0"/>
    <n v="0"/>
    <s v="ระบุในSD"/>
  </r>
  <r>
    <d v="2025-09-15T00:00:00"/>
    <x v="2"/>
    <x v="2"/>
    <s v="LUNG SHIN 30 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"/>
    <x v="2"/>
    <n v="2500"/>
    <n v="0"/>
    <n v="2500"/>
    <n v="0"/>
    <n v="2625"/>
    <x v="13"/>
    <n v="2339.9750000000004"/>
    <n v="2339.9750000000004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2339.9750000000004"/>
    <n v="2339.9750000000004"/>
    <n v="0"/>
    <n v="0"/>
    <n v="0"/>
    <s v="ระบุในSD"/>
  </r>
  <r>
    <d v="2025-09-09T00:00:00"/>
    <x v="59"/>
    <x v="11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718"/>
    <n v="0"/>
    <x v="11"/>
    <n v="0"/>
    <n v="0"/>
    <n v="0"/>
    <n v="0"/>
    <n v="0"/>
    <n v="0"/>
  </r>
  <r>
    <d v="2025-09-09T00:00:00"/>
    <x v="60"/>
    <x v="11"/>
    <s v="โอดิน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10000"/>
    <n v="10000"/>
    <n v="0"/>
    <n v="10560"/>
    <n v="0"/>
    <x v="11"/>
    <n v="0"/>
    <n v="0"/>
    <n v="0"/>
    <n v="0"/>
    <n v="0"/>
    <n v="0"/>
  </r>
  <r>
    <d v="2025-09-09T00:00:00"/>
    <x v="60"/>
    <x v="11"/>
    <s v="โอดิน 202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2"/>
    <n v="10000"/>
    <n v="8000"/>
    <n v="2000"/>
    <n v="10490"/>
    <n v="0"/>
    <x v="11"/>
    <n v="0"/>
    <n v="0"/>
    <n v="0"/>
    <n v="0"/>
    <n v="0"/>
    <n v="0"/>
  </r>
  <r>
    <d v="2025-09-15T00:00:00"/>
    <x v="61"/>
    <x v="18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400"/>
    <n v="0"/>
    <x v="11"/>
    <n v="0"/>
    <n v="0"/>
    <n v="0"/>
    <n v="0"/>
    <n v="0"/>
    <n v="0"/>
  </r>
  <r>
    <d v="2025-08-07T00:00:00"/>
    <x v="62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5"/>
    <n v="3000"/>
    <n v="3000"/>
    <n v="0"/>
    <n v="3175"/>
    <n v="0"/>
    <x v="11"/>
    <n v="0"/>
    <n v="0"/>
    <n v="0"/>
    <n v="0"/>
    <n v="0"/>
    <n v="0"/>
  </r>
  <r>
    <d v="2025-07-16T00:00:00"/>
    <x v="63"/>
    <x v="14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6"/>
    <n v="3000"/>
    <n v="0"/>
    <n v="3000"/>
    <n v="0"/>
    <n v="3150"/>
    <x v="11"/>
    <n v="3310.89"/>
    <n v="3310.89"/>
    <n v="0"/>
    <n v="3310.89"/>
    <n v="0"/>
    <n v="0"/>
  </r>
  <r>
    <d v="2025-09-19T00:00:00"/>
    <x v="6"/>
    <x v="19"/>
    <s v="การ์เซียส์ฟิช 411M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19"/>
    <s v="กัสโซ่ฟีด 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9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1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20"/>
    <s v="เอ็มเค 912W"/>
    <n v="21"/>
    <n v="40"/>
    <s v="ขาว"/>
    <s v="ใส"/>
    <n v="108"/>
    <s v="±"/>
    <n v="5"/>
    <s v="W"/>
    <s v="ไม่สวมถุงใน"/>
    <n v="0"/>
    <n v="0"/>
    <n v="0"/>
    <n v="0"/>
    <n v="0"/>
    <s v="500กระสอบ"/>
    <x v="18"/>
    <n v="4000"/>
    <n v="0"/>
    <n v="4000"/>
    <n v="0"/>
    <n v="4200"/>
    <x v="11"/>
    <n v="4638.0400000000009"/>
    <n v="4638.0400000000009"/>
    <n v="0"/>
    <n v="4638.0400000000009"/>
    <n v="0"/>
    <n v="0"/>
  </r>
  <r>
    <d v="2025-09-11T00:00:00"/>
    <x v="64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3"/>
    <n v="3000"/>
    <n v="0"/>
    <n v="3000"/>
    <n v="0"/>
    <n v="3150"/>
    <x v="11"/>
    <n v="3478.5300000000007"/>
    <n v="3478.5300000000007"/>
    <n v="0"/>
    <n v="3478.5300000000007"/>
    <n v="0"/>
    <n v="0"/>
  </r>
  <r>
    <d v="2025-08-07T00:00:00"/>
    <x v="65"/>
    <x v="16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4"/>
    <n v="3000"/>
    <n v="0"/>
    <n v="3000"/>
    <n v="3540"/>
    <n v="0"/>
    <x v="11"/>
    <n v="0"/>
    <n v="0"/>
    <n v="0"/>
    <n v="0"/>
    <n v="0"/>
    <n v="0"/>
  </r>
  <r>
    <d v="2025-09-11T00:00:00"/>
    <x v="66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4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1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0"/>
    <n v="0"/>
    <n v="200000"/>
    <n v="0"/>
    <n v="210000"/>
    <x v="11"/>
    <n v="215138.00000000003"/>
    <n v="215138.00000000003"/>
    <n v="0"/>
    <n v="215138.00000000003"/>
    <n v="0"/>
    <n v="0"/>
  </r>
  <r>
    <d v="2024-12-05T00:00:00"/>
    <x v="67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17211.04"/>
    <n v="0"/>
    <n v="17211.04"/>
    <n v="0"/>
    <n v="0"/>
  </r>
  <r>
    <d v="2024-12-05T00:00:00"/>
    <x v="68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9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27T00:00:00"/>
    <x v="70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5518.15"/>
    <n v="0"/>
    <n v="0"/>
  </r>
  <r>
    <d v="2025-08-27T00:00:00"/>
    <x v="71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07T00:00:00"/>
    <x v="72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1"/>
    <n v="5797.55"/>
    <n v="5797.55"/>
    <n v="0"/>
    <n v="5797.55"/>
    <n v="0"/>
    <n v="0"/>
  </r>
  <r>
    <d v="2025-09-11T00:00:00"/>
    <x v="73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9-11T00:00:00"/>
    <x v="74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75"/>
    <x v="14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76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77"/>
    <x v="14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341830.11390000023"/>
    <n v="341830.11390000023"/>
    <n v="0"/>
    <n v="333001.07390000019"/>
    <n v="8829.0399999999991"/>
    <s v="ระบุในSD"/>
  </r>
  <r>
    <s v="ประมาณการ"/>
    <x v="3"/>
    <x v="23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4"/>
    <n v="29756.100000000002"/>
    <n v="29756.100000000002"/>
    <n v="0"/>
    <n v="0"/>
    <n v="0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9"/>
    <n v="30000"/>
    <n v="0"/>
    <n v="30000"/>
    <n v="0"/>
    <n v="31500"/>
    <x v="14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59512.200000000004"/>
    <n v="59512.200000000004"/>
    <n v="0"/>
    <n v="0"/>
    <n v="0"/>
    <s v="ระบุในSD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5"/>
    <n v="105955.465"/>
    <n v="20359"/>
    <n v="85596.464999999997"/>
    <n v="0"/>
    <n v="0"/>
    <n v="0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20359"/>
    <n v="449048.45082000003"/>
    <n v="0"/>
    <n v="0"/>
    <s v="ระบุในSD"/>
  </r>
  <r>
    <d v="2025-08-25T00:00:00"/>
    <x v="79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7"/>
    <n v="5000"/>
    <n v="5000"/>
    <n v="0"/>
    <n v="0"/>
    <n v="0"/>
    <x v="16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s v="ประมาณการ"/>
    <x v="3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9-11T00:00:00"/>
    <x v="80"/>
    <x v="22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500"/>
    <n v="9500"/>
    <n v="0"/>
    <n v="9975"/>
    <x v="18"/>
    <n v="11811.635"/>
    <n v="11811.635"/>
    <n v="0"/>
    <n v="11811.635"/>
    <n v="0"/>
    <n v="0"/>
  </r>
  <r>
    <d v="2025-09-01T00:00:00"/>
    <x v="81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600"/>
    <n v="26400"/>
    <n v="9475"/>
    <n v="21551.25"/>
    <x v="18"/>
    <n v="26795.315662500001"/>
    <n v="5484"/>
    <n v="21311.315662500001"/>
    <n v="5484"/>
    <n v="21311.315662500001"/>
    <n v="0"/>
  </r>
  <r>
    <d v="2025-09-01T00:00:00"/>
    <x v="82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51040.250662499995"/>
    <n v="17295.635000000002"/>
    <n v="33744.6156625"/>
    <n v="17295.635000000002"/>
    <n v="33744.6156625"/>
    <s v="ระบุในSD"/>
  </r>
  <r>
    <d v="2025-09-09T00:00:00"/>
    <x v="83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50000"/>
    <n v="50000"/>
    <n v="0"/>
    <n v="52550"/>
    <n v="0"/>
    <x v="19"/>
    <n v="0"/>
    <n v="0"/>
    <n v="0"/>
    <n v="0"/>
    <n v="0"/>
    <n v="0"/>
  </r>
  <r>
    <d v="1899-12-30T00:00:00"/>
    <x v="6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9"/>
    <n v="50000"/>
    <n v="700"/>
    <n v="49300"/>
    <n v="0"/>
    <n v="51765"/>
    <x v="19"/>
    <n v="58541.285000000003"/>
    <n v="5780"/>
    <n v="52761.285000000003"/>
    <n v="0"/>
    <n v="0"/>
    <n v="0"/>
  </r>
  <r>
    <s v="ประมาณการ"/>
    <x v="3"/>
    <x v="22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5316.735000000001"/>
    <n v="5780"/>
    <n v="59536.735000000001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d v="2025-09-26T00:00:00"/>
    <x v="0"/>
    <x v="0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7404.0999999999995"/>
    <n v="0"/>
    <n v="7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0"/>
    <n v="7404.0999999999995"/>
    <n v="0"/>
    <n v="7404.0999999999995"/>
    <n v="0"/>
    <n v="0"/>
    <s v="ระบุในSD"/>
  </r>
  <r>
    <d v="2025-09-23T00:00:00"/>
    <x v="2"/>
    <x v="2"/>
    <s v="เพชร"/>
    <n v="18"/>
    <n v="28"/>
    <s v="ขาว"/>
    <n v="0"/>
    <n v="50"/>
    <s v="±"/>
    <n v="5"/>
    <s v="ไม่"/>
    <n v="19"/>
    <n v="29"/>
    <n v="40"/>
    <n v="0"/>
    <n v="0"/>
    <n v="0"/>
    <s v="500กระสอบ"/>
    <x v="2"/>
    <n v="5000"/>
    <n v="5166"/>
    <n v="0"/>
    <n v="5400"/>
    <n v="0"/>
    <x v="1"/>
    <n v="0"/>
    <n v="0"/>
    <n v="0"/>
    <n v="0"/>
    <n v="0"/>
    <n v="0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72.655854687999991"/>
    <n v="0"/>
    <n v="72.655854687999991"/>
    <s v="500กระสอบแบน"/>
    <x v="3"/>
    <n v="5000"/>
    <n v="0"/>
    <n v="5000"/>
    <n v="0"/>
    <n v="5250"/>
    <x v="1"/>
    <n v="4121.1500000000005"/>
    <n v="0"/>
    <n v="4121.150000000000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0"/>
    <n v="20605.75"/>
    <n v="0"/>
    <n v="0"/>
    <n v="0"/>
  </r>
  <r>
    <s v="ประมาณการ"/>
    <x v="5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1"/>
    <n v="13201.65"/>
    <n v="0"/>
    <n v="13201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99745.799999999988"/>
    <n v="0"/>
    <n v="99745.799999999988"/>
    <n v="0"/>
    <n v="0"/>
    <s v="ระบุในSD"/>
  </r>
  <r>
    <d v="2025-09-29T00:00:00"/>
    <x v="6"/>
    <x v="6"/>
    <s v="ITE ปูนเปลือกหอย"/>
    <n v="19"/>
    <n v="34"/>
    <s v="ขาว"/>
    <n v="0"/>
    <n v="68"/>
    <s v="±"/>
    <n v="5"/>
    <s v="บิด"/>
    <n v="21"/>
    <n v="37"/>
    <n v="40"/>
    <n v="95.846517983999988"/>
    <n v="0"/>
    <n v="95.846517983999988"/>
    <s v="500กระสอบแบน"/>
    <x v="8"/>
    <n v="5000"/>
    <n v="0"/>
    <n v="5000"/>
    <n v="0"/>
    <n v="5250"/>
    <x v="2"/>
    <n v="4959.3500000000004"/>
    <n v="4959.3500000000004"/>
    <n v="0"/>
    <n v="0"/>
    <n v="0"/>
    <n v="0"/>
  </r>
  <r>
    <d v="2025-09-20T00:00:00"/>
    <x v="7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2"/>
    <n v="44005.499999999993"/>
    <n v="44005.499999999993"/>
    <n v="0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2"/>
    <n v="17602.2"/>
    <n v="8861"/>
    <n v="8741.2000000000007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2"/>
    <n v="17602.2"/>
    <n v="0"/>
    <n v="17602.2"/>
    <n v="0"/>
    <n v="0"/>
    <n v="0"/>
  </r>
  <r>
    <s v="ประมาณการ"/>
    <x v="5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0"/>
    <n v="18501.714330000003"/>
    <n v="0"/>
    <n v="0"/>
    <n v="0"/>
  </r>
  <r>
    <s v="ประมาณการ"/>
    <x v="5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0"/>
    <n v="140000"/>
    <n v="0"/>
    <n v="147000"/>
    <x v="2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261090.76432999998"/>
    <n v="57825.849999999991"/>
    <n v="203264.91433"/>
    <n v="0"/>
    <n v="0"/>
    <s v="ระบุในSD"/>
  </r>
  <r>
    <d v="2025-09-13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2"/>
    <n v="10000"/>
    <n v="10263"/>
    <n v="0"/>
    <n v="0"/>
    <n v="0"/>
    <x v="3"/>
    <n v="0"/>
    <n v="0"/>
    <n v="0"/>
    <n v="0"/>
    <n v="0"/>
    <s v="PDR250306"/>
  </r>
  <r>
    <d v="2025-09-13T00:00:00"/>
    <x v="9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9927"/>
    <n v="73"/>
    <n v="10650"/>
    <n v="0"/>
    <x v="3"/>
    <n v="0"/>
    <n v="0"/>
    <n v="0"/>
    <n v="0"/>
    <n v="0"/>
    <s v="PDR250306"/>
  </r>
  <r>
    <d v="2025-09-13T00:00:00"/>
    <x v="9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50"/>
    <n v="0"/>
    <n v="5400"/>
    <n v="0"/>
    <x v="3"/>
    <n v="0"/>
    <n v="0"/>
    <n v="0"/>
    <n v="0"/>
    <n v="0"/>
    <s v="PDR250306"/>
  </r>
  <r>
    <d v="2025-09-19T00:00:00"/>
    <x v="10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400"/>
    <n v="0"/>
    <x v="3"/>
    <n v="0"/>
    <n v="0"/>
    <n v="0"/>
    <n v="0"/>
    <n v="0"/>
    <s v="PDR250320"/>
  </r>
  <r>
    <d v="2025-09-19T00:00:00"/>
    <x v="10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9000"/>
    <n v="1000"/>
    <n v="10020"/>
    <n v="0"/>
    <x v="3"/>
    <n v="0"/>
    <n v="0"/>
    <n v="0"/>
    <n v="0"/>
    <n v="0"/>
    <s v="PDR250320"/>
  </r>
  <r>
    <d v="2025-09-19T00:00:00"/>
    <x v="10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9359.9000000000015"/>
    <n v="0"/>
    <n v="0"/>
    <n v="0"/>
    <s v="PDR250321"/>
  </r>
  <r>
    <d v="2025-09-19T00:00:00"/>
    <x v="10"/>
    <x v="1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3"/>
    <n v="0"/>
    <n v="0"/>
    <n v="0"/>
    <n v="0"/>
    <n v="0"/>
    <s v="PDR250321"/>
  </r>
  <r>
    <d v="2025-09-29T00:00:00"/>
    <x v="11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4280"/>
    <n v="5079.9000000000015"/>
    <n v="0"/>
    <n v="0"/>
    <s v="PDR250327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0"/>
    <n v="9359.9000000000015"/>
    <n v="0"/>
    <n v="0"/>
    <s v="PDR250327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0"/>
    <n v="4679.9500000000007"/>
    <n v="0"/>
    <n v="0"/>
    <s v="PDR250327"/>
  </r>
  <r>
    <d v="2025-09-29T00:00:00"/>
    <x v="11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8"/>
  </r>
  <r>
    <d v="2025-09-29T00:00:00"/>
    <x v="12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9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10000"/>
    <n v="10000"/>
    <n v="0"/>
    <n v="0"/>
    <x v="3"/>
    <n v="9359.9000000000015"/>
    <n v="0"/>
    <n v="9359.9000000000015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3"/>
    <n v="18719.800000000003"/>
    <n v="0"/>
    <n v="18719.800000000003"/>
    <n v="0"/>
    <n v="0"/>
    <s v="PDR250323"/>
  </r>
  <r>
    <d v="2025-09-29T00:00:00"/>
    <x v="11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19T00:00:00"/>
    <x v="15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0"/>
    <n v="0"/>
    <x v="3"/>
    <n v="5238.75"/>
    <n v="0"/>
    <n v="5238.75"/>
    <n v="0"/>
    <n v="0"/>
    <s v="PDR250330"/>
  </r>
  <r>
    <d v="2025-09-29T00:00:00"/>
    <x v="12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3"/>
    <n v="9359.9000000000015"/>
    <n v="0"/>
    <n v="9359.9000000000015"/>
    <n v="0"/>
    <n v="0"/>
    <s v="PDR250331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3"/>
  </r>
  <r>
    <s v="ประมาณการ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232"/>
    <n v="0"/>
    <n v="5400"/>
    <n v="0"/>
    <x v="3"/>
    <n v="0"/>
    <n v="0"/>
    <n v="0"/>
    <n v="0"/>
    <n v="0"/>
    <n v="0"/>
  </r>
  <r>
    <s v="ประมาณการ"/>
    <x v="5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412394.4"/>
    <n v="22999.800000000003"/>
    <n v="389394.6"/>
    <n v="0"/>
    <n v="0"/>
    <s v="ระบุในSD"/>
  </r>
  <r>
    <d v="2025-09-05T00:00:00"/>
    <x v="16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23T00:00:00"/>
    <x v="17"/>
    <x v="12"/>
    <s v="แป้งมันไก่เหลือ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2"/>
    <n v="5000"/>
    <n v="0"/>
    <n v="5000"/>
    <n v="0"/>
    <n v="5250"/>
    <x v="5"/>
    <n v="5378.4500000000007"/>
    <n v="0"/>
    <n v="5378.4500000000007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5"/>
    <n v="5378.4500000000007"/>
    <n v="0"/>
    <n v="5378.4500000000007"/>
    <n v="0"/>
    <n v="0"/>
    <s v="ระบุในSD"/>
  </r>
  <r>
    <d v="2025-08-27T00:00:00"/>
    <x v="1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2232"/>
    <n v="768"/>
    <n v="8100"/>
    <n v="0"/>
    <x v="6"/>
    <n v="0"/>
    <n v="0"/>
    <n v="0"/>
    <n v="0"/>
    <n v="0"/>
    <n v="0"/>
  </r>
  <r>
    <d v="2025-09-19T00:00:00"/>
    <x v="19"/>
    <x v="11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172"/>
    <n v="0"/>
    <n v="1172"/>
    <n v="21290"/>
    <n v="0"/>
    <x v="6"/>
    <n v="0"/>
    <n v="0"/>
    <n v="0"/>
    <n v="0"/>
    <n v="0"/>
    <n v="0"/>
  </r>
  <r>
    <d v="2025-09-23T00:00:00"/>
    <x v="20"/>
    <x v="14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2"/>
    <n v="5000"/>
    <n v="5048"/>
    <n v="0"/>
    <n v="5500"/>
    <n v="0"/>
    <x v="6"/>
    <n v="0"/>
    <n v="0"/>
    <n v="0"/>
    <n v="0"/>
    <n v="0"/>
    <n v="0"/>
  </r>
  <r>
    <d v="2025-08-22T00:00:00"/>
    <x v="21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9000"/>
    <n v="8447"/>
    <n v="553"/>
    <n v="9150"/>
    <n v="0"/>
    <x v="6"/>
    <n v="0"/>
    <n v="0"/>
    <n v="0"/>
    <n v="0"/>
    <n v="0"/>
    <n v="0"/>
  </r>
  <r>
    <d v="2025-08-22T00:00:00"/>
    <x v="2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500"/>
    <n v="500"/>
    <n v="9455"/>
    <n v="0"/>
    <x v="6"/>
    <n v="0"/>
    <n v="0"/>
    <n v="0"/>
    <n v="0"/>
    <n v="0"/>
    <n v="0"/>
  </r>
  <r>
    <d v="2025-09-19T00:00:00"/>
    <x v="23"/>
    <x v="11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622"/>
    <n v="0"/>
    <n v="622"/>
    <n v="6150"/>
    <n v="0"/>
    <x v="6"/>
    <n v="0"/>
    <n v="0"/>
    <n v="0"/>
    <n v="0"/>
    <n v="0"/>
    <n v="0"/>
  </r>
  <r>
    <d v="2025-09-19T00:00:00"/>
    <x v="24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10000"/>
    <n v="0"/>
    <n v="10000"/>
    <n v="11390"/>
    <n v="0"/>
    <x v="6"/>
    <n v="0"/>
    <n v="0"/>
    <n v="0"/>
    <n v="0"/>
    <n v="0"/>
    <n v="0"/>
  </r>
  <r>
    <d v="2025-09-19T00:00:00"/>
    <x v="19"/>
    <x v="11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6"/>
    <n v="31432.500000000004"/>
    <n v="31432.500000000004"/>
    <n v="0"/>
    <n v="31432.500000000004"/>
    <n v="0"/>
    <n v="0"/>
  </r>
  <r>
    <d v="2025-08-23T00:00:00"/>
    <x v="25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840"/>
    <n v="80"/>
    <n v="1760"/>
    <n v="0"/>
    <n v="1848"/>
    <x v="6"/>
    <n v="1844.0400000000002"/>
    <n v="1844.0400000000002"/>
    <n v="0"/>
    <n v="1844.0400000000002"/>
    <n v="0"/>
    <n v="0"/>
  </r>
  <r>
    <d v="2025-09-19T00:00:00"/>
    <x v="26"/>
    <x v="11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5040"/>
    <n v="1009"/>
    <n v="14031"/>
    <n v="0"/>
    <n v="14732.550000000001"/>
    <x v="6"/>
    <n v="14700.980250000001"/>
    <n v="14700.980250000001"/>
    <n v="0"/>
    <n v="0"/>
    <n v="14700.980250000001"/>
    <n v="0"/>
  </r>
  <r>
    <d v="2025-09-19T00:00:00"/>
    <x v="27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6"/>
    <n v="10477.5"/>
    <n v="10477.5"/>
    <n v="0"/>
    <n v="10477.5"/>
    <n v="0"/>
    <n v="0"/>
  </r>
  <r>
    <d v="2025-08-23T00:00:00"/>
    <x v="28"/>
    <x v="11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640"/>
    <n v="0"/>
    <n v="640"/>
    <n v="0"/>
    <n v="672"/>
    <x v="6"/>
    <n v="670.56000000000006"/>
    <n v="670.56000000000006"/>
    <n v="0"/>
    <n v="670.56000000000006"/>
    <n v="0"/>
    <n v="0"/>
  </r>
  <r>
    <d v="2025-09-19T00:00:00"/>
    <x v="27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20000"/>
    <n v="0"/>
    <n v="20000"/>
    <n v="0"/>
    <n v="21000"/>
    <x v="6"/>
    <n v="20955"/>
    <n v="20955"/>
    <n v="0"/>
    <n v="0"/>
    <n v="20955"/>
    <n v="0"/>
  </r>
  <r>
    <d v="2025-05-19T00:00:00"/>
    <x v="29"/>
    <x v="11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0"/>
    <n v="0"/>
    <n v="240"/>
    <n v="0"/>
    <n v="252"/>
    <x v="6"/>
    <n v="251.46"/>
    <n v="251.46"/>
    <n v="0"/>
    <n v="0"/>
    <n v="251.46"/>
    <n v="0"/>
  </r>
  <r>
    <d v="2025-09-19T00:00:00"/>
    <x v="26"/>
    <x v="11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5280.6600000000008"/>
    <n v="5280.6600000000008"/>
    <n v="0"/>
    <n v="0"/>
    <n v="5280.6600000000008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5250"/>
    <n v="0"/>
    <x v="6"/>
    <n v="0"/>
    <n v="0"/>
    <n v="0"/>
    <n v="0"/>
    <n v="0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05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4064"/>
    <n v="936"/>
    <n v="5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6"/>
    <n v="8277.2250000000004"/>
    <n v="8277.2250000000004"/>
    <n v="0"/>
    <n v="0"/>
    <n v="8277.2250000000004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900"/>
    <n v="0"/>
    <x v="6"/>
    <n v="0"/>
    <n v="0"/>
    <n v="0"/>
    <n v="0"/>
    <n v="0"/>
    <n v="0"/>
  </r>
  <r>
    <d v="2025-09-22T00:00:00"/>
    <x v="31"/>
    <x v="16"/>
    <s v="VC 1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6"/>
    <n v="10756.900000000001"/>
    <n v="10756.900000000001"/>
    <n v="0"/>
    <n v="0"/>
    <n v="10756.900000000001"/>
    <n v="0"/>
  </r>
  <r>
    <d v="2025-09-22T00:00:00"/>
    <x v="31"/>
    <x v="16"/>
    <s v="VC 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0"/>
    <n v="0"/>
    <n v="30000"/>
    <n v="0"/>
    <n v="31500"/>
    <x v="6"/>
    <n v="32270.700000000004"/>
    <n v="32270.700000000004"/>
    <n v="0"/>
    <n v="0"/>
    <n v="32270.700000000004"/>
    <n v="0"/>
  </r>
  <r>
    <d v="2025-09-22T00:00:00"/>
    <x v="31"/>
    <x v="16"/>
    <s v="JET 888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6"/>
    <n v="5378.4500000000007"/>
    <n v="5378.4500000000007"/>
    <n v="0"/>
    <n v="0"/>
    <n v="5378.4500000000007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4160"/>
    <n v="882"/>
    <x v="6"/>
    <n v="973.40165999999999"/>
    <n v="973.40165999999999"/>
    <n v="0"/>
    <n v="0"/>
    <n v="973.40165999999999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6"/>
    <n v="2759.0749999999998"/>
    <n v="2759.0749999999998"/>
    <n v="0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5000"/>
    <n v="0"/>
    <n v="5050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2463"/>
    <n v="2537"/>
    <n v="0"/>
    <n v="2663.85"/>
    <x v="6"/>
    <n v="2799.9093099999996"/>
    <n v="2799.9093099999996"/>
    <n v="0"/>
    <n v="0"/>
    <n v="2799.9093099999996"/>
    <s v="เสียเยอะ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759.0749999999998"/>
    <n v="2759.0749999999998"/>
    <n v="0"/>
    <n v="0"/>
    <n v="2759.0749999999998"/>
    <n v="0"/>
  </r>
  <r>
    <d v="2025-09-18T00:00:00"/>
    <x v="32"/>
    <x v="13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17"/>
    <n v="616"/>
    <n v="616"/>
    <n v="0"/>
    <n v="0"/>
    <n v="0"/>
    <x v="6"/>
    <n v="0"/>
    <n v="0"/>
    <n v="0"/>
    <n v="0"/>
    <n v="0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500"/>
    <n v="3500"/>
    <n v="0"/>
    <n v="3605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6"/>
    <n v="5518.15"/>
    <n v="5518.15"/>
    <n v="0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6"/>
    <n v="2759.0749999999998"/>
    <n v="1942"/>
    <n v="817.07499999999982"/>
    <n v="0"/>
    <n v="2759.0749999999998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6"/>
    <n v="5518.15"/>
    <n v="0"/>
    <n v="5518.15"/>
    <n v="0"/>
    <n v="5518.15"/>
    <n v="0"/>
  </r>
  <r>
    <d v="2025-09-11T00:00:00"/>
    <x v="34"/>
    <x v="17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8000"/>
    <n v="0"/>
    <n v="8000"/>
    <n v="0"/>
    <n v="8400"/>
    <x v="6"/>
    <n v="8829.0399999999991"/>
    <n v="0"/>
    <n v="8829.0399999999991"/>
    <n v="0"/>
    <n v="8829.0399999999991"/>
    <n v="0"/>
  </r>
  <r>
    <d v="2025-09-09T00:00:00"/>
    <x v="35"/>
    <x v="17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6"/>
    <n v="3310.89"/>
    <n v="0"/>
    <n v="3310.89"/>
    <n v="0"/>
    <n v="3310.89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6"/>
    <n v="2759.0749999999998"/>
    <n v="0"/>
    <n v="2759.0749999999998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9"/>
    <n v="6000"/>
    <n v="0"/>
    <n v="6000"/>
    <n v="0"/>
    <n v="6300"/>
    <x v="6"/>
    <n v="6621.78"/>
    <n v="0"/>
    <n v="6621.78"/>
    <n v="0"/>
    <n v="6621.7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6"/>
    <n v="8277.2250000000004"/>
    <n v="0"/>
    <n v="8277.2250000000004"/>
    <n v="0"/>
    <n v="8277.2250000000004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23T00:00:00"/>
    <x v="37"/>
    <x v="13"/>
    <s v="NOVA S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6"/>
    <n v="3310.89"/>
    <n v="0"/>
    <n v="3310.89"/>
    <n v="0"/>
    <n v="3310.89"/>
    <n v="0"/>
  </r>
  <r>
    <d v="2025-09-09T00:00:00"/>
    <x v="38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s v="ประมาณการ"/>
    <x v="5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20000"/>
    <n v="0"/>
    <n v="20000"/>
    <n v="0"/>
    <n v="21000"/>
    <x v="6"/>
    <n v="22072.6"/>
    <n v="0"/>
    <n v="22072.6"/>
    <n v="0"/>
    <n v="22072.6"/>
    <n v="0"/>
  </r>
  <r>
    <s v="ประมาณการ"/>
    <x v="5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3"/>
    <n v="20000"/>
    <n v="0"/>
    <n v="20000"/>
    <n v="0"/>
    <n v="21000"/>
    <x v="6"/>
    <n v="21513.800000000003"/>
    <n v="0"/>
    <n v="21513.800000000003"/>
    <n v="0"/>
    <n v="21513.800000000003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0"/>
    <n v="5518.15"/>
    <n v="0"/>
    <n v="5518.15"/>
    <n v="0"/>
  </r>
  <r>
    <d v="2025-09-11T00:00:00"/>
    <x v="39"/>
    <x v="17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0"/>
    <n v="3310.89"/>
    <n v="0"/>
    <n v="3310.89"/>
    <n v="0"/>
  </r>
  <r>
    <d v="2025-09-09T00:00:00"/>
    <x v="40"/>
    <x v="17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478.5300000000007"/>
    <n v="0"/>
    <n v="3478.5300000000007"/>
    <n v="0"/>
    <n v="3478.5300000000007"/>
    <n v="0"/>
  </r>
  <r>
    <s v="ประมาณการ"/>
    <x v="5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5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6"/>
    <n v="336607.14999999997"/>
    <n v="0"/>
    <n v="336607.14999999997"/>
    <n v="0"/>
    <n v="336607.14999999997"/>
    <n v="0"/>
  </r>
  <r>
    <d v="2025-09-23T00:00:00"/>
    <x v="41"/>
    <x v="13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2"/>
    <x v="13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5000"/>
    <n v="0"/>
    <n v="25000"/>
    <n v="0"/>
    <n v="26250"/>
    <x v="6"/>
    <n v="27590.75"/>
    <n v="0"/>
    <n v="27590.75"/>
    <n v="0"/>
    <n v="27590.75"/>
    <n v="0"/>
  </r>
  <r>
    <d v="2025-09-23T00:00:00"/>
    <x v="43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4"/>
    <x v="13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500"/>
    <n v="1217"/>
    <n v="2283"/>
    <n v="1545"/>
    <n v="2052.75"/>
    <x v="6"/>
    <n v="2265.4764825000002"/>
    <n v="0"/>
    <n v="2265.4764825000002"/>
    <n v="0"/>
    <n v="2265.4764825000002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7T00:00:00"/>
    <x v="46"/>
    <x v="17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7"/>
    <n v="3000"/>
    <n v="3075"/>
    <n v="0"/>
    <n v="0"/>
    <n v="0"/>
    <x v="6"/>
    <n v="0"/>
    <n v="0"/>
    <n v="0"/>
    <n v="0"/>
    <n v="0"/>
    <n v="0"/>
  </r>
  <r>
    <d v="2025-05-21T00:00:00"/>
    <x v="47"/>
    <x v="17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6"/>
    <n v="5518.15"/>
    <n v="0"/>
    <n v="5518.15"/>
    <n v="0"/>
    <n v="5518.15"/>
    <n v="0"/>
  </r>
  <r>
    <d v="2025-09-05T00:00:00"/>
    <x v="48"/>
    <x v="11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243"/>
    <n v="0"/>
    <n v="243"/>
    <n v="5950"/>
    <n v="0"/>
    <x v="6"/>
    <n v="0"/>
    <n v="0"/>
    <n v="0"/>
    <n v="0"/>
    <n v="0"/>
    <n v="0"/>
  </r>
  <r>
    <d v="2025-06-17T00:00:00"/>
    <x v="49"/>
    <x v="11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4"/>
    <n v="525"/>
    <n v="369"/>
    <n v="6000"/>
    <n v="0"/>
    <x v="6"/>
    <n v="0"/>
    <n v="0"/>
    <n v="0"/>
    <n v="0"/>
    <n v="0"/>
    <n v="0"/>
  </r>
  <r>
    <d v="2025-05-19T00:00:00"/>
    <x v="50"/>
    <x v="11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302"/>
    <n v="363"/>
    <n v="0"/>
    <n v="5300"/>
    <n v="0"/>
    <x v="6"/>
    <n v="0"/>
    <n v="0"/>
    <n v="0"/>
    <n v="0"/>
    <n v="0"/>
    <n v="0"/>
  </r>
  <r>
    <d v="2025-01-17T00:00:00"/>
    <x v="51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7"/>
    <n v="152"/>
    <n v="0"/>
    <n v="152"/>
    <n v="6000"/>
    <n v="0"/>
    <x v="6"/>
    <n v="0"/>
    <n v="0"/>
    <n v="0"/>
    <n v="0"/>
    <n v="0"/>
    <n v="5987"/>
  </r>
  <r>
    <d v="2024-11-15T00:00:00"/>
    <x v="52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17"/>
    <n v="0"/>
    <n v="117"/>
    <n v="10065"/>
    <n v="0"/>
    <x v="6"/>
    <n v="0"/>
    <n v="0"/>
    <n v="0"/>
    <n v="0"/>
    <n v="0"/>
    <n v="0"/>
  </r>
  <r>
    <d v="2024-08-19T00:00:00"/>
    <x v="53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60"/>
    <n v="0"/>
    <n v="1260"/>
    <n v="11095"/>
    <n v="0"/>
    <x v="6"/>
    <n v="0"/>
    <n v="0"/>
    <n v="0"/>
    <n v="0"/>
    <n v="0"/>
    <n v="0"/>
  </r>
  <r>
    <d v="2024-08-19T00:00:00"/>
    <x v="53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89"/>
    <n v="0"/>
    <n v="89"/>
    <n v="11180"/>
    <n v="0"/>
    <x v="6"/>
    <n v="0"/>
    <n v="0"/>
    <n v="0"/>
    <n v="0"/>
    <n v="0"/>
    <n v="0"/>
  </r>
  <r>
    <d v="2025-09-08T00:00:00"/>
    <x v="54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9-08T00:00:00"/>
    <x v="54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5-22T00:00:00"/>
    <x v="55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55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56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6"/>
    <n v="0"/>
    <n v="0"/>
    <n v="0"/>
    <n v="0"/>
    <n v="0"/>
    <n v="0"/>
  </r>
  <r>
    <d v="2025-03-04T00:00:00"/>
    <x v="56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6"/>
    <n v="0"/>
    <n v="0"/>
    <n v="0"/>
    <n v="0"/>
    <n v="0"/>
    <n v="0"/>
  </r>
  <r>
    <d v="2024-09-06T00:00:00"/>
    <x v="57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6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93909.41770250024"/>
    <n v="159047.58622000006"/>
    <n v="634861.83148250007"/>
    <n v="44424.6"/>
    <n v="749484.81770250003"/>
    <s v="ระบุในSD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2550"/>
    <n v="0"/>
    <x v="7"/>
    <n v="0"/>
    <n v="0"/>
    <n v="0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7"/>
    <n v="5657.85"/>
    <n v="5657.85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7"/>
    <n v="11315.7"/>
    <n v="0"/>
    <n v="11315.7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7500"/>
    <n v="0"/>
    <n v="7500"/>
    <n v="0"/>
    <n v="7875"/>
    <x v="7"/>
    <n v="8486.7750000000015"/>
    <n v="8486.7750000000015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2500"/>
    <n v="0"/>
    <n v="2686"/>
    <n v="0"/>
    <x v="7"/>
    <n v="0"/>
    <n v="0"/>
    <n v="0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5100"/>
    <n v="0"/>
    <x v="7"/>
    <n v="0"/>
    <n v="0"/>
    <n v="0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00"/>
    <n v="0"/>
    <x v="7"/>
    <n v="0"/>
    <n v="0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86"/>
    <n v="0"/>
    <x v="7"/>
    <n v="0"/>
    <n v="0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550"/>
    <n v="0"/>
    <x v="7"/>
    <n v="0"/>
    <n v="0"/>
    <n v="0"/>
    <n v="0"/>
    <n v="0"/>
    <n v="0"/>
  </r>
  <r>
    <s v="ประมาณการ"/>
    <x v="5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56552.8750000002"/>
    <n v="48091.725000000006"/>
    <n v="1708461.1500000001"/>
    <n v="0"/>
    <n v="0"/>
    <s v="ระบุในSD"/>
  </r>
  <r>
    <d v="2025-09-19T00:00:00"/>
    <x v="60"/>
    <x v="11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"/>
    <n v="0"/>
    <n v="208"/>
    <n v="21632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5"/>
    <n v="5120"/>
    <n v="0"/>
    <n v="5120"/>
    <n v="31500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30000"/>
    <n v="0"/>
    <n v="30000"/>
    <n v="31633"/>
    <n v="0"/>
    <x v="8"/>
    <n v="0"/>
    <n v="0"/>
    <n v="0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1357"/>
    <n v="0"/>
    <n v="11357"/>
    <n v="0"/>
    <n v="11924.85"/>
    <x v="8"/>
    <n v="11899.296750000001"/>
    <n v="2500"/>
    <n v="9399.2967500000013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0"/>
    <n v="31432.500000000004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25709"/>
    <n v="0"/>
    <n v="25709"/>
    <n v="0"/>
    <n v="26994.45"/>
    <x v="8"/>
    <n v="26936.604750000006"/>
    <n v="0"/>
    <n v="26936.604750000006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0"/>
    <n v="24654"/>
    <n v="0"/>
    <n v="24654"/>
    <n v="0"/>
    <n v="25886.7"/>
    <x v="8"/>
    <n v="25831.228500000005"/>
    <n v="0"/>
    <n v="25831.228500000005"/>
    <n v="0"/>
    <n v="0"/>
    <s v="ห้ามขาด-ห้ามเกิน"/>
  </r>
  <r>
    <s v="ประมาณการ"/>
    <x v="5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399947.13"/>
    <n v="2500"/>
    <n v="397447.13"/>
    <n v="0"/>
    <n v="0"/>
    <s v="ระบุในSD"/>
  </r>
  <r>
    <d v="2025-09-22T00:00:00"/>
    <x v="63"/>
    <x v="20"/>
    <s v="กัสโซ่ฟีด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5000"/>
    <n v="5366"/>
    <n v="0"/>
    <n v="5500"/>
    <n v="0"/>
    <x v="9"/>
    <n v="0"/>
    <n v="0"/>
    <n v="0"/>
    <n v="0"/>
    <n v="0"/>
    <n v="0"/>
  </r>
  <r>
    <d v="2025-09-22T00:00:00"/>
    <x v="63"/>
    <x v="20"/>
    <s v="การ์เซียส์ฟิช111"/>
    <n v="21"/>
    <n v="37"/>
    <s v="ขาว"/>
    <s v="ใส"/>
    <n v="100"/>
    <s v="±"/>
    <n v="5"/>
    <s v="บิด"/>
    <n v="22"/>
    <n v="40"/>
    <n v="40"/>
    <n v="0.34736653107199994"/>
    <n v="0"/>
    <n v="0.34736653107199994"/>
    <s v="500กระสอบ"/>
    <x v="2"/>
    <n v="5000"/>
    <n v="4984"/>
    <n v="16"/>
    <n v="5400"/>
    <n v="0"/>
    <x v="9"/>
    <n v="0"/>
    <n v="0"/>
    <n v="0"/>
    <n v="0"/>
    <n v="0"/>
    <n v="0"/>
  </r>
  <r>
    <d v="2025-09-11T00:00:00"/>
    <x v="64"/>
    <x v="17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8-07T00:00:00"/>
    <x v="65"/>
    <x v="17"/>
    <s v="ฟีล กู๊ด 893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25"/>
    <n v="3000"/>
    <n v="3253"/>
    <n v="0"/>
    <n v="3540"/>
    <n v="0"/>
    <x v="9"/>
    <n v="0"/>
    <n v="0"/>
    <n v="0"/>
    <n v="0"/>
    <n v="0"/>
    <n v="0"/>
  </r>
  <r>
    <d v="2025-09-11T00:00:00"/>
    <x v="66"/>
    <x v="17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9-11T00:00:00"/>
    <x v="67"/>
    <x v="17"/>
    <s v="ฟีล กู๊ด 8032"/>
    <n v="21"/>
    <n v="40"/>
    <s v="ขาว"/>
    <s v="ใส"/>
    <n v="108"/>
    <s v="±"/>
    <n v="5"/>
    <s v="จับจีบ"/>
    <n v="22"/>
    <n v="42"/>
    <n v="40"/>
    <n v="66.883254517094386"/>
    <n v="0"/>
    <n v="66.883254517094386"/>
    <s v="500กระสอบแบน"/>
    <x v="25"/>
    <n v="3000"/>
    <n v="66"/>
    <n v="2934"/>
    <n v="0"/>
    <n v="3080.7000000000003"/>
    <x v="9"/>
    <n v="3402.0023400000005"/>
    <n v="3402.0023400000005"/>
    <n v="0"/>
    <n v="3402.0023400000005"/>
    <n v="0"/>
    <n v="0"/>
  </r>
  <r>
    <d v="2025-08-07T00:00:00"/>
    <x v="68"/>
    <x v="17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แบน"/>
    <x v="9"/>
    <n v="5000"/>
    <n v="0"/>
    <n v="5000"/>
    <n v="0"/>
    <n v="5250"/>
    <x v="9"/>
    <n v="5797.55"/>
    <n v="5797.55"/>
    <n v="0"/>
    <n v="5797.55"/>
    <n v="0"/>
    <n v="0"/>
  </r>
  <r>
    <d v="2025-09-26T00:00:00"/>
    <x v="69"/>
    <x v="21"/>
    <s v="เมอร์รี่882M 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9"/>
    <n v="5378.4500000000007"/>
    <n v="5378.4500000000007"/>
    <n v="0"/>
    <n v="5378.4500000000007"/>
    <n v="0"/>
    <n v="0"/>
  </r>
  <r>
    <d v="2025-09-26T00:00:00"/>
    <x v="69"/>
    <x v="21"/>
    <s v=" สไมล์951M 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13"/>
    <n v="3000"/>
    <n v="0"/>
    <n v="3000"/>
    <n v="0"/>
    <n v="3150"/>
    <x v="9"/>
    <n v="3227.07"/>
    <n v="3227.07"/>
    <n v="0"/>
    <n v="3227.07"/>
    <n v="0"/>
    <n v="0"/>
  </r>
  <r>
    <s v="ประมาณการ"/>
    <x v="5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0"/>
    <n v="0"/>
    <n v="200000"/>
    <n v="0"/>
    <n v="210000"/>
    <x v="9"/>
    <n v="215138.00000000003"/>
    <n v="215138.00000000003"/>
    <n v="0"/>
    <n v="215138.00000000003"/>
    <n v="0"/>
    <n v="0"/>
  </r>
  <r>
    <d v="2024-12-05T00:00:00"/>
    <x v="70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6000"/>
    <n v="0"/>
    <n v="16000"/>
    <n v="0"/>
    <n v="16800"/>
    <x v="9"/>
    <n v="17211.04"/>
    <n v="17211.04"/>
    <n v="0"/>
    <n v="17211.04"/>
    <n v="0"/>
    <n v="0"/>
  </r>
  <r>
    <d v="2024-12-05T00:00:00"/>
    <x v="7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9000"/>
    <n v="0"/>
    <n v="9000"/>
    <n v="0"/>
    <n v="9450"/>
    <x v="9"/>
    <n v="9681.2100000000009"/>
    <n v="9681.2100000000009"/>
    <n v="0"/>
    <n v="9681.2100000000009"/>
    <n v="0"/>
    <n v="0"/>
  </r>
  <r>
    <d v="2025-08-27T00:00:00"/>
    <x v="72"/>
    <x v="17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8-27T00:00:00"/>
    <x v="73"/>
    <x v="17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5518.15"/>
    <n v="0"/>
    <n v="0"/>
  </r>
  <r>
    <d v="2025-08-27T00:00:00"/>
    <x v="74"/>
    <x v="17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9-11T00:00:00"/>
    <x v="75"/>
    <x v="17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s v="ประมาณการ"/>
    <x v="5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10756.900000000001"/>
    <n v="0"/>
    <n v="10756.900000000001"/>
    <n v="0"/>
    <n v="0"/>
  </r>
  <r>
    <d v="2025-07-16T00:00:00"/>
    <x v="76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0"/>
    <n v="3310.89"/>
    <n v="0"/>
  </r>
  <r>
    <d v="2025-06-18T00:00:00"/>
    <x v="77"/>
    <x v="17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7"/>
    <n v="8000"/>
    <n v="470"/>
    <n v="7530"/>
    <n v="0"/>
    <n v="7906.5"/>
    <x v="9"/>
    <n v="8310.3338999999996"/>
    <n v="8310.3338999999996"/>
    <n v="0"/>
    <n v="8310.3338999999996"/>
    <n v="0"/>
    <n v="0"/>
  </r>
  <r>
    <d v="2023-05-20T00:00:00"/>
    <x v="78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310139.47624000022"/>
    <n v="310139.47624000022"/>
    <n v="0"/>
    <n v="301310.43624000018"/>
    <n v="8829.0399999999991"/>
    <s v="ระบุในSD"/>
  </r>
  <r>
    <d v="2025-09-22T00:00:00"/>
    <x v="79"/>
    <x v="24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4000"/>
    <n v="0"/>
    <n v="4340"/>
    <n v="0"/>
    <x v="10"/>
    <n v="0"/>
    <n v="0"/>
    <n v="0"/>
    <n v="0"/>
    <n v="0"/>
    <s v="ห้ามเกิน-ขาดได้5%"/>
  </r>
  <r>
    <d v="2025-09-22T00:00:00"/>
    <x v="79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6000"/>
    <n v="4000"/>
    <n v="2000"/>
    <n v="6150"/>
    <n v="0"/>
    <x v="10"/>
    <n v="0"/>
    <n v="0"/>
    <n v="0"/>
    <n v="0"/>
    <n v="0"/>
    <s v="ห้ามเกิน-ขาดได้5%"/>
  </r>
  <r>
    <d v="2025-09-22T00:00:00"/>
    <x v="80"/>
    <x v="24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0"/>
    <n v="4000"/>
    <n v="4000"/>
    <n v="0"/>
    <x v="10"/>
    <n v="0"/>
    <n v="0"/>
    <n v="0"/>
    <n v="0"/>
    <n v="0"/>
    <s v="ห้ามเกิน-ขาดได้5%"/>
  </r>
  <r>
    <d v="2025-09-22T00:00:00"/>
    <x v="80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2000"/>
    <n v="0"/>
    <n v="2000"/>
    <n v="2045"/>
    <n v="0"/>
    <x v="10"/>
    <n v="0"/>
    <n v="0"/>
    <n v="0"/>
    <n v="0"/>
    <n v="0"/>
    <s v="ห้ามเกิน-ขาดได้5%"/>
  </r>
  <r>
    <d v="2025-09-22T00:00:00"/>
    <x v="80"/>
    <x v="24"/>
    <s v="OPAL CA3(ถุงในดำ)"/>
    <n v="23"/>
    <n v="34"/>
    <s v="ขาว"/>
    <n v="0"/>
    <n v="68"/>
    <s v="±"/>
    <n v="5"/>
    <s v="ไม่"/>
    <n v="24"/>
    <n v="37"/>
    <n v="50"/>
    <n v="109.538877696"/>
    <n v="0"/>
    <n v="109.538877696"/>
    <s v="มัด100"/>
    <x v="11"/>
    <n v="4000"/>
    <n v="0"/>
    <n v="4000"/>
    <n v="4100"/>
    <n v="0"/>
    <x v="10"/>
    <n v="0"/>
    <n v="0"/>
    <n v="0"/>
    <n v="0"/>
    <n v="0"/>
    <s v="ห้ามเกิน-ขาดได้5%"/>
  </r>
  <r>
    <s v="ประมาณการ"/>
    <x v="5"/>
    <x v="25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5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11397"/>
    <n v="18359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41153.100000000006"/>
    <n v="18359.100000000002"/>
    <n v="0"/>
    <n v="0"/>
    <s v="ระบุในSD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7"/>
    <n v="100000"/>
    <n v="1500"/>
    <n v="98500"/>
    <n v="0"/>
    <n v="103425"/>
    <x v="11"/>
    <n v="105955.465"/>
    <n v="20359"/>
    <n v="85596.464999999997"/>
    <n v="0"/>
    <n v="0"/>
    <n v="0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7"/>
    <n v="337878"/>
    <n v="0"/>
    <n v="337878"/>
    <n v="0"/>
    <n v="354771.9"/>
    <x v="11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1"/>
    <n v="469407.45082000003"/>
    <n v="20359"/>
    <n v="449048.45082000003"/>
    <n v="0"/>
    <n v="0"/>
    <s v="ระบุในSD"/>
  </r>
  <r>
    <d v="2025-09-23T00:00:00"/>
    <x v="82"/>
    <x v="3"/>
    <s v="อนนท์ 50กก.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5250"/>
    <x v="12"/>
    <n v="5378.4500000000007"/>
    <n v="0"/>
    <n v="5378.4500000000007"/>
    <n v="0"/>
    <n v="0"/>
    <n v="0"/>
  </r>
  <r>
    <d v="2025-09-23T00:00:00"/>
    <x v="82"/>
    <x v="3"/>
    <s v="ไม่พิมพ์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0"/>
    <x v="12"/>
    <n v="5378.4500000000007"/>
    <n v="0"/>
    <n v="5378.4500000000007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2"/>
    <n v="10756.900000000001"/>
    <n v="0"/>
    <n v="10756.900000000001"/>
    <n v="0"/>
    <n v="0"/>
    <s v="ระบุในSD"/>
  </r>
  <r>
    <d v="2025-08-25T00:00:00"/>
    <x v="83"/>
    <x v="27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3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s v="ประมาณการ"/>
    <x v="5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14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4"/>
    <n v="12433.3"/>
    <n v="12433.3"/>
    <n v="0"/>
    <n v="0"/>
    <n v="0"/>
    <s v="ระบุในSD"/>
  </r>
  <r>
    <d v="2025-09-01T00:00:00"/>
    <x v="84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5"/>
    <n v="12433.3"/>
    <n v="3573"/>
    <n v="8860.2999999999993"/>
    <n v="3573"/>
    <n v="8860.299999999999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5"/>
    <n v="12433.3"/>
    <n v="3573"/>
    <n v="8860.2999999999993"/>
    <n v="3573"/>
    <n v="8860.2999999999993"/>
    <s v="ระบุในSD"/>
  </r>
  <r>
    <d v="2025-09-25T00:00:00"/>
    <x v="85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7"/>
    <n v="50000"/>
    <n v="700"/>
    <n v="49300"/>
    <n v="0"/>
    <n v="51765"/>
    <x v="16"/>
    <n v="58541.285000000003"/>
    <n v="32310"/>
    <n v="26231.285000000003"/>
    <n v="0"/>
    <n v="0"/>
    <n v="0"/>
  </r>
  <r>
    <s v="ประมาณการ"/>
    <x v="5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6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6"/>
    <n v="65316.735000000001"/>
    <n v="32310"/>
    <n v="33006.735000000001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d v="2025-10-11T00:00:00"/>
    <x v="0"/>
    <x v="0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0"/>
    <n v="3702.0499999999997"/>
    <n v="3702.0499999999997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702.0499999999997"/>
    <n v="0"/>
    <n v="0"/>
    <n v="0"/>
    <s v="ระบุในSD"/>
  </r>
  <r>
    <d v="2025-10-08T00:00:00"/>
    <x v="2"/>
    <x v="2"/>
    <s v="มังกรแดง STCB"/>
    <n v="18"/>
    <n v="30"/>
    <s v="ขาว"/>
    <n v="0"/>
    <n v="54"/>
    <s v="±"/>
    <n v="5"/>
    <s v="ไม่"/>
    <n v="19"/>
    <n v="31"/>
    <n v="40"/>
    <n v="0"/>
    <n v="0"/>
    <n v="0"/>
    <s v="500กระสอบ"/>
    <x v="2"/>
    <n v="10000"/>
    <n v="10000"/>
    <n v="0"/>
    <n v="10100"/>
    <n v="0"/>
    <x v="1"/>
    <n v="0"/>
    <n v="0"/>
    <n v="0"/>
    <n v="0"/>
    <n v="0"/>
    <s v="ห้ามเกิน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0"/>
    <n v="0"/>
    <n v="0"/>
    <s v="500กระสอบแบน"/>
    <x v="3"/>
    <n v="5000"/>
    <n v="5000"/>
    <n v="0"/>
    <n v="5400"/>
    <n v="0"/>
    <x v="1"/>
    <n v="0"/>
    <n v="0"/>
    <n v="0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20605.75"/>
    <n v="0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20605.75"/>
    <n v="0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20605.75"/>
    <n v="0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20605.75"/>
    <n v="0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82423"/>
    <n v="82423"/>
    <n v="0"/>
    <n v="0"/>
    <n v="0"/>
    <s v="ระบุในSD"/>
  </r>
  <r>
    <d v="2025-09-20T00:00:00"/>
    <x v="5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0"/>
    <n v="20000"/>
    <n v="2631"/>
    <n v="17369"/>
    <n v="21131"/>
    <n v="0"/>
    <x v="2"/>
    <n v="0"/>
    <n v="0"/>
    <n v="0"/>
    <n v="0"/>
    <n v="0"/>
    <n v="0"/>
  </r>
  <r>
    <s v="ประมาณการ"/>
    <x v="6"/>
    <x v="6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2540"/>
    <n v="15961.714330000003"/>
    <n v="0"/>
    <n v="0"/>
    <n v="0"/>
  </r>
  <r>
    <s v="ประมาณการ"/>
    <x v="6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6"/>
    <x v="5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2563"/>
    <n v="137437"/>
    <n v="0"/>
    <n v="144308.85"/>
    <x v="2"/>
    <n v="120959.67806999999"/>
    <n v="0"/>
    <n v="120959.67806999999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174665.79240000001"/>
    <n v="2540"/>
    <n v="172125.79240000001"/>
    <n v="0"/>
    <n v="0"/>
    <s v="ระบุในSD"/>
  </r>
  <r>
    <d v="2025-09-19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7"/>
    <n v="20000"/>
    <n v="21000"/>
    <n v="0"/>
    <n v="0"/>
    <n v="0"/>
    <x v="3"/>
    <n v="0"/>
    <n v="0"/>
    <n v="0"/>
    <n v="0"/>
    <n v="0"/>
    <s v="PDR250322"/>
  </r>
  <r>
    <d v="2025-09-19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7"/>
    <n v="20000"/>
    <n v="21000"/>
    <n v="0"/>
    <n v="0"/>
    <n v="0"/>
    <x v="3"/>
    <n v="0"/>
    <n v="0"/>
    <n v="0"/>
    <n v="0"/>
    <n v="0"/>
    <s v="PDR250323"/>
  </r>
  <r>
    <d v="2025-10-11T00:00:00"/>
    <x v="9"/>
    <x v="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8"/>
    <n v="5000"/>
    <n v="0"/>
    <n v="5000"/>
    <n v="5400"/>
    <n v="0"/>
    <x v="3"/>
    <n v="0"/>
    <n v="0"/>
    <n v="0"/>
    <n v="0"/>
    <n v="0"/>
    <s v="PDR250344"/>
  </r>
  <r>
    <d v="2025-10-11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8"/>
    <n v="10000"/>
    <n v="10000"/>
    <n v="0"/>
    <n v="10700"/>
    <n v="0"/>
    <x v="3"/>
    <n v="0"/>
    <n v="0"/>
    <n v="0"/>
    <n v="0"/>
    <n v="0"/>
    <s v="PDR250344"/>
  </r>
  <r>
    <d v="2025-10-11T00:00:00"/>
    <x v="9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8"/>
    <n v="10000"/>
    <n v="0"/>
    <n v="10000"/>
    <n v="10500"/>
    <n v="0"/>
    <x v="3"/>
    <n v="0"/>
    <n v="0"/>
    <n v="0"/>
    <n v="0"/>
    <n v="0"/>
    <s v="PDR250344"/>
  </r>
  <r>
    <d v="2025-10-11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4679.9500000000007"/>
    <n v="0"/>
    <n v="0"/>
    <n v="0"/>
    <s v="PDR250345"/>
  </r>
  <r>
    <d v="2025-10-11T00:00:00"/>
    <x v="9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5000"/>
    <n v="0"/>
    <n v="5300"/>
    <n v="0"/>
    <x v="3"/>
    <n v="0"/>
    <n v="0"/>
    <n v="0"/>
    <n v="0"/>
    <n v="0"/>
    <s v="PDR250345"/>
  </r>
  <r>
    <d v="2025-10-11T00:00:00"/>
    <x v="9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4679.9500000000007"/>
    <n v="0"/>
    <n v="0"/>
    <n v="0"/>
    <s v="PDR250345"/>
  </r>
  <r>
    <d v="2025-10-11T00:00:00"/>
    <x v="9"/>
    <x v="0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4679.9500000000007"/>
    <n v="0"/>
    <n v="0"/>
    <n v="0"/>
    <s v="PDR250345"/>
  </r>
  <r>
    <d v="2025-10-11T00:00:00"/>
    <x v="10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4679.9500000000007"/>
    <n v="0"/>
    <n v="0"/>
    <n v="0"/>
    <s v="PDR250346"/>
  </r>
  <r>
    <d v="2025-10-11T00:00:00"/>
    <x v="10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5000"/>
    <n v="0"/>
    <n v="5300"/>
    <n v="0"/>
    <x v="3"/>
    <n v="0"/>
    <n v="0"/>
    <n v="0"/>
    <n v="0"/>
    <n v="0"/>
    <s v="PDR250346"/>
  </r>
  <r>
    <d v="2025-10-11T00:00:00"/>
    <x v="10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4679.9500000000007"/>
    <n v="0"/>
    <n v="0"/>
    <n v="0"/>
    <s v="PDR250346"/>
  </r>
  <r>
    <d v="2025-10-11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10000"/>
    <n v="0"/>
    <n v="10000"/>
    <n v="0"/>
    <n v="10500"/>
    <x v="3"/>
    <n v="9359.9000000000015"/>
    <n v="9359.9000000000015"/>
    <n v="0"/>
    <n v="0"/>
    <n v="0"/>
    <s v="PDR250346"/>
  </r>
  <r>
    <d v="2025-10-11T00:00:00"/>
    <x v="9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0"/>
    <n v="5250"/>
    <x v="3"/>
    <n v="4679.9500000000007"/>
    <n v="4679.9500000000007"/>
    <n v="0"/>
    <n v="0"/>
    <n v="0"/>
    <s v="PDR250347"/>
  </r>
  <r>
    <d v="2025-10-11T00:00:00"/>
    <x v="9"/>
    <x v="0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9"/>
    <n v="5000"/>
    <n v="0"/>
    <n v="5000"/>
    <n v="0"/>
    <n v="5250"/>
    <x v="3"/>
    <n v="4679.9500000000007"/>
    <n v="4679.9500000000007"/>
    <n v="0"/>
    <n v="0"/>
    <n v="0"/>
    <s v="PDR250347"/>
  </r>
  <r>
    <d v="2025-10-11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9"/>
    <n v="10000"/>
    <n v="5000"/>
    <n v="5000"/>
    <n v="10400"/>
    <n v="0"/>
    <x v="3"/>
    <n v="0"/>
    <n v="0"/>
    <n v="0"/>
    <n v="0"/>
    <n v="0"/>
    <s v="PDR250348"/>
  </r>
  <r>
    <d v="2025-10-11T00:00:00"/>
    <x v="10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9"/>
    <n v="5000"/>
    <n v="0"/>
    <n v="5000"/>
    <n v="0"/>
    <n v="5250"/>
    <x v="3"/>
    <n v="4679.9500000000007"/>
    <n v="4679.9500000000007"/>
    <n v="0"/>
    <n v="0"/>
    <n v="0"/>
    <s v="PDR250348"/>
  </r>
  <r>
    <d v="2025-10-11T00:00:00"/>
    <x v="10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9"/>
    <n v="5000"/>
    <n v="5000"/>
    <n v="0"/>
    <n v="5300"/>
    <n v="0"/>
    <x v="3"/>
    <n v="0"/>
    <n v="0"/>
    <n v="0"/>
    <n v="0"/>
    <n v="0"/>
    <s v="PDR250348"/>
  </r>
  <r>
    <d v="2025-10-11T00:00:00"/>
    <x v="10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0"/>
    <n v="5250"/>
    <x v="3"/>
    <n v="4679.9500000000007"/>
    <n v="0"/>
    <n v="4679.9500000000007"/>
    <n v="0"/>
    <n v="0"/>
    <s v="PDR250348"/>
  </r>
  <r>
    <d v="2025-10-11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5"/>
    <n v="5000"/>
    <n v="0"/>
    <n v="5000"/>
    <n v="0"/>
    <n v="5250"/>
    <x v="3"/>
    <n v="4679.9500000000007"/>
    <n v="0"/>
    <n v="4679.9500000000007"/>
    <n v="0"/>
    <n v="0"/>
    <s v="PDR250349"/>
  </r>
  <r>
    <d v="2025-10-11T00:00:00"/>
    <x v="9"/>
    <x v="0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5"/>
    <n v="5000"/>
    <n v="0"/>
    <n v="5000"/>
    <n v="0"/>
    <n v="5250"/>
    <x v="3"/>
    <n v="4679.9500000000007"/>
    <n v="0"/>
    <n v="4679.9500000000007"/>
    <n v="0"/>
    <n v="0"/>
    <s v="PDR250349"/>
  </r>
  <r>
    <d v="2025-10-11T00:00:00"/>
    <x v="9"/>
    <x v="0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5"/>
    <n v="5000"/>
    <n v="0"/>
    <n v="5000"/>
    <n v="0"/>
    <n v="5250"/>
    <x v="3"/>
    <n v="4679.9500000000007"/>
    <n v="0"/>
    <n v="4679.9500000000007"/>
    <n v="0"/>
    <n v="0"/>
    <s v="PDR250349"/>
  </r>
  <r>
    <d v="2025-10-11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5"/>
    <n v="10000"/>
    <n v="0"/>
    <n v="10000"/>
    <n v="10400"/>
    <n v="0"/>
    <x v="3"/>
    <n v="0"/>
    <n v="0"/>
    <n v="0"/>
    <n v="0"/>
    <n v="0"/>
    <s v="PDR250349"/>
  </r>
  <r>
    <d v="2025-10-11T00:00:00"/>
    <x v="11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0"/>
    <n v="20000"/>
    <n v="10000"/>
    <n v="10000"/>
    <n v="0"/>
    <n v="0"/>
    <x v="3"/>
    <n v="9359.9000000000015"/>
    <n v="9359.9000000000015"/>
    <n v="0"/>
    <n v="0"/>
    <n v="0"/>
    <s v="PDR250350"/>
  </r>
  <r>
    <s v="ประมาณการ"/>
    <x v="6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32"/>
    <n v="0"/>
    <n v="5400"/>
    <n v="0"/>
    <x v="3"/>
    <n v="0"/>
    <n v="0"/>
    <n v="0"/>
    <n v="0"/>
    <n v="0"/>
    <n v="0"/>
  </r>
  <r>
    <s v="ประมาณการ"/>
    <x v="6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285476.95"/>
    <n v="56159.4"/>
    <n v="229317.55000000005"/>
    <n v="0"/>
    <n v="0"/>
    <s v="ระบุในSD"/>
  </r>
  <r>
    <d v="2025-09-05T00:00:00"/>
    <x v="12"/>
    <x v="8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8-08T00:00:00"/>
    <x v="13"/>
    <x v="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500"/>
    <n v="3500"/>
    <n v="0"/>
    <n v="3605"/>
    <n v="0"/>
    <x v="5"/>
    <n v="0"/>
    <n v="0"/>
    <n v="0"/>
    <n v="0"/>
    <n v="0"/>
    <n v="0"/>
  </r>
  <r>
    <d v="2025-09-23T00:00:00"/>
    <x v="14"/>
    <x v="9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3000"/>
    <n v="0"/>
    <n v="3300"/>
    <n v="0"/>
    <x v="5"/>
    <n v="0"/>
    <n v="0"/>
    <n v="0"/>
    <n v="0"/>
    <n v="0"/>
    <n v="0"/>
  </r>
  <r>
    <d v="2025-09-16T00:00:00"/>
    <x v="15"/>
    <x v="10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2500"/>
    <n v="2500"/>
    <n v="0"/>
    <n v="2550"/>
    <n v="0"/>
    <x v="5"/>
    <n v="0"/>
    <n v="0"/>
    <n v="0"/>
    <n v="0"/>
    <n v="0"/>
    <n v="0"/>
  </r>
  <r>
    <d v="2025-09-11T00:00:00"/>
    <x v="16"/>
    <x v="11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8000"/>
    <n v="8000"/>
    <n v="0"/>
    <n v="8465"/>
    <n v="0"/>
    <x v="5"/>
    <n v="0"/>
    <n v="0"/>
    <n v="0"/>
    <n v="0"/>
    <n v="0"/>
    <n v="0"/>
  </r>
  <r>
    <d v="2025-09-09T00:00:00"/>
    <x v="17"/>
    <x v="11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5"/>
    <n v="3310.89"/>
    <n v="3310.89"/>
    <n v="0"/>
    <n v="3310.89"/>
    <n v="0"/>
    <n v="0"/>
  </r>
  <r>
    <d v="2025-09-16T00:00:00"/>
    <x v="15"/>
    <x v="10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2255"/>
    <n v="0"/>
    <n v="2255"/>
    <n v="7625"/>
    <n v="0"/>
    <x v="5"/>
    <n v="0"/>
    <n v="0"/>
    <n v="0"/>
    <n v="0"/>
    <n v="0"/>
    <n v="0"/>
  </r>
  <r>
    <d v="2025-09-16T00:00:00"/>
    <x v="15"/>
    <x v="10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5000"/>
    <n v="0"/>
    <n v="5100"/>
    <n v="0"/>
    <x v="5"/>
    <n v="0"/>
    <n v="0"/>
    <n v="0"/>
    <n v="0"/>
    <n v="0"/>
    <n v="0"/>
  </r>
  <r>
    <d v="2025-09-16T00:00:00"/>
    <x v="15"/>
    <x v="10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1371"/>
    <n v="1129"/>
    <n v="2550"/>
    <n v="0"/>
    <x v="5"/>
    <n v="0"/>
    <n v="0"/>
    <n v="0"/>
    <n v="0"/>
    <n v="0"/>
    <n v="0"/>
  </r>
  <r>
    <d v="2025-08-23T00:00:00"/>
    <x v="18"/>
    <x v="9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8"/>
    <n v="6000"/>
    <n v="6000"/>
    <n v="0"/>
    <n v="6100"/>
    <n v="0"/>
    <x v="5"/>
    <n v="0"/>
    <n v="0"/>
    <n v="0"/>
    <n v="0"/>
    <n v="0"/>
    <n v="0"/>
  </r>
  <r>
    <d v="2025-09-16T00:00:00"/>
    <x v="15"/>
    <x v="10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4825"/>
    <n v="175"/>
    <n v="5200"/>
    <n v="0"/>
    <x v="5"/>
    <n v="0"/>
    <n v="0"/>
    <n v="0"/>
    <n v="0"/>
    <n v="0"/>
    <n v="0"/>
  </r>
  <r>
    <d v="2025-10-03T00:00:00"/>
    <x v="19"/>
    <x v="9"/>
    <s v="นาโน 0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0"/>
    <n v="3150"/>
    <x v="5"/>
    <n v="3310.89"/>
    <n v="3310.89"/>
    <n v="0"/>
    <n v="0"/>
    <n v="3310.89"/>
    <n v="0"/>
  </r>
  <r>
    <d v="2025-08-22T00:00:00"/>
    <x v="20"/>
    <x v="9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8"/>
    <n v="9000"/>
    <n v="8447"/>
    <n v="553"/>
    <n v="9150"/>
    <n v="0"/>
    <x v="5"/>
    <n v="0"/>
    <n v="0"/>
    <n v="0"/>
    <n v="0"/>
    <n v="0"/>
    <n v="0"/>
  </r>
  <r>
    <d v="2025-09-16T00:00:00"/>
    <x v="15"/>
    <x v="10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5"/>
    <n v="2689.2250000000004"/>
    <n v="2689.2250000000004"/>
    <n v="0"/>
    <n v="0"/>
    <n v="2689.2250000000004"/>
    <n v="0"/>
  </r>
  <r>
    <d v="2025-09-23T00:00:00"/>
    <x v="21"/>
    <x v="9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5"/>
    <n v="3310.89"/>
    <n v="3310.89"/>
    <n v="0"/>
    <n v="0"/>
    <n v="3310.89"/>
    <n v="0"/>
  </r>
  <r>
    <d v="2025-09-16T00:00:00"/>
    <x v="15"/>
    <x v="10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7000"/>
    <n v="6362"/>
    <n v="638"/>
    <n v="7000"/>
    <n v="0"/>
    <x v="5"/>
    <n v="0"/>
    <n v="0"/>
    <n v="0"/>
    <n v="0"/>
    <n v="0"/>
    <n v="0"/>
  </r>
  <r>
    <d v="2025-09-16T00:00:00"/>
    <x v="15"/>
    <x v="10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550"/>
    <n v="0"/>
    <x v="5"/>
    <n v="0"/>
    <n v="0"/>
    <n v="0"/>
    <n v="0"/>
    <n v="0"/>
    <n v="0"/>
  </r>
  <r>
    <d v="2025-09-16T00:00:00"/>
    <x v="15"/>
    <x v="10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5050"/>
    <n v="0"/>
    <x v="5"/>
    <n v="0"/>
    <n v="0"/>
    <n v="0"/>
    <n v="0"/>
    <n v="0"/>
    <n v="0"/>
  </r>
  <r>
    <d v="2025-05-21T00:00:00"/>
    <x v="22"/>
    <x v="11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5"/>
    <n v="3310.89"/>
    <n v="3310.89"/>
    <n v="0"/>
    <n v="3310.89"/>
    <n v="0"/>
    <n v="0"/>
  </r>
  <r>
    <d v="2025-09-16T00:00:00"/>
    <x v="15"/>
    <x v="10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100"/>
    <n v="0"/>
    <x v="5"/>
    <n v="0"/>
    <n v="0"/>
    <n v="0"/>
    <n v="0"/>
    <n v="0"/>
    <n v="13717"/>
  </r>
  <r>
    <d v="2025-09-09T00:00:00"/>
    <x v="23"/>
    <x v="9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5"/>
    <n v="0"/>
    <n v="0"/>
    <n v="0"/>
    <n v="0"/>
    <n v="0"/>
    <n v="0"/>
  </r>
  <r>
    <d v="2025-09-16T00:00:00"/>
    <x v="15"/>
    <x v="10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5"/>
    <n v="5518.15"/>
    <n v="5518.15"/>
    <n v="0"/>
    <n v="0"/>
    <n v="5518.15"/>
    <n v="0"/>
  </r>
  <r>
    <d v="2025-09-16T00:00:00"/>
    <x v="15"/>
    <x v="10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4900"/>
    <n v="100"/>
    <n v="5385"/>
    <n v="0"/>
    <x v="5"/>
    <n v="0"/>
    <n v="0"/>
    <n v="0"/>
    <n v="0"/>
    <n v="0"/>
    <n v="0"/>
  </r>
  <r>
    <s v="ประมาณการ"/>
    <x v="6"/>
    <x v="9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20000"/>
    <n v="0"/>
    <n v="20000"/>
    <n v="0"/>
    <n v="21000"/>
    <x v="5"/>
    <n v="22072.6"/>
    <n v="0"/>
    <n v="22072.6"/>
    <n v="0"/>
    <n v="22072.6"/>
    <n v="0"/>
  </r>
  <r>
    <s v="ประมาณการ"/>
    <x v="6"/>
    <x v="12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5"/>
    <n v="20000"/>
    <n v="0"/>
    <n v="20000"/>
    <n v="0"/>
    <n v="21000"/>
    <x v="5"/>
    <n v="21513.800000000003"/>
    <n v="0"/>
    <n v="21513.800000000003"/>
    <n v="0"/>
    <n v="21513.800000000003"/>
    <n v="0"/>
  </r>
  <r>
    <d v="2025-09-16T00:00:00"/>
    <x v="15"/>
    <x v="10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5"/>
    <n v="5518.15"/>
    <n v="5518.15"/>
    <n v="0"/>
    <n v="0"/>
    <n v="5518.15"/>
    <n v="0"/>
  </r>
  <r>
    <d v="2025-09-16T00:00:00"/>
    <x v="15"/>
    <x v="10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1129"/>
    <n v="1371"/>
    <n v="2550"/>
    <n v="0"/>
    <x v="5"/>
    <n v="0"/>
    <n v="0"/>
    <n v="0"/>
    <n v="0"/>
    <n v="0"/>
    <n v="0"/>
  </r>
  <r>
    <d v="2025-09-16T00:00:00"/>
    <x v="15"/>
    <x v="10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5"/>
    <n v="2689.2250000000004"/>
    <n v="2689.2250000000004"/>
    <n v="0"/>
    <n v="0"/>
    <n v="2689.2250000000004"/>
    <n v="0"/>
  </r>
  <r>
    <d v="2025-09-16T00:00:00"/>
    <x v="15"/>
    <x v="10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5050"/>
    <n v="0"/>
    <x v="5"/>
    <n v="0"/>
    <n v="0"/>
    <n v="0"/>
    <n v="0"/>
    <n v="0"/>
    <n v="0"/>
  </r>
  <r>
    <d v="2025-09-11T00:00:00"/>
    <x v="24"/>
    <x v="11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5"/>
    <n v="3310.89"/>
    <n v="3310.89"/>
    <n v="0"/>
    <n v="3310.89"/>
    <n v="0"/>
    <n v="0"/>
  </r>
  <r>
    <d v="2025-09-09T00:00:00"/>
    <x v="25"/>
    <x v="11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5"/>
    <n v="3478.5300000000007"/>
    <n v="3478.5300000000007"/>
    <n v="0"/>
    <n v="3478.5300000000007"/>
    <n v="0"/>
    <n v="0"/>
  </r>
  <r>
    <s v="ประมาณการ"/>
    <x v="6"/>
    <x v="8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5"/>
    <n v="104775.00000000001"/>
    <n v="0"/>
    <n v="104775.00000000001"/>
    <n v="0"/>
    <n v="104775.00000000001"/>
    <n v="0"/>
  </r>
  <r>
    <s v="ประมาณการ"/>
    <x v="6"/>
    <x v="1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5"/>
    <n v="336607.14999999997"/>
    <n v="0"/>
    <n v="336607.14999999997"/>
    <n v="0"/>
    <n v="336607.14999999997"/>
    <n v="0"/>
  </r>
  <r>
    <d v="2025-08-22T00:00:00"/>
    <x v="26"/>
    <x v="9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6000"/>
    <n v="5500"/>
    <n v="500"/>
    <n v="9455"/>
    <n v="0"/>
    <x v="5"/>
    <n v="0"/>
    <n v="0"/>
    <n v="0"/>
    <n v="0"/>
    <n v="0"/>
    <n v="0"/>
  </r>
  <r>
    <d v="2025-10-03T00:00:00"/>
    <x v="27"/>
    <x v="9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5"/>
    <n v="3310.89"/>
    <n v="3310.89"/>
    <n v="0"/>
    <n v="0"/>
    <n v="3310.89"/>
    <n v="0"/>
  </r>
  <r>
    <d v="2025-09-23T00:00:00"/>
    <x v="28"/>
    <x v="9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5"/>
    <n v="3310.89"/>
    <n v="3310.89"/>
    <n v="0"/>
    <n v="0"/>
    <n v="3310.89"/>
    <n v="0"/>
  </r>
  <r>
    <d v="2025-09-23T00:00:00"/>
    <x v="29"/>
    <x v="9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0"/>
    <n v="6000"/>
    <n v="0"/>
    <n v="6300"/>
    <x v="5"/>
    <n v="6621.78"/>
    <n v="6621.78"/>
    <n v="0"/>
    <n v="6621.78"/>
    <n v="0"/>
    <n v="0"/>
  </r>
  <r>
    <d v="2025-10-11T00:00:00"/>
    <x v="30"/>
    <x v="11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0"/>
    <n v="3000"/>
    <n v="0"/>
    <n v="3150"/>
    <x v="5"/>
    <n v="3310.89"/>
    <n v="3310.89"/>
    <n v="0"/>
    <n v="0"/>
    <n v="3310.89"/>
    <n v="0"/>
  </r>
  <r>
    <d v="2025-08-27T00:00:00"/>
    <x v="31"/>
    <x v="9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194"/>
    <n v="0"/>
    <n v="8100"/>
    <n v="0"/>
    <x v="5"/>
    <n v="0"/>
    <n v="0"/>
    <n v="0"/>
    <n v="0"/>
    <n v="0"/>
    <n v="0"/>
  </r>
  <r>
    <d v="2025-10-03T00:00:00"/>
    <x v="32"/>
    <x v="11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0"/>
    <n v="3000"/>
    <n v="0"/>
    <n v="3150"/>
    <x v="5"/>
    <n v="3310.89"/>
    <n v="3310.89"/>
    <n v="0"/>
    <n v="3310.89"/>
    <n v="0"/>
    <n v="0"/>
  </r>
  <r>
    <d v="2025-08-27T00:00:00"/>
    <x v="33"/>
    <x v="9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0"/>
    <n v="3000"/>
    <n v="0"/>
    <n v="3150"/>
    <x v="5"/>
    <n v="3310.89"/>
    <n v="3310.89"/>
    <n v="0"/>
    <n v="3310.89"/>
    <n v="0"/>
    <n v="0"/>
  </r>
  <r>
    <d v="2025-09-19T00:00:00"/>
    <x v="34"/>
    <x v="8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48"/>
    <n v="0"/>
    <n v="48"/>
    <n v="11390"/>
    <n v="0"/>
    <x v="5"/>
    <n v="0"/>
    <n v="0"/>
    <n v="0"/>
    <n v="0"/>
    <n v="0"/>
    <n v="0"/>
  </r>
  <r>
    <d v="2025-09-19T00:00:00"/>
    <x v="35"/>
    <x v="8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933"/>
    <n v="0"/>
    <n v="1933"/>
    <n v="33440"/>
    <n v="0"/>
    <x v="5"/>
    <n v="0"/>
    <n v="0"/>
    <n v="0"/>
    <n v="0"/>
    <n v="0"/>
    <s v="ตัดหมดแล้ว"/>
  </r>
  <r>
    <d v="2025-09-19T00:00:00"/>
    <x v="36"/>
    <x v="8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604"/>
    <n v="0"/>
    <n v="604"/>
    <n v="16380"/>
    <n v="0"/>
    <x v="5"/>
    <n v="0"/>
    <n v="0"/>
    <n v="0"/>
    <n v="0"/>
    <n v="0"/>
    <n v="0"/>
  </r>
  <r>
    <d v="2025-09-19T00:00:00"/>
    <x v="37"/>
    <x v="8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174"/>
    <n v="0"/>
    <n v="1174"/>
    <n v="21440"/>
    <n v="0"/>
    <x v="5"/>
    <n v="0"/>
    <n v="0"/>
    <n v="0"/>
    <n v="0"/>
    <n v="0"/>
    <n v="0"/>
  </r>
  <r>
    <d v="2025-10-03T00:00:00"/>
    <x v="38"/>
    <x v="9"/>
    <s v="SPM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5"/>
    <n v="3310.89"/>
    <n v="3310.89"/>
    <n v="0"/>
    <n v="0"/>
    <n v="3310.89"/>
    <n v="0"/>
  </r>
  <r>
    <d v="2025-10-03T00:00:00"/>
    <x v="39"/>
    <x v="11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5"/>
    <n v="3310.89"/>
    <n v="3310.89"/>
    <n v="0"/>
    <n v="3310.89"/>
    <n v="0"/>
    <n v="0"/>
  </r>
  <r>
    <d v="2025-10-03T00:00:00"/>
    <x v="40"/>
    <x v="11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5"/>
    <n v="3310.89"/>
    <n v="3310.89"/>
    <n v="0"/>
    <n v="3310.89"/>
    <n v="0"/>
    <n v="0"/>
  </r>
  <r>
    <d v="2025-10-03T00:00:00"/>
    <x v="41"/>
    <x v="11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4000"/>
    <n v="0"/>
    <n v="4000"/>
    <n v="0"/>
    <n v="4200"/>
    <x v="5"/>
    <n v="4414.5199999999995"/>
    <n v="4414.5199999999995"/>
    <n v="0"/>
    <n v="4414.5199999999995"/>
    <n v="0"/>
    <n v="0"/>
  </r>
  <r>
    <d v="2025-09-19T00:00:00"/>
    <x v="35"/>
    <x v="8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172"/>
    <n v="0"/>
    <n v="1172"/>
    <n v="21290"/>
    <n v="0"/>
    <x v="5"/>
    <n v="0"/>
    <n v="0"/>
    <n v="0"/>
    <n v="0"/>
    <n v="0"/>
    <n v="0"/>
  </r>
  <r>
    <d v="2025-09-19T00:00:00"/>
    <x v="42"/>
    <x v="8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1"/>
    <n v="622"/>
    <n v="0"/>
    <n v="622"/>
    <n v="6150"/>
    <n v="0"/>
    <x v="5"/>
    <n v="0"/>
    <n v="0"/>
    <n v="0"/>
    <n v="0"/>
    <n v="0"/>
    <n v="0"/>
  </r>
  <r>
    <d v="2025-09-23T00:00:00"/>
    <x v="29"/>
    <x v="9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9000"/>
    <n v="0"/>
    <n v="19000"/>
    <n v="0"/>
    <n v="19950"/>
    <x v="5"/>
    <n v="20968.969999999998"/>
    <n v="20968.969999999998"/>
    <n v="0"/>
    <n v="20968.969999999998"/>
    <n v="0"/>
    <n v="0"/>
  </r>
  <r>
    <d v="2025-08-08T00:00:00"/>
    <x v="13"/>
    <x v="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500"/>
    <n v="1217"/>
    <n v="2283"/>
    <n v="1545"/>
    <n v="2052.75"/>
    <x v="5"/>
    <n v="2265.4764825000002"/>
    <n v="2265.4764825000002"/>
    <n v="0"/>
    <n v="2265.4764825000002"/>
    <n v="0"/>
    <n v="0"/>
  </r>
  <r>
    <d v="2025-09-05T00:00:00"/>
    <x v="43"/>
    <x v="8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243"/>
    <n v="0"/>
    <n v="243"/>
    <n v="5950"/>
    <n v="0"/>
    <x v="5"/>
    <n v="0"/>
    <n v="0"/>
    <n v="0"/>
    <n v="0"/>
    <n v="0"/>
    <n v="0"/>
  </r>
  <r>
    <d v="2025-05-19T00:00:00"/>
    <x v="44"/>
    <x v="8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302"/>
    <n v="363"/>
    <n v="0"/>
    <n v="5300"/>
    <n v="0"/>
    <x v="5"/>
    <n v="0"/>
    <n v="0"/>
    <n v="0"/>
    <n v="0"/>
    <n v="0"/>
    <n v="0"/>
  </r>
  <r>
    <d v="2025-01-17T00:00:00"/>
    <x v="45"/>
    <x v="8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1"/>
    <n v="152"/>
    <n v="0"/>
    <n v="152"/>
    <n v="6000"/>
    <n v="0"/>
    <x v="5"/>
    <n v="0"/>
    <n v="0"/>
    <n v="0"/>
    <n v="0"/>
    <n v="0"/>
    <n v="5987"/>
  </r>
  <r>
    <d v="2024-11-15T00:00:00"/>
    <x v="46"/>
    <x v="8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17"/>
    <n v="0"/>
    <n v="117"/>
    <n v="10065"/>
    <n v="0"/>
    <x v="5"/>
    <n v="0"/>
    <n v="0"/>
    <n v="0"/>
    <n v="0"/>
    <n v="0"/>
    <n v="0"/>
  </r>
  <r>
    <d v="2024-08-19T00:00:00"/>
    <x v="47"/>
    <x v="8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260"/>
    <n v="0"/>
    <n v="1260"/>
    <n v="11095"/>
    <n v="0"/>
    <x v="5"/>
    <n v="0"/>
    <n v="0"/>
    <n v="0"/>
    <n v="0"/>
    <n v="0"/>
    <n v="0"/>
  </r>
  <r>
    <d v="2025-09-08T00:00:00"/>
    <x v="48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4000"/>
    <n v="4000"/>
    <n v="0"/>
    <n v="4060"/>
    <n v="0"/>
    <x v="5"/>
    <n v="0"/>
    <n v="0"/>
    <n v="0"/>
    <n v="0"/>
    <n v="0"/>
    <n v="0"/>
  </r>
  <r>
    <d v="2025-09-08T00:00:00"/>
    <x v="48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4000"/>
    <n v="4000"/>
    <n v="0"/>
    <n v="4060"/>
    <n v="0"/>
    <x v="5"/>
    <n v="0"/>
    <n v="0"/>
    <n v="0"/>
    <n v="0"/>
    <n v="0"/>
    <n v="0"/>
  </r>
  <r>
    <d v="2025-05-22T00:00:00"/>
    <x v="49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4000"/>
    <n v="3975"/>
    <n v="25"/>
    <n v="4140"/>
    <n v="0"/>
    <x v="5"/>
    <n v="0"/>
    <n v="0"/>
    <n v="0"/>
    <n v="0"/>
    <n v="0"/>
    <s v="ห้ามขาด-ห้ามเกิน"/>
  </r>
  <r>
    <d v="2025-05-22T00:00:00"/>
    <x v="49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0"/>
    <n v="4000"/>
    <n v="4056"/>
    <n v="0"/>
    <n v="4404"/>
    <n v="0"/>
    <x v="5"/>
    <n v="0"/>
    <n v="0"/>
    <n v="0"/>
    <n v="0"/>
    <n v="0"/>
    <s v="ห้ามขาด-ห้ามเกิน"/>
  </r>
  <r>
    <d v="2025-03-04T00:00:00"/>
    <x v="30"/>
    <x v="11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0"/>
    <n v="4000"/>
    <n v="4010"/>
    <n v="0"/>
    <n v="4470"/>
    <n v="0"/>
    <x v="5"/>
    <n v="0"/>
    <n v="0"/>
    <n v="0"/>
    <n v="0"/>
    <n v="0"/>
    <n v="0"/>
  </r>
  <r>
    <d v="2025-03-04T00:00:00"/>
    <x v="30"/>
    <x v="11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0"/>
    <n v="3000"/>
    <n v="3065"/>
    <n v="0"/>
    <n v="3300"/>
    <n v="0"/>
    <x v="5"/>
    <n v="0"/>
    <n v="0"/>
    <n v="0"/>
    <n v="0"/>
    <n v="0"/>
    <n v="0"/>
  </r>
  <r>
    <d v="2024-09-06T00:00:00"/>
    <x v="50"/>
    <x v="11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0"/>
    <n v="3000"/>
    <n v="3318"/>
    <n v="0"/>
    <n v="0"/>
    <n v="0"/>
    <x v="5"/>
    <n v="0"/>
    <n v="0"/>
    <n v="0"/>
    <n v="0"/>
    <n v="0"/>
    <s v="ลูกค้าสั่งผิดเอาไปส่งเดือน10"/>
  </r>
  <r>
    <d v="2024-10-16T00:00:00"/>
    <x v="51"/>
    <x v="11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0"/>
    <n v="3000"/>
    <n v="3194"/>
    <n v="0"/>
    <n v="5632"/>
    <n v="0"/>
    <x v="5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5"/>
    <n v="582174.14648250001"/>
    <n v="97205.596482499997"/>
    <n v="484968.55"/>
    <n v="60925.506482500001"/>
    <n v="521248.64"/>
    <s v="ระบุในSD"/>
  </r>
  <r>
    <d v="2025-09-16T00:00:00"/>
    <x v="52"/>
    <x v="10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2700"/>
    <n v="0"/>
    <n v="2687"/>
    <n v="0"/>
    <x v="6"/>
    <n v="0"/>
    <n v="0"/>
    <n v="0"/>
    <n v="0"/>
    <n v="0"/>
    <n v="0"/>
  </r>
  <r>
    <d v="2025-09-16T00:00:00"/>
    <x v="52"/>
    <x v="10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550"/>
    <n v="0"/>
    <x v="6"/>
    <n v="0"/>
    <n v="0"/>
    <n v="0"/>
    <n v="0"/>
    <n v="0"/>
    <n v="0"/>
  </r>
  <r>
    <d v="2025-09-16T00:00:00"/>
    <x v="52"/>
    <x v="10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2500"/>
    <n v="2700"/>
    <n v="0"/>
    <n v="2686"/>
    <n v="0"/>
    <x v="6"/>
    <n v="0"/>
    <n v="0"/>
    <n v="0"/>
    <n v="0"/>
    <n v="0"/>
    <n v="0"/>
  </r>
  <r>
    <d v="2025-09-16T00:00:00"/>
    <x v="52"/>
    <x v="10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0"/>
    <n v="5000"/>
    <n v="5100"/>
    <n v="0"/>
    <x v="6"/>
    <n v="0"/>
    <n v="0"/>
    <n v="0"/>
    <n v="0"/>
    <n v="0"/>
    <n v="0"/>
  </r>
  <r>
    <d v="2025-09-16T00:00:00"/>
    <x v="52"/>
    <x v="10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5100"/>
    <n v="0"/>
    <n v="5100"/>
    <n v="0"/>
    <x v="6"/>
    <n v="0"/>
    <n v="0"/>
    <n v="0"/>
    <n v="0"/>
    <n v="0"/>
    <n v="0"/>
  </r>
  <r>
    <d v="2025-09-16T00:00:00"/>
    <x v="52"/>
    <x v="10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4200"/>
    <n v="800"/>
    <n v="5200"/>
    <n v="0"/>
    <x v="6"/>
    <n v="0"/>
    <n v="0"/>
    <n v="0"/>
    <n v="0"/>
    <n v="0"/>
    <n v="0"/>
  </r>
  <r>
    <d v="2025-09-16T00:00:00"/>
    <x v="52"/>
    <x v="10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2359"/>
    <n v="141"/>
    <n v="2600"/>
    <n v="0"/>
    <x v="6"/>
    <n v="0"/>
    <n v="0"/>
    <n v="0"/>
    <n v="0"/>
    <n v="0"/>
    <n v="0"/>
  </r>
  <r>
    <d v="2025-09-16T00:00:00"/>
    <x v="52"/>
    <x v="10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10000"/>
    <n v="10200"/>
    <n v="0"/>
    <n v="10200"/>
    <n v="0"/>
    <x v="6"/>
    <n v="0"/>
    <n v="0"/>
    <n v="0"/>
    <n v="0"/>
    <n v="0"/>
    <n v="0"/>
  </r>
  <r>
    <d v="2025-09-16T00:00:00"/>
    <x v="52"/>
    <x v="10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5000"/>
    <n v="0"/>
    <n v="5100"/>
    <n v="0"/>
    <x v="6"/>
    <n v="0"/>
    <n v="0"/>
    <n v="0"/>
    <n v="0"/>
    <n v="0"/>
    <n v="0"/>
  </r>
  <r>
    <d v="2025-09-16T00:00:00"/>
    <x v="52"/>
    <x v="10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5110"/>
    <n v="0"/>
    <x v="6"/>
    <n v="0"/>
    <n v="0"/>
    <n v="0"/>
    <n v="0"/>
    <n v="0"/>
    <n v="0"/>
  </r>
  <r>
    <d v="2025-09-16T00:00:00"/>
    <x v="52"/>
    <x v="10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2500"/>
    <n v="2500"/>
    <n v="0"/>
    <n v="2550"/>
    <n v="0"/>
    <x v="6"/>
    <n v="0"/>
    <n v="0"/>
    <n v="0"/>
    <n v="0"/>
    <n v="0"/>
    <n v="0"/>
  </r>
  <r>
    <d v="2025-09-16T00:00:00"/>
    <x v="52"/>
    <x v="10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550"/>
    <n v="0"/>
    <x v="6"/>
    <n v="0"/>
    <n v="0"/>
    <n v="0"/>
    <n v="0"/>
    <n v="0"/>
    <n v="0"/>
  </r>
  <r>
    <d v="2025-09-16T00:00:00"/>
    <x v="52"/>
    <x v="10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7500"/>
    <n v="0"/>
    <n v="7500"/>
    <n v="0"/>
    <n v="7875"/>
    <x v="6"/>
    <n v="8486.7750000000015"/>
    <n v="8486.7750000000015"/>
    <n v="0"/>
    <n v="0"/>
    <n v="0"/>
    <n v="0"/>
  </r>
  <r>
    <d v="2025-09-16T00:00:00"/>
    <x v="52"/>
    <x v="10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2"/>
    <x v="10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5000"/>
    <n v="0"/>
    <n v="5165"/>
    <n v="0"/>
    <x v="6"/>
    <n v="0"/>
    <n v="0"/>
    <n v="0"/>
    <n v="0"/>
    <n v="0"/>
    <n v="0"/>
  </r>
  <r>
    <d v="2025-09-16T00:00:00"/>
    <x v="52"/>
    <x v="10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2300"/>
    <n v="0"/>
    <n v="2300"/>
    <n v="5100"/>
    <n v="0"/>
    <x v="6"/>
    <n v="0"/>
    <n v="0"/>
    <n v="0"/>
    <n v="0"/>
    <n v="0"/>
    <n v="0"/>
  </r>
  <r>
    <d v="2025-09-16T00:00:00"/>
    <x v="52"/>
    <x v="10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10000"/>
    <n v="10000"/>
    <n v="0"/>
    <n v="10300"/>
    <n v="0"/>
    <x v="6"/>
    <n v="0"/>
    <n v="0"/>
    <n v="0"/>
    <n v="0"/>
    <n v="0"/>
    <n v="0"/>
  </r>
  <r>
    <d v="2025-09-16T00:00:00"/>
    <x v="52"/>
    <x v="10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700"/>
    <n v="0"/>
    <n v="2687"/>
    <n v="0"/>
    <x v="6"/>
    <n v="0"/>
    <n v="0"/>
    <n v="0"/>
    <n v="0"/>
    <n v="0"/>
    <n v="0"/>
  </r>
  <r>
    <d v="2025-09-16T00:00:00"/>
    <x v="52"/>
    <x v="10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2550"/>
    <n v="0"/>
    <x v="6"/>
    <n v="0"/>
    <n v="0"/>
    <n v="0"/>
    <n v="0"/>
    <n v="0"/>
    <n v="0"/>
  </r>
  <r>
    <d v="2025-09-16T00:00:00"/>
    <x v="52"/>
    <x v="10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2"/>
    <x v="10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6"/>
    <n v="5657.85"/>
    <n v="5657.85"/>
    <n v="0"/>
    <n v="0"/>
    <n v="0"/>
    <n v="0"/>
  </r>
  <r>
    <d v="2025-09-16T00:00:00"/>
    <x v="52"/>
    <x v="10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5140"/>
    <n v="0"/>
    <x v="6"/>
    <n v="0"/>
    <n v="0"/>
    <n v="0"/>
    <n v="0"/>
    <n v="0"/>
    <n v="0"/>
  </r>
  <r>
    <d v="2025-09-16T00:00:00"/>
    <x v="52"/>
    <x v="10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5100"/>
    <n v="0"/>
    <n v="0"/>
    <n v="0"/>
    <x v="6"/>
    <n v="0"/>
    <n v="0"/>
    <n v="0"/>
    <n v="0"/>
    <n v="0"/>
    <n v="0"/>
  </r>
  <r>
    <d v="2025-09-16T00:00:00"/>
    <x v="52"/>
    <x v="10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7500"/>
    <n v="0"/>
    <n v="7500"/>
    <n v="0"/>
    <n v="7875"/>
    <x v="6"/>
    <n v="8486.7750000000015"/>
    <n v="8486.7750000000015"/>
    <n v="0"/>
    <n v="0"/>
    <n v="0"/>
    <n v="0"/>
  </r>
  <r>
    <d v="2025-09-16T00:00:00"/>
    <x v="52"/>
    <x v="10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2"/>
    <x v="10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5000"/>
    <n v="0"/>
    <n v="5165"/>
    <n v="0"/>
    <x v="6"/>
    <n v="0"/>
    <n v="0"/>
    <n v="0"/>
    <n v="0"/>
    <n v="0"/>
    <n v="0"/>
  </r>
  <r>
    <d v="2025-09-16T00:00:00"/>
    <x v="52"/>
    <x v="10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5200"/>
    <n v="0"/>
    <x v="6"/>
    <n v="0"/>
    <n v="0"/>
    <n v="0"/>
    <n v="0"/>
    <n v="0"/>
    <n v="0"/>
  </r>
  <r>
    <d v="2025-09-16T00:00:00"/>
    <x v="52"/>
    <x v="10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657.85"/>
    <n v="5657.85"/>
    <n v="0"/>
    <n v="0"/>
    <n v="0"/>
    <n v="0"/>
  </r>
  <r>
    <d v="2025-09-16T00:00:00"/>
    <x v="52"/>
    <x v="10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6"/>
    <n v="5378.4500000000007"/>
    <n v="5378.4500000000007"/>
    <n v="0"/>
    <n v="0"/>
    <n v="0"/>
    <n v="0"/>
  </r>
  <r>
    <d v="2025-09-16T00:00:00"/>
    <x v="52"/>
    <x v="10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00"/>
    <n v="0"/>
    <x v="6"/>
    <n v="0"/>
    <n v="0"/>
    <n v="0"/>
    <n v="0"/>
    <n v="0"/>
    <n v="0"/>
  </r>
  <r>
    <d v="2025-09-16T00:00:00"/>
    <x v="52"/>
    <x v="10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10200"/>
    <n v="0"/>
    <x v="6"/>
    <n v="0"/>
    <n v="0"/>
    <n v="0"/>
    <n v="0"/>
    <n v="0"/>
    <n v="0"/>
  </r>
  <r>
    <d v="2025-09-16T00:00:00"/>
    <x v="52"/>
    <x v="10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657.85"/>
    <n v="5657.85"/>
    <n v="0"/>
    <n v="0"/>
    <n v="0"/>
    <n v="0"/>
  </r>
  <r>
    <d v="2025-09-16T00:00:00"/>
    <x v="52"/>
    <x v="10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1607"/>
    <n v="893"/>
    <n v="2686"/>
    <n v="0"/>
    <x v="6"/>
    <n v="0"/>
    <n v="0"/>
    <n v="0"/>
    <n v="0"/>
    <n v="0"/>
    <n v="0"/>
  </r>
  <r>
    <d v="2025-09-16T00:00:00"/>
    <x v="52"/>
    <x v="10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5100"/>
    <n v="0"/>
    <x v="6"/>
    <n v="0"/>
    <n v="0"/>
    <n v="0"/>
    <n v="0"/>
    <n v="0"/>
    <n v="0"/>
  </r>
  <r>
    <d v="2025-09-16T00:00:00"/>
    <x v="52"/>
    <x v="10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6"/>
    <n v="5518.15"/>
    <n v="5518.15"/>
    <n v="0"/>
    <n v="0"/>
    <n v="0"/>
    <n v="0"/>
  </r>
  <r>
    <d v="2025-09-16T00:00:00"/>
    <x v="52"/>
    <x v="10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6"/>
    <n v="5657.85"/>
    <n v="5657.85"/>
    <n v="0"/>
    <n v="0"/>
    <n v="0"/>
    <n v="0"/>
  </r>
  <r>
    <d v="2025-09-16T00:00:00"/>
    <x v="52"/>
    <x v="10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6"/>
    <n v="5657.85"/>
    <n v="5657.85"/>
    <n v="0"/>
    <n v="0"/>
    <n v="0"/>
    <n v="0"/>
  </r>
  <r>
    <d v="2025-09-16T00:00:00"/>
    <x v="52"/>
    <x v="10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5110"/>
    <n v="0"/>
    <x v="6"/>
    <n v="0"/>
    <n v="0"/>
    <n v="0"/>
    <n v="0"/>
    <n v="0"/>
    <n v="0"/>
  </r>
  <r>
    <d v="2025-09-16T00:00:00"/>
    <x v="52"/>
    <x v="10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2521"/>
    <n v="0"/>
    <x v="6"/>
    <n v="0"/>
    <n v="0"/>
    <n v="0"/>
    <n v="0"/>
    <n v="0"/>
    <n v="0"/>
  </r>
  <r>
    <d v="2025-09-16T00:00:00"/>
    <x v="52"/>
    <x v="10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2"/>
    <x v="10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2"/>
    <x v="10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2"/>
    <x v="10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0"/>
    <n v="10000"/>
    <n v="0"/>
    <n v="10500"/>
    <x v="6"/>
    <n v="10756.900000000001"/>
    <n v="10756.900000000001"/>
    <n v="0"/>
    <n v="0"/>
    <n v="0"/>
    <n v="0"/>
  </r>
  <r>
    <d v="2025-09-16T00:00:00"/>
    <x v="52"/>
    <x v="10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6"/>
    <n v="10756.900000000001"/>
    <n v="10756.900000000001"/>
    <n v="0"/>
    <n v="0"/>
    <n v="0"/>
    <n v="0"/>
  </r>
  <r>
    <d v="2025-09-16T00:00:00"/>
    <x v="52"/>
    <x v="10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5100"/>
    <n v="0"/>
    <x v="6"/>
    <n v="0"/>
    <n v="0"/>
    <n v="0"/>
    <n v="0"/>
    <n v="0"/>
    <n v="0"/>
  </r>
  <r>
    <d v="2025-09-16T00:00:00"/>
    <x v="52"/>
    <x v="10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5518.15"/>
    <n v="0"/>
    <n v="0"/>
    <n v="0"/>
    <n v="0"/>
  </r>
  <r>
    <d v="2025-09-16T00:00:00"/>
    <x v="52"/>
    <x v="10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10500"/>
    <x v="6"/>
    <n v="11315.7"/>
    <n v="11315.7"/>
    <n v="0"/>
    <n v="0"/>
    <n v="0"/>
    <n v="0"/>
  </r>
  <r>
    <d v="2025-09-16T00:00:00"/>
    <x v="52"/>
    <x v="10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6"/>
    <n v="8486.7750000000015"/>
    <n v="8486.7750000000015"/>
    <n v="0"/>
    <n v="0"/>
    <n v="0"/>
    <n v="0"/>
  </r>
  <r>
    <d v="2025-09-16T00:00:00"/>
    <x v="52"/>
    <x v="10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2500"/>
    <n v="0"/>
    <n v="2550"/>
    <n v="0"/>
    <x v="6"/>
    <n v="0"/>
    <n v="0"/>
    <n v="0"/>
    <n v="0"/>
    <n v="0"/>
    <n v="0"/>
  </r>
  <r>
    <d v="2025-09-16T00:00:00"/>
    <x v="52"/>
    <x v="10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378.4500000000007"/>
    <n v="5378.4500000000007"/>
    <n v="0"/>
    <n v="0"/>
    <n v="0"/>
    <n v="0"/>
  </r>
  <r>
    <d v="2025-09-16T00:00:00"/>
    <x v="52"/>
    <x v="10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2026"/>
    <n v="474"/>
    <n v="2550"/>
    <n v="0"/>
    <x v="6"/>
    <n v="0"/>
    <n v="0"/>
    <n v="0"/>
    <n v="0"/>
    <n v="0"/>
    <n v="0"/>
  </r>
  <r>
    <s v="ประมาณการ"/>
    <x v="6"/>
    <x v="1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1267500"/>
    <n v="0"/>
    <n v="1267500"/>
    <n v="0"/>
    <n v="1330875"/>
    <x v="6"/>
    <n v="1434264.9750000001"/>
    <n v="14307"/>
    <n v="1419957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6"/>
    <n v="1559610.8"/>
    <n v="139652.82500000001"/>
    <n v="1419957.9750000001"/>
    <n v="0"/>
    <n v="0"/>
    <s v="ระบุในSD"/>
  </r>
  <r>
    <d v="2025-09-19T00:00:00"/>
    <x v="53"/>
    <x v="8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1"/>
    <n v="208"/>
    <n v="0"/>
    <n v="208"/>
    <n v="21632"/>
    <n v="0"/>
    <x v="7"/>
    <n v="0"/>
    <n v="0"/>
    <n v="0"/>
    <n v="0"/>
    <n v="0"/>
    <s v="ห้ามขาด-ห้ามเกิน"/>
  </r>
  <r>
    <d v="2025-09-19T00:00:00"/>
    <x v="54"/>
    <x v="8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6826"/>
    <n v="6826"/>
    <n v="0"/>
    <n v="27997"/>
    <n v="0"/>
    <x v="7"/>
    <n v="0"/>
    <n v="0"/>
    <n v="0"/>
    <n v="0"/>
    <n v="0"/>
    <s v="ห้ามขาด-ห้ามเกิน"/>
  </r>
  <r>
    <d v="2025-09-19T00:00:00"/>
    <x v="55"/>
    <x v="8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1"/>
    <n v="1374"/>
    <n v="0"/>
    <n v="1374"/>
    <n v="27689"/>
    <n v="0"/>
    <x v="7"/>
    <n v="0"/>
    <n v="0"/>
    <n v="0"/>
    <n v="0"/>
    <n v="0"/>
    <s v="ห้ามขาด-ห้ามเกิน"/>
  </r>
  <r>
    <d v="2025-10-11T00:00:00"/>
    <x v="56"/>
    <x v="0"/>
    <s v="ชา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9"/>
    <n v="5000"/>
    <n v="0"/>
    <n v="5000"/>
    <n v="0"/>
    <n v="5250"/>
    <x v="7"/>
    <n v="4679.9500000000007"/>
    <n v="4679.9500000000007"/>
    <n v="0"/>
    <n v="0"/>
    <n v="0"/>
    <n v="0"/>
  </r>
  <r>
    <d v="2025-10-11T00:00:00"/>
    <x v="56"/>
    <x v="0"/>
    <s v="แปดแต้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9"/>
    <n v="10000"/>
    <n v="0"/>
    <n v="10000"/>
    <n v="0"/>
    <n v="10500"/>
    <x v="7"/>
    <n v="9359.9000000000015"/>
    <n v="9359.9000000000015"/>
    <n v="0"/>
    <n v="0"/>
    <n v="0"/>
    <n v="0"/>
  </r>
  <r>
    <d v="2025-10-15T00:00:00"/>
    <x v="30"/>
    <x v="14"/>
    <s v="ช้างจีนข้าวหอมชั้นดี(น้ำเงิน) (ถุงในเจาะรู)"/>
    <n v="20"/>
    <n v="32"/>
    <s v="ขาว"/>
    <n v="0"/>
    <n v="70"/>
    <s v="±"/>
    <n v="5"/>
    <s v="บิด"/>
    <n v="21"/>
    <n v="35"/>
    <n v="40"/>
    <n v="72.532500095999993"/>
    <n v="0"/>
    <n v="72.532500095999993"/>
    <s v="500กระสอบ"/>
    <x v="8"/>
    <n v="4000"/>
    <n v="0"/>
    <n v="4000"/>
    <n v="0"/>
    <n v="4200"/>
    <x v="7"/>
    <n v="3743.96"/>
    <n v="3743.96"/>
    <n v="0"/>
    <n v="0"/>
    <n v="0"/>
    <n v="0"/>
  </r>
  <r>
    <s v="ประมาณการ"/>
    <x v="6"/>
    <x v="8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7"/>
    <n v="303847.5"/>
    <n v="7783"/>
    <n v="296064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7"/>
    <n v="321631.31"/>
    <n v="25566.81"/>
    <n v="296064.5"/>
    <n v="0"/>
    <n v="0"/>
    <s v="ระบุในSD"/>
  </r>
  <r>
    <d v="2025-10-14T00:00:00"/>
    <x v="30"/>
    <x v="6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9"/>
    <n v="20000"/>
    <n v="0"/>
    <n v="20000"/>
    <n v="0"/>
    <n v="21000"/>
    <x v="8"/>
    <n v="19837.400000000001"/>
    <n v="19837.400000000001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8"/>
    <n v="19837.400000000001"/>
    <n v="19837.400000000001"/>
    <n v="0"/>
    <n v="0"/>
    <n v="0"/>
    <s v="ระบุในSD"/>
  </r>
  <r>
    <d v="2025-10-03T00:00:00"/>
    <x v="57"/>
    <x v="15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2"/>
    <n v="5000"/>
    <n v="4737"/>
    <n v="263"/>
    <n v="5200"/>
    <n v="0"/>
    <x v="9"/>
    <n v="0"/>
    <n v="0"/>
    <n v="0"/>
    <n v="0"/>
    <n v="0"/>
    <n v="0"/>
  </r>
  <r>
    <d v="2025-10-10T00:00:00"/>
    <x v="58"/>
    <x v="16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0"/>
    <n v="30562"/>
    <n v="0"/>
    <n v="52505"/>
    <n v="0"/>
    <x v="9"/>
    <n v="0"/>
    <n v="0"/>
    <n v="0"/>
    <n v="0"/>
    <n v="0"/>
    <n v="0"/>
  </r>
  <r>
    <d v="2025-10-03T00:00:00"/>
    <x v="59"/>
    <x v="11"/>
    <s v="ฟีล กู๊ด 8033"/>
    <n v="21"/>
    <n v="40"/>
    <s v="ขาว"/>
    <s v="ใส"/>
    <n v="108"/>
    <s v="±"/>
    <n v="5"/>
    <s v="จับจีบ"/>
    <n v="22"/>
    <n v="42"/>
    <n v="40"/>
    <n v="0"/>
    <n v="0"/>
    <n v="0"/>
    <s v="500กระสอบแบน"/>
    <x v="7"/>
    <n v="3000"/>
    <n v="3000"/>
    <n v="0"/>
    <n v="3200"/>
    <n v="0"/>
    <x v="9"/>
    <n v="0"/>
    <n v="0"/>
    <n v="0"/>
    <n v="0"/>
    <n v="0"/>
    <n v="0"/>
  </r>
  <r>
    <d v="1899-12-30T00:00:00"/>
    <x v="30"/>
    <x v="16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0756.900000000001"/>
    <n v="10756.900000000001"/>
    <n v="0"/>
    <n v="10756.900000000001"/>
    <n v="0"/>
    <n v="0"/>
  </r>
  <r>
    <d v="1899-12-30T00:00:00"/>
    <x v="30"/>
    <x v="16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378.4500000000007"/>
    <n v="5378.4500000000007"/>
    <n v="0"/>
    <n v="5378.4500000000007"/>
    <n v="0"/>
    <n v="0"/>
  </r>
  <r>
    <d v="1899-12-30T00:00:00"/>
    <x v="30"/>
    <x v="16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378.4500000000007"/>
    <n v="5378.4500000000007"/>
    <n v="0"/>
    <n v="5378.4500000000007"/>
    <n v="0"/>
    <n v="0"/>
  </r>
  <r>
    <d v="1899-12-30T00:00:00"/>
    <x v="30"/>
    <x v="16"/>
    <s v="แดนโกรว เจลาโต้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0756.900000000001"/>
    <n v="10756.900000000001"/>
    <n v="0"/>
    <n v="10756.900000000001"/>
    <n v="0"/>
    <n v="0"/>
  </r>
  <r>
    <d v="1899-12-30T00:00:00"/>
    <x v="30"/>
    <x v="16"/>
    <s v="ไม่พิมพ์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0"/>
    <x v="9"/>
    <n v="5378.4500000000007"/>
    <n v="5378.4500000000007"/>
    <n v="0"/>
    <n v="4373"/>
    <n v="1005.4500000000007"/>
    <n v="0"/>
  </r>
  <r>
    <d v="2025-09-30T00:00:00"/>
    <x v="60"/>
    <x v="9"/>
    <s v="มาซูฟีด ซ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8"/>
    <n v="3000"/>
    <n v="3000"/>
    <n v="0"/>
    <n v="3105"/>
    <n v="0"/>
    <x v="9"/>
    <n v="0"/>
    <n v="0"/>
    <n v="0"/>
    <n v="0"/>
    <n v="0"/>
    <n v="0"/>
  </r>
  <r>
    <d v="2025-10-03T00:00:00"/>
    <x v="61"/>
    <x v="9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1"/>
    <n v="3000"/>
    <n v="0"/>
    <n v="3000"/>
    <n v="0"/>
    <n v="3150"/>
    <x v="9"/>
    <n v="3310.89"/>
    <n v="3310.89"/>
    <n v="0"/>
    <n v="0"/>
    <n v="3310.89"/>
    <n v="0"/>
  </r>
  <r>
    <s v="ประมาณการ"/>
    <x v="6"/>
    <x v="16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15000"/>
    <n v="0"/>
    <n v="115000"/>
    <n v="0"/>
    <n v="120750"/>
    <x v="9"/>
    <n v="123704.35"/>
    <n v="123704.35"/>
    <n v="0"/>
    <n v="123704.35"/>
    <n v="0"/>
    <n v="0"/>
  </r>
  <r>
    <d v="2024-12-05T00:00:00"/>
    <x v="62"/>
    <x v="1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6000"/>
    <n v="0"/>
    <n v="16000"/>
    <n v="0"/>
    <n v="16800"/>
    <x v="9"/>
    <n v="17211.04"/>
    <n v="17211.04"/>
    <n v="0"/>
    <n v="17211.04"/>
    <n v="0"/>
    <n v="0"/>
  </r>
  <r>
    <d v="2024-12-05T00:00:00"/>
    <x v="63"/>
    <x v="1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9000"/>
    <n v="0"/>
    <n v="9000"/>
    <n v="0"/>
    <n v="9450"/>
    <x v="9"/>
    <n v="9681.2100000000009"/>
    <n v="9681.2100000000009"/>
    <n v="0"/>
    <n v="9681.2100000000009"/>
    <n v="0"/>
    <n v="0"/>
  </r>
  <r>
    <d v="2025-08-27T00:00:00"/>
    <x v="64"/>
    <x v="11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1"/>
    <n v="3000"/>
    <n v="0"/>
    <n v="3000"/>
    <n v="0"/>
    <n v="3150"/>
    <x v="9"/>
    <n v="3310.89"/>
    <n v="3310.89"/>
    <n v="0"/>
    <n v="3310.89"/>
    <n v="0"/>
    <n v="0"/>
  </r>
  <r>
    <d v="2025-08-27T00:00:00"/>
    <x v="65"/>
    <x v="11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11"/>
    <n v="5000"/>
    <n v="0"/>
    <n v="5000"/>
    <n v="0"/>
    <n v="5250"/>
    <x v="9"/>
    <n v="5518.15"/>
    <n v="5518.15"/>
    <n v="0"/>
    <n v="5518.15"/>
    <n v="0"/>
    <n v="0"/>
  </r>
  <r>
    <d v="2025-08-27T00:00:00"/>
    <x v="66"/>
    <x v="11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1"/>
    <n v="3000"/>
    <n v="0"/>
    <n v="3000"/>
    <n v="0"/>
    <n v="3150"/>
    <x v="9"/>
    <n v="3310.89"/>
    <n v="3310.89"/>
    <n v="0"/>
    <n v="3310.89"/>
    <n v="0"/>
    <n v="0"/>
  </r>
  <r>
    <d v="2025-09-11T00:00:00"/>
    <x v="67"/>
    <x v="11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11"/>
    <n v="3000"/>
    <n v="0"/>
    <n v="3000"/>
    <n v="0"/>
    <n v="3150"/>
    <x v="9"/>
    <n v="3310.89"/>
    <n v="3310.89"/>
    <n v="0"/>
    <n v="3310.89"/>
    <n v="0"/>
    <n v="0"/>
  </r>
  <r>
    <s v="ประมาณการ"/>
    <x v="6"/>
    <x v="1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1"/>
    <n v="10000"/>
    <n v="0"/>
    <n v="10000"/>
    <n v="0"/>
    <n v="10500"/>
    <x v="9"/>
    <n v="10756.900000000001"/>
    <n v="10756.900000000001"/>
    <n v="0"/>
    <n v="10756.900000000001"/>
    <n v="0"/>
    <n v="0"/>
  </r>
  <r>
    <d v="2025-07-16T00:00:00"/>
    <x v="68"/>
    <x v="9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1"/>
    <n v="3000"/>
    <n v="0"/>
    <n v="3000"/>
    <n v="0"/>
    <n v="3150"/>
    <x v="9"/>
    <n v="3310.89"/>
    <n v="3310.89"/>
    <n v="0"/>
    <n v="0"/>
    <n v="3310.89"/>
    <n v="0"/>
  </r>
  <r>
    <d v="2025-06-18T00:00:00"/>
    <x v="69"/>
    <x v="11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1"/>
    <n v="8000"/>
    <n v="470"/>
    <n v="7530"/>
    <n v="0"/>
    <n v="7906.5"/>
    <x v="9"/>
    <n v="8310.3338999999996"/>
    <n v="8310.3338999999996"/>
    <n v="0"/>
    <n v="8310.3338999999996"/>
    <n v="0"/>
    <n v="0"/>
  </r>
  <r>
    <d v="2023-05-20T00:00:00"/>
    <x v="70"/>
    <x v="9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1"/>
    <n v="5000"/>
    <n v="0"/>
    <n v="5000"/>
    <n v="0"/>
    <n v="5250"/>
    <x v="9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234903.73390000005"/>
    <n v="234903.73390000005"/>
    <n v="0"/>
    <n v="221758.35390000005"/>
    <n v="13145.38"/>
    <s v="ระบุในSD"/>
  </r>
  <r>
    <s v="ประมาณการ"/>
    <x v="6"/>
    <x v="18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10"/>
    <n v="29756.100000000002"/>
    <n v="29756.100000000002"/>
    <n v="0"/>
    <n v="0"/>
    <n v="0"/>
    <n v="0"/>
  </r>
  <r>
    <d v="2025-10-14T00:00:00"/>
    <x v="30"/>
    <x v="19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5250"/>
    <x v="10"/>
    <n v="5518.15"/>
    <n v="5518.15"/>
    <n v="0"/>
    <n v="0"/>
    <n v="5518.15"/>
    <n v="0"/>
  </r>
  <r>
    <s v="ประมาณการ"/>
    <x v="6"/>
    <x v="20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1"/>
    <n v="30000"/>
    <n v="0"/>
    <n v="30000"/>
    <n v="0"/>
    <n v="31500"/>
    <x v="10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65030.350000000006"/>
    <n v="40185.25"/>
    <n v="24845.100000000002"/>
    <n v="0"/>
    <n v="5518.15"/>
    <s v="ระบุในSD"/>
  </r>
  <r>
    <d v="2025-10-14T00:00:00"/>
    <x v="30"/>
    <x v="21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8"/>
    <n v="5000"/>
    <n v="0"/>
    <n v="5000"/>
    <n v="0"/>
    <n v="5250"/>
    <x v="11"/>
    <n v="4959.3500000000004"/>
    <n v="2644"/>
    <n v="2315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1"/>
    <n v="4959.3500000000004"/>
    <n v="2644"/>
    <n v="2315.3500000000004"/>
    <n v="0"/>
    <n v="0"/>
    <n v="0"/>
  </r>
  <r>
    <d v="2025-10-14T00:00:00"/>
    <x v="30"/>
    <x v="21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8"/>
    <n v="5000"/>
    <n v="0"/>
    <n v="5000"/>
    <n v="0"/>
    <n v="5250"/>
    <x v="12"/>
    <n v="4959.3500000000004"/>
    <n v="2255"/>
    <n v="2704.3500000000004"/>
    <n v="0"/>
    <n v="0"/>
    <n v="0"/>
  </r>
  <r>
    <d v="2025-10-14T00:00:00"/>
    <x v="30"/>
    <x v="21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8"/>
    <n v="3000"/>
    <n v="0"/>
    <n v="3000"/>
    <n v="0"/>
    <n v="3150"/>
    <x v="12"/>
    <n v="2975.61"/>
    <n v="0"/>
    <n v="2975.61"/>
    <n v="0"/>
    <n v="0"/>
    <n v="0"/>
  </r>
  <r>
    <d v="2025-10-14T00:00:00"/>
    <x v="30"/>
    <x v="21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18"/>
    <n v="5000"/>
    <n v="0"/>
    <n v="5000"/>
    <n v="0"/>
    <n v="5250"/>
    <x v="12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12894.310000000001"/>
    <n v="2255"/>
    <n v="10639.310000000001"/>
    <n v="0"/>
    <n v="0"/>
    <s v="ระบุในSD"/>
  </r>
  <r>
    <d v="2025-10-03T00:00:00"/>
    <x v="71"/>
    <x v="9"/>
    <s v="BOBBI Cat รสSalman"/>
    <n v="23"/>
    <n v="38"/>
    <s v="ขาว"/>
    <s v="ใส"/>
    <n v="118"/>
    <s v="±"/>
    <n v="5"/>
    <s v="จับจีบ"/>
    <s v="ไม่สวมถุงใน"/>
    <n v="0"/>
    <n v="0"/>
    <n v="0"/>
    <n v="0"/>
    <n v="0"/>
    <s v="500กระสอบแบน"/>
    <x v="2"/>
    <n v="3000"/>
    <n v="3000"/>
    <n v="0"/>
    <n v="3200"/>
    <n v="0"/>
    <x v="13"/>
    <n v="0"/>
    <n v="0"/>
    <n v="0"/>
    <n v="0"/>
    <n v="0"/>
    <n v="0"/>
  </r>
  <r>
    <d v="2025-10-03T00:00:00"/>
    <x v="72"/>
    <x v="9"/>
    <s v="BOBBI Cat รสMellow"/>
    <n v="23"/>
    <n v="38"/>
    <s v="ขาว"/>
    <s v="ใส"/>
    <n v="118"/>
    <s v="±"/>
    <n v="5"/>
    <s v="จับจีบ"/>
    <s v="ไม่สวมถุงใน"/>
    <n v="0"/>
    <n v="0"/>
    <n v="0"/>
    <n v="0"/>
    <n v="0"/>
    <s v="500กระสอบแบน"/>
    <x v="2"/>
    <n v="3000"/>
    <n v="3000"/>
    <n v="0"/>
    <n v="3200"/>
    <n v="0"/>
    <x v="13"/>
    <n v="0"/>
    <n v="0"/>
    <n v="0"/>
    <n v="0"/>
    <n v="0"/>
    <n v="0"/>
  </r>
  <r>
    <d v="2025-10-07T00:00:00"/>
    <x v="73"/>
    <x v="9"/>
    <s v="BOBBI Dog รส Lamb&amp;Rice "/>
    <n v="23"/>
    <n v="38"/>
    <s v="ขาว"/>
    <s v="ใส"/>
    <n v="118"/>
    <s v="±"/>
    <n v="5"/>
    <s v="จับจีบ"/>
    <s v="ไม่สวมถุงใน"/>
    <n v="0"/>
    <n v="0"/>
    <n v="0"/>
    <n v="0"/>
    <n v="0"/>
    <s v="500กระสอบแบน"/>
    <x v="2"/>
    <n v="3000"/>
    <n v="3000"/>
    <n v="0"/>
    <n v="3200"/>
    <n v="0"/>
    <x v="13"/>
    <n v="0"/>
    <n v="0"/>
    <n v="0"/>
    <n v="0"/>
    <n v="0"/>
    <n v="0"/>
  </r>
  <r>
    <d v="1899-12-30T00:00:00"/>
    <x v="30"/>
    <x v="16"/>
    <s v="ไม่พิมพ์"/>
    <n v="23"/>
    <n v="40"/>
    <s v="ขาว"/>
    <s v="ใส"/>
    <n v="125"/>
    <s v="±"/>
    <n v="5"/>
    <s v="จับจีบ"/>
    <s v="ไม่สวมถุงใน"/>
    <n v="0"/>
    <n v="0"/>
    <n v="0"/>
    <n v="0"/>
    <n v="0"/>
    <s v="500กระสอบแบน"/>
    <x v="3"/>
    <n v="5000"/>
    <n v="0"/>
    <n v="5000"/>
    <n v="0"/>
    <n v="0"/>
    <x v="13"/>
    <n v="5797.55"/>
    <n v="2015"/>
    <n v="3782.55"/>
    <n v="0"/>
    <n v="5797.55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3"/>
    <n v="5797.55"/>
    <n v="2015"/>
    <n v="3782.55"/>
    <n v="0"/>
    <n v="5797.55"/>
    <s v="ระบุในSD"/>
  </r>
  <r>
    <d v="2024-11-05T00:00:00"/>
    <x v="74"/>
    <x v="22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1"/>
    <n v="100000"/>
    <n v="1500"/>
    <n v="98500"/>
    <n v="0"/>
    <n v="103425"/>
    <x v="14"/>
    <n v="105955.465"/>
    <n v="19362"/>
    <n v="86593.464999999997"/>
    <n v="0"/>
    <n v="0"/>
    <n v="0"/>
  </r>
  <r>
    <d v="2024-11-05T00:00:00"/>
    <x v="74"/>
    <x v="22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1"/>
    <n v="337878"/>
    <n v="0"/>
    <n v="337878"/>
    <n v="0"/>
    <n v="354771.9"/>
    <x v="14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4"/>
    <n v="469407.45082000003"/>
    <n v="19362"/>
    <n v="450045.45082000003"/>
    <n v="0"/>
    <n v="0"/>
    <s v="ระบุในSD"/>
  </r>
  <r>
    <d v="2025-09-23T00:00:00"/>
    <x v="75"/>
    <x v="3"/>
    <s v="อนนท์ 50กก."/>
    <n v="24"/>
    <n v="37"/>
    <s v="ขาว"/>
    <n v="0"/>
    <n v="120"/>
    <s v="±"/>
    <n v="5"/>
    <s v="ไม่"/>
    <n v="25"/>
    <n v="40"/>
    <n v="55"/>
    <n v="0"/>
    <n v="0"/>
    <n v="0"/>
    <s v="500กระสอบแบน"/>
    <x v="22"/>
    <n v="5000"/>
    <n v="5000"/>
    <n v="0"/>
    <n v="5300"/>
    <n v="0"/>
    <x v="15"/>
    <n v="0"/>
    <n v="0"/>
    <n v="0"/>
    <n v="0"/>
    <n v="0"/>
    <n v="0"/>
  </r>
  <r>
    <d v="2025-09-23T00:00:00"/>
    <x v="75"/>
    <x v="3"/>
    <s v="ไม่พิมพ์"/>
    <n v="24"/>
    <n v="37"/>
    <s v="ขาว"/>
    <n v="0"/>
    <n v="120"/>
    <s v="±"/>
    <n v="5"/>
    <s v="ไม่"/>
    <n v="25"/>
    <n v="40"/>
    <n v="55"/>
    <n v="0"/>
    <n v="0"/>
    <n v="0"/>
    <s v="500กระสอบแบน"/>
    <x v="22"/>
    <n v="5000"/>
    <n v="5000"/>
    <n v="0"/>
    <n v="0"/>
    <n v="0"/>
    <x v="15"/>
    <n v="0"/>
    <n v="0"/>
    <n v="0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10-04T00:00:00"/>
    <x v="76"/>
    <x v="2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5"/>
    <n v="5000"/>
    <n v="5000"/>
    <n v="0"/>
    <n v="0"/>
    <n v="0"/>
    <x v="16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d v="2025-10-09T00:00:00"/>
    <x v="77"/>
    <x v="24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9"/>
    <n v="10000"/>
    <n v="0"/>
    <n v="10000"/>
    <n v="0"/>
    <n v="10500"/>
    <x v="17"/>
    <n v="11595.1"/>
    <n v="9850"/>
    <n v="1745.1000000000004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1595.1"/>
    <n v="9850"/>
    <n v="1745.1000000000004"/>
    <n v="0"/>
    <n v="0"/>
    <s v="ระบุในSD"/>
  </r>
  <r>
    <d v="2025-10-03T00:00:00"/>
    <x v="78"/>
    <x v="1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15000"/>
    <n v="15000"/>
    <n v="0"/>
    <n v="0"/>
    <n v="0"/>
    <x v="18"/>
    <n v="0"/>
    <n v="0"/>
    <n v="0"/>
    <n v="0"/>
    <n v="0"/>
    <n v="0"/>
  </r>
  <r>
    <d v="2025-10-03T00:00:00"/>
    <x v="79"/>
    <x v="1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5"/>
    <n v="15000"/>
    <n v="6600"/>
    <n v="8400"/>
    <n v="0"/>
    <n v="0"/>
    <x v="18"/>
    <n v="10443.972"/>
    <n v="10443.972"/>
    <n v="0"/>
    <n v="0"/>
    <n v="10443.972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10443.972"/>
    <n v="10443.972"/>
    <n v="0"/>
    <n v="0"/>
    <n v="10443.972"/>
    <s v="ระบุในSD"/>
  </r>
  <r>
    <d v="2025-10-10T00:00:00"/>
    <x v="30"/>
    <x v="25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9"/>
    <n v="5657.85"/>
    <n v="5657.85"/>
    <n v="0"/>
    <n v="0"/>
    <n v="0"/>
    <n v="0"/>
  </r>
  <r>
    <s v="ประมาณการ"/>
    <x v="6"/>
    <x v="2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19"/>
    <n v="59372.5"/>
    <n v="51695"/>
    <n v="7677.5"/>
    <n v="0"/>
    <n v="0"/>
    <n v="0"/>
  </r>
  <r>
    <s v="ประมาณการ"/>
    <x v="6"/>
    <x v="1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9"/>
    <n v="6775.4500000000007"/>
    <n v="6775.4500000000007"/>
    <n v="0"/>
    <n v="6775.4500000000007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71805.8"/>
    <n v="64128.3"/>
    <n v="7677.5"/>
    <n v="6775.4500000000007"/>
    <n v="0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74F17-BAC3-42C9-AF57-5750D44F08FC}" name="PivotTable2" cacheId="13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x="3"/>
        <item x="52"/>
        <item x="54"/>
        <item x="55"/>
        <item x="6"/>
        <item x="78"/>
        <item x="51"/>
        <item x="68"/>
        <item x="67"/>
        <item x="50"/>
        <item x="53"/>
        <item x="48"/>
        <item x="32"/>
        <item x="22"/>
        <item x="36"/>
        <item x="49"/>
        <item x="46"/>
        <item x="76"/>
        <item x="45"/>
        <item x="37"/>
        <item x="65"/>
        <item x="62"/>
        <item x="72"/>
        <item x="63"/>
        <item x="75"/>
        <item x="34"/>
        <item x="57"/>
        <item x="0"/>
        <item x="35"/>
        <item x="33"/>
        <item x="28"/>
        <item x="29"/>
        <item x="30"/>
        <item x="31"/>
        <item x="44"/>
        <item x="26"/>
        <item x="40"/>
        <item x="69"/>
        <item x="70"/>
        <item x="71"/>
        <item x="79"/>
        <item x="81"/>
        <item x="82"/>
        <item x="7"/>
        <item x="8"/>
        <item x="17"/>
        <item x="47"/>
        <item x="20"/>
        <item x="18"/>
        <item x="19"/>
        <item x="9"/>
        <item x="10"/>
        <item x="21"/>
        <item x="23"/>
        <item x="24"/>
        <item x="25"/>
        <item x="38"/>
        <item x="41"/>
        <item x="42"/>
        <item x="39"/>
        <item x="43"/>
        <item x="59"/>
        <item x="60"/>
        <item x="73"/>
        <item x="74"/>
        <item x="66"/>
        <item x="64"/>
        <item x="80"/>
        <item x="83"/>
        <item x="4"/>
        <item x="11"/>
        <item x="58"/>
        <item x="13"/>
        <item x="2"/>
        <item x="12"/>
        <item x="61"/>
        <item x="5"/>
        <item x="14"/>
        <item x="15"/>
        <item x="16"/>
        <item x="27"/>
        <item x="56"/>
        <item t="default"/>
      </items>
    </pivotField>
    <pivotField axis="axisPage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5"/>
        <item x="13"/>
        <item x="26"/>
        <item x="12"/>
        <item x="11"/>
        <item x="5"/>
        <item x="18"/>
        <item x="2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x="7"/>
        <item x="2"/>
        <item x="16"/>
        <item x="4"/>
        <item x="0"/>
        <item x="15"/>
        <item x="8"/>
        <item x="18"/>
        <item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h="1" x="0"/>
        <item h="1" x="1"/>
        <item x="2"/>
        <item h="1" x="3"/>
        <item x="5"/>
        <item x="6"/>
        <item x="4"/>
        <item h="1" x="7"/>
        <item x="10"/>
        <item x="8"/>
        <item h="1" x="9"/>
        <item x="11"/>
        <item h="1" x="12"/>
        <item h="1"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4"/>
    </i>
    <i>
      <x v="5"/>
    </i>
    <i>
      <x v="6"/>
    </i>
    <i>
      <x v="8"/>
    </i>
    <i>
      <x v="9"/>
    </i>
    <i>
      <x v="11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139">
      <pivotArea outline="0" collapsedLevelsAreSubtotals="1" fieldPosition="0"/>
    </format>
    <format dxfId="138">
      <pivotArea dataOnly="0" labelOnly="1" outline="0" axis="axisValues" fieldPosition="0"/>
    </format>
    <format dxfId="137">
      <pivotArea dataOnly="0" outline="0" fieldPosition="0">
        <references count="1">
          <reference field="25" count="0" defaultSubtotal="1"/>
        </references>
      </pivotArea>
    </format>
    <format dxfId="136">
      <pivotArea dataOnly="0" outline="0" fieldPosition="0">
        <references count="1">
          <reference field="25" count="0" defaultSubtotal="1"/>
        </references>
      </pivotArea>
    </format>
    <format dxfId="135">
      <pivotArea dataOnly="0" outline="0" fieldPosition="0">
        <references count="1">
          <reference field="25" count="0" defaultSubtotal="1"/>
        </references>
      </pivotArea>
    </format>
    <format dxfId="134">
      <pivotArea outline="0" fieldPosition="0">
        <references count="1">
          <reference field="4294967294" count="1" selected="0">
            <x v="3"/>
          </reference>
        </references>
      </pivotArea>
    </format>
    <format dxfId="133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132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131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8"/>
            <x v="9"/>
            <x v="11"/>
            <x v="15"/>
            <x v="16"/>
            <x v="18"/>
          </reference>
        </references>
      </pivotArea>
    </format>
    <format dxfId="130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129">
      <pivotArea outline="0" fieldPosition="0">
        <references count="2">
          <reference field="4294967294" count="1" selected="0">
            <x v="5"/>
          </reference>
          <reference field="25" count="4" selected="0">
            <x v="8"/>
            <x v="9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8D354-06CE-49F2-A957-E5064BCF8049}" name="PivotTable2" cacheId="1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7">
        <item x="1"/>
        <item x="78"/>
        <item x="5"/>
        <item x="53"/>
        <item x="57"/>
        <item x="58"/>
        <item x="56"/>
        <item x="81"/>
        <item x="52"/>
        <item x="71"/>
        <item x="70"/>
        <item x="51"/>
        <item x="29"/>
        <item x="55"/>
        <item x="49"/>
        <item x="50"/>
        <item x="47"/>
        <item x="77"/>
        <item x="76"/>
        <item x="33"/>
        <item x="46"/>
        <item x="65"/>
        <item x="68"/>
        <item x="28"/>
        <item x="25"/>
        <item x="36"/>
        <item x="83"/>
        <item x="21"/>
        <item x="22"/>
        <item x="45"/>
        <item x="18"/>
        <item x="72"/>
        <item x="73"/>
        <item x="74"/>
        <item x="84"/>
        <item x="16"/>
        <item x="48"/>
        <item x="54"/>
        <item x="38"/>
        <item x="34"/>
        <item x="39"/>
        <item x="35"/>
        <item x="40"/>
        <item x="75"/>
        <item x="67"/>
        <item x="66"/>
        <item x="64"/>
        <item x="9"/>
        <item x="10"/>
        <item x="13"/>
        <item x="14"/>
        <item x="30"/>
        <item x="59"/>
        <item x="0"/>
        <item x="2"/>
        <item x="3"/>
        <item x="4"/>
        <item x="7"/>
        <item x="8"/>
        <item x="17"/>
        <item x="19"/>
        <item x="20"/>
        <item x="23"/>
        <item x="24"/>
        <item x="26"/>
        <item x="27"/>
        <item x="31"/>
        <item x="32"/>
        <item x="37"/>
        <item x="41"/>
        <item x="42"/>
        <item x="43"/>
        <item x="44"/>
        <item x="60"/>
        <item x="61"/>
        <item x="62"/>
        <item x="63"/>
        <item x="69"/>
        <item x="79"/>
        <item x="80"/>
        <item x="82"/>
        <item x="85"/>
        <item x="6"/>
        <item x="11"/>
        <item x="12"/>
        <item x="15"/>
        <item t="default"/>
      </items>
    </pivotField>
    <pivotField axis="axisPage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12"/>
        <item x="14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x="2"/>
        <item h="1" x="11"/>
        <item h="1" x="25"/>
        <item h="1" x="8"/>
        <item h="1" x="12"/>
        <item h="1" x="13"/>
        <item h="1" x="9"/>
        <item h="1" x="16"/>
        <item h="1" x="0"/>
        <item h="1" x="17"/>
        <item h="1" x="18"/>
        <item h="1" x="24"/>
        <item h="1" x="14"/>
        <item h="1" x="26"/>
        <item h="1" x="3"/>
        <item h="1" x="19"/>
        <item h="1" x="10"/>
        <item h="1" x="20"/>
        <item h="1" x="4"/>
        <item h="1" x="21"/>
        <item h="1" x="5"/>
        <item h="1" x="22"/>
        <item h="1" x="23"/>
        <item h="1"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6">
    <i>
      <x v="1"/>
    </i>
    <i>
      <x v="2"/>
    </i>
    <i>
      <x v="7"/>
    </i>
    <i>
      <x v="9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8">
    <format dxfId="128">
      <pivotArea outline="0" collapsedLevelsAreSubtotals="1" fieldPosition="0"/>
    </format>
    <format dxfId="127">
      <pivotArea dataOnly="0" labelOnly="1" outline="0" axis="axisValues" fieldPosition="0"/>
    </format>
    <format dxfId="126">
      <pivotArea dataOnly="0" outline="0" fieldPosition="0">
        <references count="1">
          <reference field="25" count="0" defaultSubtotal="1"/>
        </references>
      </pivotArea>
    </format>
    <format dxfId="125">
      <pivotArea dataOnly="0" outline="0" fieldPosition="0">
        <references count="1">
          <reference field="25" count="0" defaultSubtotal="1"/>
        </references>
      </pivotArea>
    </format>
    <format dxfId="124">
      <pivotArea dataOnly="0" outline="0" fieldPosition="0">
        <references count="1">
          <reference field="25" count="0" defaultSubtotal="1"/>
        </references>
      </pivotArea>
    </format>
    <format dxfId="123">
      <pivotArea outline="0" fieldPosition="0">
        <references count="2">
          <reference field="4294967294" count="1" selected="0">
            <x v="3"/>
          </reference>
          <reference field="25" count="1" selected="0">
            <x v="13"/>
          </reference>
        </references>
      </pivotArea>
    </format>
    <format dxfId="122">
      <pivotArea outline="0" fieldPosition="0">
        <references count="2">
          <reference field="4294967294" count="1" selected="0">
            <x v="2"/>
          </reference>
          <reference field="25" count="6" selected="0">
            <x v="4"/>
            <x v="6"/>
            <x v="7"/>
            <x v="9"/>
            <x v="10"/>
            <x v="11"/>
          </reference>
        </references>
      </pivotArea>
    </format>
    <format dxfId="121">
      <pivotArea outline="0" fieldPosition="0">
        <references count="2">
          <reference field="4294967294" count="1" selected="0">
            <x v="2"/>
          </reference>
          <reference field="25" count="4" selected="0">
            <x v="13"/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7A480-7BAE-4F71-8654-69C9C6BFB464}" name="PivotTable2" cacheId="13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h="1" x="3"/>
        <item x="52"/>
        <item x="54"/>
        <item x="55"/>
        <item x="6"/>
        <item x="78"/>
        <item x="51"/>
        <item x="68"/>
        <item x="67"/>
        <item x="50"/>
        <item x="53"/>
        <item x="36"/>
        <item x="22"/>
        <item x="48"/>
        <item x="32"/>
        <item x="49"/>
        <item x="46"/>
        <item x="76"/>
        <item x="63"/>
        <item x="75"/>
        <item x="45"/>
        <item x="37"/>
        <item x="65"/>
        <item x="62"/>
        <item x="72"/>
        <item h="1" x="34"/>
        <item h="1" x="57"/>
        <item h="1" x="0"/>
        <item h="1" x="35"/>
        <item h="1" x="33"/>
        <item h="1" x="28"/>
        <item h="1" x="29"/>
        <item h="1" x="30"/>
        <item h="1" x="31"/>
        <item h="1" x="44"/>
        <item h="1" x="26"/>
        <item h="1" x="40"/>
        <item h="1" x="69"/>
        <item h="1" x="70"/>
        <item h="1" x="71"/>
        <item h="1" x="79"/>
        <item h="1" x="81"/>
        <item h="1" x="82"/>
        <item h="1" x="7"/>
        <item h="1" x="8"/>
        <item h="1" x="17"/>
        <item h="1" x="47"/>
        <item h="1" x="20"/>
        <item h="1" x="18"/>
        <item h="1" x="19"/>
        <item h="1" x="2"/>
        <item h="1" x="4"/>
        <item h="1" x="9"/>
        <item h="1" x="10"/>
        <item h="1" x="11"/>
        <item h="1" x="12"/>
        <item h="1" x="13"/>
        <item h="1" x="21"/>
        <item h="1" x="23"/>
        <item h="1" x="24"/>
        <item h="1" x="38"/>
        <item h="1" x="25"/>
        <item h="1" x="41"/>
        <item h="1" x="42"/>
        <item h="1" x="39"/>
        <item h="1" x="43"/>
        <item h="1" x="58"/>
        <item h="1" x="59"/>
        <item h="1" x="60"/>
        <item h="1" x="61"/>
        <item h="1" x="73"/>
        <item h="1" x="74"/>
        <item h="1" x="66"/>
        <item h="1" x="64"/>
        <item h="1" x="80"/>
        <item h="1" x="83"/>
        <item h="1" x="5"/>
        <item h="1" x="14"/>
        <item h="1" x="15"/>
        <item h="1" x="16"/>
        <item h="1" x="27"/>
        <item h="1" x="56"/>
        <item t="default"/>
      </items>
    </pivotField>
    <pivotField axis="axisRow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3"/>
        <item x="15"/>
        <item x="26"/>
        <item x="12"/>
        <item x="11"/>
        <item x="2"/>
        <item x="5"/>
        <item x="18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h="1" x="7"/>
        <item x="2"/>
        <item h="1" x="16"/>
        <item h="1" x="4"/>
        <item x="0"/>
        <item x="15"/>
        <item h="1" x="8"/>
        <item h="1" x="18"/>
        <item h="1"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2"/>
        <item x="3"/>
        <item x="5"/>
        <item x="6"/>
        <item x="4"/>
        <item x="7"/>
        <item x="10"/>
        <item x="8"/>
        <item x="9"/>
        <item x="11"/>
        <item x="12"/>
        <item x="13"/>
        <item x="15"/>
        <item x="14"/>
        <item x="16"/>
        <item x="17"/>
        <item x="18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8">
    <i>
      <x v="7"/>
      <x v="21"/>
    </i>
    <i t="default">
      <x v="7"/>
    </i>
    <i>
      <x v="9"/>
      <x v="17"/>
    </i>
    <i t="default">
      <x v="9"/>
    </i>
    <i>
      <x v="11"/>
      <x v="7"/>
    </i>
    <i r="1">
      <x v="21"/>
    </i>
    <i t="default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20">
      <pivotArea outline="0" collapsedLevelsAreSubtotals="1" fieldPosition="0"/>
    </format>
    <format dxfId="119">
      <pivotArea dataOnly="0" labelOnly="1" outline="0" axis="axisValues" fieldPosition="0"/>
    </format>
    <format dxfId="118">
      <pivotArea dataOnly="0" outline="0" fieldPosition="0">
        <references count="1">
          <reference field="25" count="0" defaultSubtotal="1"/>
        </references>
      </pivotArea>
    </format>
    <format dxfId="117">
      <pivotArea dataOnly="0" outline="0" fieldPosition="0">
        <references count="1">
          <reference field="25" count="0" defaultSubtotal="1"/>
        </references>
      </pivotArea>
    </format>
    <format dxfId="11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2863B-BC22-4B99-AAD1-824426BCB88F}" name="PivotTable2" cacheId="13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7">
        <item h="1" x="1"/>
        <item h="1" x="78"/>
        <item x="5"/>
        <item h="1" x="53"/>
        <item h="1" x="57"/>
        <item h="1" x="58"/>
        <item h="1" x="56"/>
        <item h="1" x="81"/>
        <item h="1" x="52"/>
        <item h="1" x="71"/>
        <item h="1" x="70"/>
        <item h="1" x="51"/>
        <item h="1" x="29"/>
        <item h="1" x="55"/>
        <item h="1" x="49"/>
        <item h="1" x="50"/>
        <item h="1" x="47"/>
        <item h="1" x="77"/>
        <item h="1" x="46"/>
        <item h="1" x="33"/>
        <item h="1" x="65"/>
        <item h="1" x="68"/>
        <item h="1" x="76"/>
        <item h="1" x="28"/>
        <item h="1" x="25"/>
        <item h="1" x="21"/>
        <item h="1" x="22"/>
        <item h="1" x="45"/>
        <item h="1" x="18"/>
        <item h="1" x="36"/>
        <item h="1" x="72"/>
        <item h="1" x="73"/>
        <item h="1" x="74"/>
        <item h="1" x="83"/>
        <item h="1" x="84"/>
        <item h="1" x="16"/>
        <item h="1" x="48"/>
        <item h="1" x="9"/>
        <item h="1" x="10"/>
        <item h="1" x="13"/>
        <item h="1" x="14"/>
        <item h="1" x="54"/>
        <item h="1" x="38"/>
        <item h="1" x="30"/>
        <item h="1" x="34"/>
        <item h="1" x="35"/>
        <item h="1" x="39"/>
        <item h="1" x="40"/>
        <item h="1" x="59"/>
        <item h="1" x="64"/>
        <item h="1" x="66"/>
        <item h="1" x="75"/>
        <item h="1" x="67"/>
        <item h="1" x="0"/>
        <item h="1" x="2"/>
        <item h="1" x="3"/>
        <item h="1" x="4"/>
        <item h="1" x="6"/>
        <item h="1" x="7"/>
        <item h="1" x="8"/>
        <item h="1" x="11"/>
        <item h="1" x="12"/>
        <item h="1" x="15"/>
        <item h="1" x="17"/>
        <item h="1" x="19"/>
        <item h="1" x="20"/>
        <item h="1" x="23"/>
        <item h="1" x="24"/>
        <item h="1" x="26"/>
        <item h="1" x="27"/>
        <item h="1" x="31"/>
        <item h="1" x="32"/>
        <item h="1" x="37"/>
        <item h="1" x="41"/>
        <item h="1" x="42"/>
        <item h="1" x="43"/>
        <item h="1" x="44"/>
        <item h="1" x="60"/>
        <item h="1" x="61"/>
        <item h="1" x="62"/>
        <item h="1" x="63"/>
        <item h="1" x="69"/>
        <item h="1" x="79"/>
        <item h="1" x="80"/>
        <item h="1" x="82"/>
        <item h="1" x="85"/>
        <item t="default"/>
      </items>
    </pivotField>
    <pivotField axis="axisRow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6"/>
        <item x="12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h="1" x="2"/>
        <item x="11"/>
        <item x="25"/>
        <item x="8"/>
        <item x="12"/>
        <item x="13"/>
        <item x="9"/>
        <item x="16"/>
        <item x="0"/>
        <item x="17"/>
        <item x="18"/>
        <item x="24"/>
        <item x="14"/>
        <item x="26"/>
        <item x="3"/>
        <item x="19"/>
        <item x="10"/>
        <item x="20"/>
        <item x="4"/>
        <item x="21"/>
        <item x="5"/>
        <item x="22"/>
        <item x="23"/>
        <item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0">
    <i>
      <x v="2"/>
      <x v="1"/>
    </i>
    <i t="default">
      <x v="2"/>
    </i>
    <i>
      <x v="4"/>
      <x v="5"/>
    </i>
    <i r="1">
      <x v="15"/>
    </i>
    <i r="1">
      <x v="16"/>
    </i>
    <i t="default">
      <x v="4"/>
    </i>
    <i>
      <x v="6"/>
      <x v="6"/>
    </i>
    <i t="default">
      <x v="6"/>
    </i>
    <i>
      <x v="7"/>
      <x v="3"/>
    </i>
    <i r="1">
      <x v="6"/>
    </i>
    <i r="1">
      <x v="8"/>
    </i>
    <i r="1">
      <x v="18"/>
    </i>
    <i t="default">
      <x v="7"/>
    </i>
    <i>
      <x v="11"/>
      <x v="11"/>
    </i>
    <i t="default">
      <x v="11"/>
    </i>
    <i>
      <x v="14"/>
      <x v="2"/>
    </i>
    <i t="default">
      <x v="14"/>
    </i>
    <i>
      <x v="16"/>
      <x v="2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115">
      <pivotArea outline="0" collapsedLevelsAreSubtotals="1" fieldPosition="0"/>
    </format>
    <format dxfId="114">
      <pivotArea dataOnly="0" labelOnly="1" outline="0" axis="axisValues" fieldPosition="0"/>
    </format>
    <format dxfId="113">
      <pivotArea dataOnly="0" outline="0" fieldPosition="0">
        <references count="1">
          <reference field="25" count="0" defaultSubtotal="1"/>
        </references>
      </pivotArea>
    </format>
    <format dxfId="112">
      <pivotArea dataOnly="0" outline="0" fieldPosition="0">
        <references count="1">
          <reference field="25" count="0" defaultSubtotal="1"/>
        </references>
      </pivotArea>
    </format>
    <format dxfId="111">
      <pivotArea dataOnly="0" outline="0" fieldPosition="0">
        <references count="1">
          <reference field="25" count="0" defaultSubtotal="1"/>
        </references>
      </pivotArea>
    </format>
    <format dxfId="110">
      <pivotArea dataOnly="0" outline="0" fieldPosition="0">
        <references count="1">
          <reference field="2" count="1">
            <x v="11"/>
          </reference>
        </references>
      </pivotArea>
    </format>
    <format dxfId="109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5"/>
          </reference>
        </references>
      </pivotArea>
    </format>
    <format dxfId="108">
      <pivotArea dataOnly="0" labelOnly="1" outline="0" fieldPosition="0">
        <references count="1">
          <reference field="25" count="1">
            <x v="15"/>
          </reference>
        </references>
      </pivotArea>
    </format>
    <format dxfId="107">
      <pivotArea dataOnly="0" labelOnly="1" outline="0" fieldPosition="0">
        <references count="2">
          <reference field="2" count="1">
            <x v="2"/>
          </reference>
          <reference field="25" count="1" selected="0">
            <x v="15"/>
          </reference>
        </references>
      </pivotArea>
    </format>
    <format dxfId="106">
      <pivotArea dataOnly="0" labelOnly="1" outline="0" fieldPosition="0">
        <references count="1">
          <reference field="25" count="1">
            <x v="13"/>
          </reference>
        </references>
      </pivotArea>
    </format>
    <format dxfId="105">
      <pivotArea outline="0" fieldPosition="0">
        <references count="2">
          <reference field="2" count="1" selected="0">
            <x v="11"/>
          </reference>
          <reference field="25" count="1" selected="0">
            <x v="11"/>
          </reference>
        </references>
      </pivotArea>
    </format>
    <format dxfId="104">
      <pivotArea dataOnly="0" labelOnly="1" outline="0" fieldPosition="0">
        <references count="1">
          <reference field="25" count="1">
            <x v="11"/>
          </reference>
        </references>
      </pivotArea>
    </format>
    <format dxfId="103">
      <pivotArea dataOnly="0" labelOnly="1" outline="0" fieldPosition="0">
        <references count="2">
          <reference field="2" count="1">
            <x v="11"/>
          </reference>
          <reference field="25" count="1" selected="0">
            <x v="11"/>
          </reference>
        </references>
      </pivotArea>
    </format>
    <format dxfId="102">
      <pivotArea dataOnly="0" labelOnly="1" outline="0" fieldPosition="0">
        <references count="1">
          <reference field="25" count="1">
            <x v="9"/>
          </reference>
        </references>
      </pivotArea>
    </format>
    <format dxfId="101">
      <pivotArea dataOnly="0" labelOnly="1" outline="0" fieldPosition="0">
        <references count="1">
          <reference field="25" count="1">
            <x v="7"/>
          </reference>
        </references>
      </pivotArea>
    </format>
    <format dxfId="100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7"/>
          </reference>
        </references>
      </pivotArea>
    </format>
    <format dxfId="99">
      <pivotArea dataOnly="0" labelOnly="1" outline="0" fieldPosition="0">
        <references count="1">
          <reference field="25" count="1">
            <x v="4"/>
          </reference>
        </references>
      </pivotArea>
    </format>
    <format dxfId="98">
      <pivotArea dataOnly="0" labelOnly="1" outline="0" fieldPosition="0">
        <references count="1">
          <reference field="25" count="1">
            <x v="2"/>
          </reference>
        </references>
      </pivotArea>
    </format>
    <format dxfId="97">
      <pivotArea dataOnly="0" labelOnly="1" outline="0" fieldPosition="0">
        <references count="2">
          <reference field="2" count="1">
            <x v="1"/>
          </reference>
          <reference field="2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8FDB1-6725-4D17-B9E5-1BD9625206D8}" name="PivotTable2" cacheId="14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x="70"/>
        <item x="6"/>
        <item x="47"/>
        <item x="50"/>
        <item x="51"/>
        <item x="30"/>
        <item x="74"/>
        <item x="46"/>
        <item x="63"/>
        <item x="62"/>
        <item x="45"/>
        <item x="44"/>
        <item x="49"/>
        <item x="22"/>
        <item x="69"/>
        <item x="68"/>
        <item x="13"/>
        <item x="3"/>
        <item x="4"/>
        <item x="5"/>
        <item x="7"/>
        <item x="8"/>
        <item x="12"/>
        <item x="31"/>
        <item x="35"/>
        <item x="20"/>
        <item x="26"/>
        <item x="42"/>
        <item x="34"/>
        <item x="36"/>
        <item x="37"/>
        <item x="15"/>
        <item x="16"/>
        <item x="17"/>
        <item x="18"/>
        <item x="23"/>
        <item x="24"/>
        <item x="25"/>
        <item x="28"/>
        <item x="29"/>
        <item x="21"/>
        <item x="14"/>
        <item x="33"/>
        <item x="43"/>
        <item x="48"/>
        <item x="52"/>
        <item x="53"/>
        <item x="55"/>
        <item x="54"/>
        <item x="64"/>
        <item x="65"/>
        <item x="66"/>
        <item x="67"/>
        <item x="75"/>
        <item x="57"/>
        <item x="78"/>
        <item x="79"/>
        <item x="0"/>
        <item x="2"/>
        <item x="9"/>
        <item x="10"/>
        <item x="11"/>
        <item x="19"/>
        <item x="38"/>
        <item x="39"/>
        <item x="40"/>
        <item x="27"/>
        <item x="32"/>
        <item x="41"/>
        <item x="56"/>
        <item x="59"/>
        <item x="58"/>
        <item x="60"/>
        <item x="61"/>
        <item x="71"/>
        <item x="72"/>
        <item x="73"/>
        <item x="76"/>
        <item x="77"/>
        <item t="default"/>
      </items>
    </pivotField>
    <pivotField axis="axisRow" compact="0" outline="0" subtotalTop="0" showAll="0">
      <items count="28">
        <item x="1"/>
        <item x="0"/>
        <item x="17"/>
        <item x="12"/>
        <item x="22"/>
        <item x="5"/>
        <item x="8"/>
        <item x="11"/>
        <item x="9"/>
        <item x="16"/>
        <item x="26"/>
        <item x="18"/>
        <item x="20"/>
        <item x="4"/>
        <item x="6"/>
        <item x="13"/>
        <item x="7"/>
        <item x="10"/>
        <item x="3"/>
        <item x="15"/>
        <item x="23"/>
        <item x="2"/>
        <item x="24"/>
        <item x="25"/>
        <item x="14"/>
        <item x="19"/>
        <item x="2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4">
        <item h="1" x="11"/>
        <item h="1" x="20"/>
        <item x="12"/>
        <item x="21"/>
        <item x="2"/>
        <item x="7"/>
        <item x="22"/>
        <item x="3"/>
        <item x="8"/>
        <item x="0"/>
        <item x="13"/>
        <item x="9"/>
        <item x="4"/>
        <item x="14"/>
        <item x="5"/>
        <item x="10"/>
        <item x="15"/>
        <item x="6"/>
        <item h="1" x="16"/>
        <item h="1" x="17"/>
        <item h="1" x="18"/>
        <item h="1" x="19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7"/>
        <item x="5"/>
        <item x="6"/>
        <item x="9"/>
        <item x="8"/>
        <item x="14"/>
        <item x="13"/>
        <item x="10"/>
        <item x="15"/>
        <item x="16"/>
        <item x="17"/>
        <item x="18"/>
        <item x="19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1"/>
    </i>
    <i t="default">
      <x/>
    </i>
    <i>
      <x v="1"/>
      <x v="18"/>
    </i>
    <i r="1">
      <x v="21"/>
    </i>
    <i t="default">
      <x v="1"/>
    </i>
    <i>
      <x v="2"/>
      <x v="1"/>
    </i>
    <i t="default">
      <x v="2"/>
    </i>
    <i>
      <x v="4"/>
      <x v="5"/>
    </i>
    <i r="1">
      <x v="14"/>
    </i>
    <i r="1">
      <x v="16"/>
    </i>
    <i t="default">
      <x v="4"/>
    </i>
    <i>
      <x v="5"/>
      <x v="1"/>
    </i>
    <i r="1">
      <x v="6"/>
    </i>
    <i r="1">
      <x v="24"/>
    </i>
    <i t="default">
      <x v="5"/>
    </i>
    <i>
      <x v="6"/>
      <x v="3"/>
    </i>
    <i r="1">
      <x v="6"/>
    </i>
    <i r="1">
      <x v="7"/>
    </i>
    <i r="1">
      <x v="8"/>
    </i>
    <i r="1">
      <x v="17"/>
    </i>
    <i t="default">
      <x v="6"/>
    </i>
    <i>
      <x v="7"/>
      <x v="17"/>
    </i>
    <i t="default">
      <x v="7"/>
    </i>
    <i>
      <x v="8"/>
      <x v="7"/>
    </i>
    <i r="1">
      <x v="8"/>
    </i>
    <i r="1">
      <x v="9"/>
    </i>
    <i r="1">
      <x v="19"/>
    </i>
    <i t="default">
      <x v="8"/>
    </i>
    <i>
      <x v="9"/>
      <x v="14"/>
    </i>
    <i t="default">
      <x v="9"/>
    </i>
    <i>
      <x v="11"/>
      <x v="8"/>
    </i>
    <i r="1">
      <x v="9"/>
    </i>
    <i t="default">
      <x v="11"/>
    </i>
    <i>
      <x v="12"/>
      <x v="11"/>
    </i>
    <i r="1">
      <x v="25"/>
    </i>
    <i t="default">
      <x v="12"/>
    </i>
    <i>
      <x v="13"/>
      <x v="18"/>
    </i>
    <i t="default">
      <x v="13"/>
    </i>
    <i>
      <x v="14"/>
      <x v="20"/>
    </i>
    <i t="default">
      <x v="14"/>
    </i>
    <i>
      <x v="15"/>
      <x v="22"/>
    </i>
    <i t="default">
      <x v="15"/>
    </i>
    <i>
      <x v="16"/>
      <x v="2"/>
    </i>
    <i t="default">
      <x v="16"/>
    </i>
    <i>
      <x v="17"/>
      <x v="2"/>
    </i>
    <i r="1">
      <x v="10"/>
    </i>
    <i r="1">
      <x v="23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96">
      <pivotArea outline="0" collapsedLevelsAreSubtotals="1" fieldPosition="0"/>
    </format>
    <format dxfId="95">
      <pivotArea dataOnly="0" labelOnly="1" outline="0" axis="axisValues" fieldPosition="0"/>
    </format>
    <format dxfId="94">
      <pivotArea dataOnly="0" outline="0" fieldPosition="0">
        <references count="1">
          <reference field="25" count="0" defaultSubtotal="1"/>
        </references>
      </pivotArea>
    </format>
    <format dxfId="93">
      <pivotArea dataOnly="0" outline="0" fieldPosition="0">
        <references count="1">
          <reference field="25" count="0" defaultSubtotal="1"/>
        </references>
      </pivotArea>
    </format>
    <format dxfId="9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EC51B-CB05-4222-8C0C-9B8F20462962}" name="PivotTable2" cacheId="14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3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x="70"/>
        <item h="1" x="6"/>
        <item x="47"/>
        <item x="50"/>
        <item x="51"/>
        <item x="30"/>
        <item x="74"/>
        <item x="46"/>
        <item x="63"/>
        <item x="62"/>
        <item x="45"/>
        <item x="44"/>
        <item x="49"/>
        <item x="22"/>
        <item x="69"/>
        <item x="68"/>
        <item x="13"/>
        <item x="18"/>
        <item x="12"/>
        <item x="43"/>
        <item x="31"/>
        <item x="20"/>
        <item x="26"/>
        <item x="33"/>
        <item x="64"/>
        <item x="65"/>
        <item x="66"/>
        <item x="48"/>
        <item x="16"/>
        <item x="23"/>
        <item x="24"/>
        <item x="17"/>
        <item x="25"/>
        <item x="67"/>
        <item x="7"/>
        <item x="8"/>
        <item x="15"/>
        <item x="52"/>
        <item x="3"/>
        <item x="4"/>
        <item x="5"/>
        <item x="35"/>
        <item x="42"/>
        <item x="34"/>
        <item x="36"/>
        <item x="37"/>
        <item x="28"/>
        <item x="29"/>
        <item x="21"/>
        <item x="14"/>
        <item x="53"/>
        <item x="55"/>
        <item x="54"/>
        <item x="75"/>
        <item x="57"/>
        <item x="78"/>
        <item x="79"/>
        <item x="0"/>
        <item x="2"/>
        <item x="9"/>
        <item x="10"/>
        <item x="11"/>
        <item x="19"/>
        <item x="38"/>
        <item x="39"/>
        <item x="40"/>
        <item x="27"/>
        <item x="32"/>
        <item x="41"/>
        <item x="56"/>
        <item x="59"/>
        <item x="58"/>
        <item x="60"/>
        <item x="61"/>
        <item x="71"/>
        <item x="72"/>
        <item x="73"/>
        <item x="76"/>
        <item x="77"/>
        <item t="default"/>
      </items>
    </pivotField>
    <pivotField axis="axisPage" compact="0" outline="0" subtotalTop="0" showAll="0">
      <items count="28">
        <item x="1"/>
        <item x="0"/>
        <item x="17"/>
        <item x="12"/>
        <item x="22"/>
        <item x="5"/>
        <item x="8"/>
        <item x="11"/>
        <item x="9"/>
        <item x="16"/>
        <item x="26"/>
        <item x="18"/>
        <item x="20"/>
        <item x="4"/>
        <item x="6"/>
        <item x="13"/>
        <item x="7"/>
        <item x="10"/>
        <item x="3"/>
        <item x="15"/>
        <item x="23"/>
        <item x="2"/>
        <item x="24"/>
        <item x="25"/>
        <item x="14"/>
        <item x="19"/>
        <item x="2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4">
        <item h="1" x="11"/>
        <item h="1" x="20"/>
        <item x="12"/>
        <item x="21"/>
        <item x="2"/>
        <item x="7"/>
        <item x="22"/>
        <item x="3"/>
        <item x="8"/>
        <item x="0"/>
        <item x="13"/>
        <item x="9"/>
        <item x="4"/>
        <item x="14"/>
        <item x="5"/>
        <item x="10"/>
        <item x="15"/>
        <item x="6"/>
        <item h="1" x="16"/>
        <item h="1" x="17"/>
        <item h="1" x="18"/>
        <item h="1" x="19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7"/>
        <item x="5"/>
        <item x="6"/>
        <item x="9"/>
        <item x="8"/>
        <item x="14"/>
        <item x="13"/>
        <item x="10"/>
        <item x="15"/>
        <item x="16"/>
        <item x="17"/>
        <item x="18"/>
        <item x="19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7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91">
      <pivotArea outline="0" collapsedLevelsAreSubtotals="1" fieldPosition="0"/>
    </format>
    <format dxfId="90">
      <pivotArea dataOnly="0" labelOnly="1" outline="0" axis="axisValues" fieldPosition="0"/>
    </format>
    <format dxfId="89">
      <pivotArea dataOnly="0" outline="0" fieldPosition="0">
        <references count="1">
          <reference field="25" count="0" defaultSubtotal="1"/>
        </references>
      </pivotArea>
    </format>
    <format dxfId="88">
      <pivotArea dataOnly="0" outline="0" fieldPosition="0">
        <references count="1">
          <reference field="25" count="0" defaultSubtotal="1"/>
        </references>
      </pivotArea>
    </format>
    <format dxfId="8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6EC3B-F8B9-4671-89DA-0581B2031F1E}" name="PivotTable2" cacheId="14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3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x="70"/>
        <item h="1" x="6"/>
        <item x="47"/>
        <item x="50"/>
        <item x="51"/>
        <item x="30"/>
        <item x="74"/>
        <item x="46"/>
        <item x="63"/>
        <item x="62"/>
        <item x="45"/>
        <item x="44"/>
        <item x="49"/>
        <item x="22"/>
        <item x="69"/>
        <item x="13"/>
        <item x="68"/>
        <item x="12"/>
        <item x="43"/>
        <item x="48"/>
        <item x="31"/>
        <item x="20"/>
        <item x="26"/>
        <item x="16"/>
        <item x="18"/>
        <item x="23"/>
        <item x="24"/>
        <item x="17"/>
        <item x="25"/>
        <item x="33"/>
        <item x="64"/>
        <item x="65"/>
        <item x="66"/>
        <item x="67"/>
        <item x="3"/>
        <item x="4"/>
        <item x="5"/>
        <item x="7"/>
        <item x="8"/>
        <item x="34"/>
        <item x="35"/>
        <item x="36"/>
        <item x="37"/>
        <item x="15"/>
        <item x="42"/>
        <item x="28"/>
        <item x="29"/>
        <item x="21"/>
        <item x="14"/>
        <item x="52"/>
        <item x="53"/>
        <item x="55"/>
        <item x="54"/>
        <item x="57"/>
        <item x="75"/>
        <item x="78"/>
        <item x="79"/>
        <item h="1" x="0"/>
        <item h="1" x="2"/>
        <item h="1" x="9"/>
        <item h="1" x="10"/>
        <item h="1" x="11"/>
        <item h="1" x="19"/>
        <item h="1" x="38"/>
        <item h="1" x="39"/>
        <item h="1" x="40"/>
        <item h="1" x="27"/>
        <item h="1" x="32"/>
        <item h="1" x="41"/>
        <item h="1" x="56"/>
        <item h="1" x="59"/>
        <item h="1" x="58"/>
        <item h="1" x="60"/>
        <item h="1" x="61"/>
        <item h="1" x="71"/>
        <item h="1" x="72"/>
        <item h="1" x="73"/>
        <item h="1" x="76"/>
        <item h="1" x="77"/>
        <item t="default"/>
      </items>
    </pivotField>
    <pivotField axis="axisRow" compact="0" outline="0" subtotalTop="0" showAll="0">
      <items count="28">
        <item x="1"/>
        <item x="0"/>
        <item x="17"/>
        <item x="12"/>
        <item x="22"/>
        <item x="5"/>
        <item x="8"/>
        <item x="11"/>
        <item x="9"/>
        <item x="16"/>
        <item x="26"/>
        <item x="18"/>
        <item x="20"/>
        <item x="4"/>
        <item x="6"/>
        <item x="13"/>
        <item x="7"/>
        <item x="10"/>
        <item x="3"/>
        <item x="15"/>
        <item x="23"/>
        <item x="2"/>
        <item x="24"/>
        <item x="25"/>
        <item x="14"/>
        <item x="19"/>
        <item x="2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4">
        <item h="1" x="11"/>
        <item h="1" x="20"/>
        <item x="12"/>
        <item x="21"/>
        <item x="2"/>
        <item x="7"/>
        <item x="22"/>
        <item x="3"/>
        <item x="8"/>
        <item x="0"/>
        <item h="1" x="13"/>
        <item x="9"/>
        <item x="4"/>
        <item x="14"/>
        <item x="5"/>
        <item x="10"/>
        <item x="15"/>
        <item x="6"/>
        <item h="1" x="16"/>
        <item h="1" x="17"/>
        <item h="1" x="18"/>
        <item h="1" x="19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7"/>
        <item x="5"/>
        <item x="6"/>
        <item x="9"/>
        <item x="8"/>
        <item x="14"/>
        <item x="13"/>
        <item x="10"/>
        <item x="15"/>
        <item x="16"/>
        <item x="17"/>
        <item x="18"/>
        <item x="19"/>
        <item x="12"/>
        <item x="11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1">
    <i>
      <x v="1"/>
      <x v="18"/>
    </i>
    <i t="default">
      <x v="1"/>
    </i>
    <i>
      <x v="2"/>
      <x v="1"/>
    </i>
    <i t="default">
      <x v="2"/>
    </i>
    <i>
      <x v="4"/>
      <x v="5"/>
    </i>
    <i t="default">
      <x v="4"/>
    </i>
    <i>
      <x v="5"/>
      <x v="6"/>
    </i>
    <i r="1">
      <x v="24"/>
    </i>
    <i t="default">
      <x v="5"/>
    </i>
    <i>
      <x v="6"/>
      <x v="7"/>
    </i>
    <i r="1">
      <x v="8"/>
    </i>
    <i r="1">
      <x v="17"/>
    </i>
    <i t="default">
      <x v="6"/>
    </i>
    <i>
      <x v="7"/>
      <x v="17"/>
    </i>
    <i t="default">
      <x v="7"/>
    </i>
    <i>
      <x v="8"/>
      <x v="9"/>
    </i>
    <i r="1">
      <x v="19"/>
    </i>
    <i t="default">
      <x v="8"/>
    </i>
    <i>
      <x v="9"/>
      <x v="14"/>
    </i>
    <i t="default">
      <x v="9"/>
    </i>
    <i>
      <x v="11"/>
      <x v="9"/>
    </i>
    <i t="default">
      <x v="11"/>
    </i>
    <i>
      <x v="12"/>
      <x v="25"/>
    </i>
    <i t="default">
      <x v="12"/>
    </i>
    <i>
      <x v="13"/>
      <x v="18"/>
    </i>
    <i t="default">
      <x v="13"/>
    </i>
    <i>
      <x v="16"/>
      <x v="2"/>
    </i>
    <i t="default">
      <x v="16"/>
    </i>
    <i>
      <x v="17"/>
      <x v="23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dataOnly="0" outline="0" fieldPosition="0">
        <references count="1">
          <reference field="25" count="0" defaultSubtotal="1"/>
        </references>
      </pivotArea>
    </format>
    <format dxfId="83">
      <pivotArea dataOnly="0" outline="0" fieldPosition="0">
        <references count="1">
          <reference field="25" count="0" defaultSubtotal="1"/>
        </references>
      </pivotArea>
    </format>
    <format dxfId="8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AC74E-1001-430A-AA65-A0BE3CA3E8D5}" name="PivotTable2" cacheId="14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h="1" x="70"/>
        <item x="6"/>
        <item h="1" x="47"/>
        <item h="1" x="50"/>
        <item h="1" x="51"/>
        <item h="1" x="30"/>
        <item h="1" x="74"/>
        <item h="1" x="46"/>
        <item h="1" x="63"/>
        <item h="1" x="62"/>
        <item h="1" x="45"/>
        <item h="1" x="44"/>
        <item h="1" x="49"/>
        <item h="1" x="22"/>
        <item h="1" x="69"/>
        <item h="1" x="68"/>
        <item h="1" x="13"/>
        <item h="1" x="3"/>
        <item h="1" x="4"/>
        <item h="1" x="5"/>
        <item h="1" x="7"/>
        <item h="1" x="8"/>
        <item h="1" x="12"/>
        <item h="1" x="31"/>
        <item h="1" x="35"/>
        <item h="1" x="20"/>
        <item h="1" x="26"/>
        <item h="1" x="42"/>
        <item h="1" x="34"/>
        <item h="1" x="36"/>
        <item h="1" x="37"/>
        <item h="1" x="15"/>
        <item h="1" x="16"/>
        <item h="1" x="17"/>
        <item h="1" x="18"/>
        <item h="1" x="23"/>
        <item h="1" x="24"/>
        <item h="1" x="25"/>
        <item h="1" x="28"/>
        <item h="1" x="29"/>
        <item h="1" x="21"/>
        <item h="1" x="14"/>
        <item h="1" x="33"/>
        <item h="1" x="43"/>
        <item h="1" x="48"/>
        <item h="1" x="52"/>
        <item h="1" x="53"/>
        <item h="1" x="55"/>
        <item h="1" x="54"/>
        <item h="1" x="64"/>
        <item h="1" x="65"/>
        <item h="1" x="66"/>
        <item h="1" x="67"/>
        <item h="1" x="75"/>
        <item h="1" x="57"/>
        <item h="1" x="78"/>
        <item h="1" x="79"/>
        <item h="1" x="0"/>
        <item h="1" x="2"/>
        <item h="1" x="9"/>
        <item h="1" x="10"/>
        <item h="1" x="11"/>
        <item h="1" x="19"/>
        <item h="1" x="38"/>
        <item h="1" x="39"/>
        <item h="1" x="40"/>
        <item h="1" x="27"/>
        <item h="1" x="32"/>
        <item h="1" x="41"/>
        <item h="1" x="56"/>
        <item h="1" x="59"/>
        <item h="1" x="58"/>
        <item h="1" x="60"/>
        <item h="1" x="61"/>
        <item h="1" x="71"/>
        <item h="1" x="72"/>
        <item h="1" x="73"/>
        <item h="1" x="76"/>
        <item h="1" x="77"/>
        <item t="default"/>
      </items>
    </pivotField>
    <pivotField axis="axisRow" compact="0" outline="0" subtotalTop="0" showAll="0">
      <items count="28">
        <item x="1"/>
        <item x="0"/>
        <item x="17"/>
        <item x="12"/>
        <item x="22"/>
        <item x="5"/>
        <item x="8"/>
        <item x="11"/>
        <item x="9"/>
        <item x="16"/>
        <item x="26"/>
        <item x="18"/>
        <item x="20"/>
        <item x="4"/>
        <item x="6"/>
        <item x="13"/>
        <item x="7"/>
        <item x="10"/>
        <item x="3"/>
        <item x="15"/>
        <item x="23"/>
        <item x="2"/>
        <item x="24"/>
        <item x="25"/>
        <item x="14"/>
        <item x="19"/>
        <item x="2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4">
        <item h="1" x="11"/>
        <item h="1" x="20"/>
        <item x="12"/>
        <item x="21"/>
        <item x="2"/>
        <item x="7"/>
        <item x="22"/>
        <item x="3"/>
        <item x="8"/>
        <item x="0"/>
        <item h="1" x="13"/>
        <item x="9"/>
        <item x="4"/>
        <item x="14"/>
        <item x="5"/>
        <item x="10"/>
        <item x="15"/>
        <item x="6"/>
        <item h="1" x="16"/>
        <item h="1" x="17"/>
        <item h="1" x="18"/>
        <item h="1" x="19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3"/>
        <item x="4"/>
        <item x="2"/>
        <item x="7"/>
        <item x="5"/>
        <item x="6"/>
        <item x="9"/>
        <item x="8"/>
        <item x="14"/>
        <item x="13"/>
        <item x="10"/>
        <item x="15"/>
        <item x="16"/>
        <item x="17"/>
        <item x="18"/>
        <item x="19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9">
    <i>
      <x v="2"/>
      <x v="1"/>
    </i>
    <i t="default">
      <x v="2"/>
    </i>
    <i>
      <x v="4"/>
      <x v="5"/>
    </i>
    <i r="1">
      <x v="14"/>
    </i>
    <i r="1">
      <x v="16"/>
    </i>
    <i t="default">
      <x v="4"/>
    </i>
    <i>
      <x v="5"/>
      <x v="6"/>
    </i>
    <i t="default">
      <x v="5"/>
    </i>
    <i>
      <x v="6"/>
      <x v="3"/>
    </i>
    <i r="1">
      <x v="6"/>
    </i>
    <i r="1">
      <x v="8"/>
    </i>
    <i r="1">
      <x v="17"/>
    </i>
    <i t="default">
      <x v="6"/>
    </i>
    <i>
      <x v="12"/>
      <x v="11"/>
    </i>
    <i t="default">
      <x v="12"/>
    </i>
    <i>
      <x v="17"/>
      <x v="2"/>
    </i>
    <i r="1">
      <x v="10"/>
    </i>
    <i t="default"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81">
      <pivotArea outline="0" collapsedLevelsAreSubtotals="1" fieldPosition="0"/>
    </format>
    <format dxfId="80">
      <pivotArea dataOnly="0" labelOnly="1" outline="0" axis="axisValues" fieldPosition="0"/>
    </format>
    <format dxfId="79">
      <pivotArea dataOnly="0" outline="0" fieldPosition="0">
        <references count="1">
          <reference field="25" count="0" defaultSubtotal="1"/>
        </references>
      </pivotArea>
    </format>
    <format dxfId="78">
      <pivotArea dataOnly="0" outline="0" fieldPosition="0">
        <references count="1">
          <reference field="25" count="0" defaultSubtotal="1"/>
        </references>
      </pivotArea>
    </format>
    <format dxfId="7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45945</v>
      </c>
      <c r="E3" s="85" t="s">
        <v>52</v>
      </c>
      <c r="F3" s="85"/>
      <c r="G3" s="86">
        <v>10.45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3" t="s">
        <v>46</v>
      </c>
      <c r="AA4" s="84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8.5" customHeight="1" x14ac:dyDescent="0.45">
      <c r="A9" s="3">
        <f>[2]หน้าผ้า!C18</f>
        <v>45941</v>
      </c>
      <c r="B9" s="14" t="str">
        <f>[2]หน้าผ้า!B18</f>
        <v>MK68-001228</v>
      </c>
      <c r="C9" s="9" t="str">
        <f>[2]หน้าผ้า!E18</f>
        <v>บจก.เคอรี่ฟลาวมิลล์</v>
      </c>
      <c r="D9" s="13" t="str">
        <f>[2]หน้าผ้า!F18</f>
        <v>โบว์แดง 10กก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 t="str">
        <f>[2]หน้าผ้า!T18</f>
        <v>ไม่สวมถุงใน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 t="str">
        <f>[2]หน้าผ้า!Z18</f>
        <v>ห่ออัดเบลแบน500</v>
      </c>
      <c r="T9" s="12">
        <f>[2]หน้าผ้า!X18</f>
        <v>45952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</v>
      </c>
      <c r="AA9" s="8">
        <f>[2]หน้าผ้า!AQ18</f>
        <v>3702.0499999999997</v>
      </c>
      <c r="AB9" s="8">
        <f>[2]หน้าผ้า!AR18</f>
        <v>3702.0499999999997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P7</v>
      </c>
      <c r="AI9" s="1">
        <f>[2]หน้าผ้า!DM18</f>
        <v>2</v>
      </c>
      <c r="AJ9" s="3">
        <f>[2]หน้าผ้า!DN18</f>
        <v>45952</v>
      </c>
      <c r="AK9" s="3">
        <f>[2]หน้าผ้า!DQ18</f>
        <v>0</v>
      </c>
      <c r="AL9" s="3">
        <f>[2]หน้าผ้า!DR18</f>
        <v>45943</v>
      </c>
      <c r="AM9" s="3">
        <f>[2]หน้าผ้า!DS18</f>
        <v>45950</v>
      </c>
      <c r="AN9" s="3">
        <f>[2]หน้าผ้า!DT18</f>
        <v>45951</v>
      </c>
      <c r="AO9" s="3">
        <f>[2]หน้าผ้า!DU18</f>
        <v>45951</v>
      </c>
      <c r="AP9" s="3">
        <f>[2]หน้าผ้า!DP18</f>
        <v>45947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8.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3702.0499999999997</v>
      </c>
      <c r="AB10" s="8">
        <f>[2]หน้าผ้า!AR19</f>
        <v>3702.0499999999997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8.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WSWT1621720SMFX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WRWT160720/WRWT21720</v>
      </c>
      <c r="BD11" s="56">
        <f>[2]หน้าผ้า!CA20</f>
        <v>0</v>
      </c>
    </row>
    <row r="12" spans="1:56" ht="28.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17</v>
      </c>
      <c r="F12" s="9">
        <f>[2]หน้าผ้า!H21</f>
        <v>26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WSWT1725800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WRWT170800/WRWT25800</v>
      </c>
      <c r="BD12" s="56">
        <f>[2]หน้าผ้า!CA21</f>
        <v>0</v>
      </c>
    </row>
    <row r="13" spans="1:56" ht="28.5" customHeight="1" x14ac:dyDescent="0.45">
      <c r="A13" s="3">
        <f>[2]หน้าผ้า!C22</f>
        <v>45938</v>
      </c>
      <c r="B13" s="14" t="str">
        <f>[2]หน้าผ้า!B22</f>
        <v>MK68-001221</v>
      </c>
      <c r="C13" s="9" t="str">
        <f>[2]หน้าผ้า!E22</f>
        <v>บจก.เอสทีเคมีธุรกืจ</v>
      </c>
      <c r="D13" s="13" t="str">
        <f>[2]หน้าผ้า!F22</f>
        <v>มังกรแดง STCB</v>
      </c>
      <c r="E13" s="9">
        <f>[2]หน้าผ้า!G22</f>
        <v>18</v>
      </c>
      <c r="F13" s="9">
        <f>[2]หน้าผ้า!H22</f>
        <v>30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54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>
        <f>[2]หน้าผ้า!T22</f>
        <v>19</v>
      </c>
      <c r="N13" s="9">
        <f>[2]หน้าผ้า!U22</f>
        <v>31</v>
      </c>
      <c r="O13" s="9">
        <f>[2]หน้าผ้า!V22</f>
        <v>40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 t="str">
        <f>[2]หน้าผ้า!Z22</f>
        <v>500กระสอบ</v>
      </c>
      <c r="T13" s="12">
        <f>[2]หน้าผ้า!X22</f>
        <v>45946</v>
      </c>
      <c r="U13" s="11">
        <f>[2]หน้าผ้า!AA22</f>
        <v>10000</v>
      </c>
      <c r="V13" s="10">
        <f>[2]หน้าผ้า!AJ22</f>
        <v>10000</v>
      </c>
      <c r="W13" s="10">
        <f>[2]หน้าผ้า!AL22</f>
        <v>0</v>
      </c>
      <c r="X13" s="10">
        <f>[2]หน้าผ้า!AM22</f>
        <v>10100</v>
      </c>
      <c r="Y13" s="10">
        <f>[2]หน้าผ้า!AN22</f>
        <v>0</v>
      </c>
      <c r="Z13" s="9" t="str">
        <f>[2]หน้าผ้า!AO22</f>
        <v>WSWT1825800</v>
      </c>
      <c r="AA13" s="8">
        <f>[2]หน้าผ้า!AQ22</f>
        <v>0</v>
      </c>
      <c r="AB13" s="8">
        <f>[2]หน้าผ้า!AR22</f>
        <v>0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 t="str">
        <f>[2]หน้าผ้า!AI22</f>
        <v>ห้ามเกิน</v>
      </c>
      <c r="AG13" s="1" t="str">
        <f>[3]หน้าผ้า!DC25</f>
        <v>ยังไม่ได้พิมพ์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45946</v>
      </c>
      <c r="AK13" s="3">
        <f>[2]หน้าผ้า!DQ22</f>
        <v>0</v>
      </c>
      <c r="AL13" s="3">
        <f>[2]หน้าผ้า!DR22</f>
        <v>45936</v>
      </c>
      <c r="AM13" s="3">
        <f>[2]หน้าผ้า!DS22</f>
        <v>45943</v>
      </c>
      <c r="AN13" s="3">
        <f>[2]หน้าผ้า!DT22</f>
        <v>45944</v>
      </c>
      <c r="AO13" s="3">
        <f>[2]หน้าผ้า!DU22</f>
        <v>45944</v>
      </c>
      <c r="AP13" s="3">
        <f>[2]หน้าผ้า!DP22</f>
        <v>45941</v>
      </c>
      <c r="AQ13" s="3">
        <f>[2]หน้าผ้า!DW22</f>
        <v>45945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8.5" customHeight="1" x14ac:dyDescent="0.45">
      <c r="A14" s="3">
        <f>[2]หน้าผ้า!C23</f>
        <v>45923</v>
      </c>
      <c r="B14" s="14" t="str">
        <f>[2]หน้าผ้า!B23</f>
        <v>MK68-001161</v>
      </c>
      <c r="C14" s="9" t="str">
        <f>[2]หน้าผ้า!E23</f>
        <v>หจก.อนนท์อุตสาหกรรม</v>
      </c>
      <c r="D14" s="13" t="str">
        <f>[2]หน้าผ้า!F23</f>
        <v>อนนท์ 20 กก.</v>
      </c>
      <c r="E14" s="9">
        <f>[2]หน้าผ้า!G23</f>
        <v>18</v>
      </c>
      <c r="F14" s="9">
        <f>[2]หน้าผ้า!H23</f>
        <v>28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50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>
        <f>[2]หน้าผ้า!T23</f>
        <v>19</v>
      </c>
      <c r="N14" s="9">
        <f>[2]หน้าผ้า!U23</f>
        <v>31</v>
      </c>
      <c r="O14" s="9">
        <f>[2]หน้าผ้า!V23</f>
        <v>40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 t="str">
        <f>[2]หน้าผ้า!Z23</f>
        <v>500กระสอบแบน</v>
      </c>
      <c r="T14" s="12">
        <f>[2]หน้าผ้า!X23</f>
        <v>45950</v>
      </c>
      <c r="U14" s="11">
        <f>[2]หน้าผ้า!AA23</f>
        <v>5000</v>
      </c>
      <c r="V14" s="10">
        <f>[2]หน้าผ้า!AJ23</f>
        <v>5000</v>
      </c>
      <c r="W14" s="10">
        <f>[2]หน้าผ้า!AL23</f>
        <v>0</v>
      </c>
      <c r="X14" s="10">
        <f>[2]หน้าผ้า!AM23</f>
        <v>5400</v>
      </c>
      <c r="Y14" s="10">
        <f>[2]หน้าผ้า!AN23</f>
        <v>0</v>
      </c>
      <c r="Z14" s="9" t="str">
        <f>[2]หน้าผ้า!AO23</f>
        <v>WSWT1825800</v>
      </c>
      <c r="AA14" s="8">
        <f>[2]หน้าผ้า!AQ23</f>
        <v>0</v>
      </c>
      <c r="AB14" s="8">
        <f>[2]หน้าผ้า!AR23</f>
        <v>0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45950</v>
      </c>
      <c r="AK14" s="3">
        <f>[2]หน้าผ้า!DQ23</f>
        <v>0</v>
      </c>
      <c r="AL14" s="3">
        <f>[2]หน้าผ้า!DR23</f>
        <v>45940</v>
      </c>
      <c r="AM14" s="3">
        <f>[2]หน้าผ้า!DS23</f>
        <v>45947</v>
      </c>
      <c r="AN14" s="3">
        <f>[2]หน้าผ้า!DT23</f>
        <v>45948</v>
      </c>
      <c r="AO14" s="3">
        <f>[2]หน้าผ้า!DU23</f>
        <v>45948</v>
      </c>
      <c r="AP14" s="3">
        <f>[2]หน้าผ้า!DP23</f>
        <v>45945</v>
      </c>
      <c r="AQ14" s="3">
        <f>[2]หน้าผ้า!DW23</f>
        <v>45949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0</v>
      </c>
    </row>
    <row r="15" spans="1:56" ht="28.5" customHeight="1" x14ac:dyDescent="0.45">
      <c r="A15" s="3">
        <f>[2]หน้าผ้า!C24</f>
        <v>45923</v>
      </c>
      <c r="B15" s="14" t="str">
        <f>[2]หน้าผ้า!B24</f>
        <v>MK68-001162</v>
      </c>
      <c r="C15" s="9" t="str">
        <f>[2]หน้าผ้า!E24</f>
        <v>หจก.อนนท์อุตสาหกรรม</v>
      </c>
      <c r="D15" s="13" t="str">
        <f>[2]หน้าผ้า!F24</f>
        <v>ดาว 20 กก.</v>
      </c>
      <c r="E15" s="9">
        <f>[2]หน้าผ้า!G24</f>
        <v>18</v>
      </c>
      <c r="F15" s="9">
        <f>[2]หน้าผ้า!H24</f>
        <v>28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50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31</v>
      </c>
      <c r="O15" s="9">
        <f>[2]หน้าผ้า!V24</f>
        <v>40</v>
      </c>
      <c r="P15" s="10">
        <f>[2]หน้าผ้า!AB24</f>
        <v>363.27927343999994</v>
      </c>
      <c r="Q15" s="10">
        <f>[2]หน้าผ้า!AC24</f>
        <v>0</v>
      </c>
      <c r="R15" s="10">
        <f>[2]หน้าผ้า!AD24</f>
        <v>363.27927343999994</v>
      </c>
      <c r="S15" s="9" t="str">
        <f>[2]หน้าผ้า!Z24</f>
        <v>500กระสอบแบน</v>
      </c>
      <c r="T15" s="12">
        <f>[2]หน้าผ้า!X24</f>
        <v>45950</v>
      </c>
      <c r="U15" s="11">
        <f>[2]หน้าผ้า!AA24</f>
        <v>25000</v>
      </c>
      <c r="V15" s="10">
        <f>[2]หน้าผ้า!AJ24</f>
        <v>0</v>
      </c>
      <c r="W15" s="10">
        <f>[2]หน้าผ้า!AL24</f>
        <v>25000</v>
      </c>
      <c r="X15" s="10">
        <f>[2]หน้าผ้า!AM24</f>
        <v>0</v>
      </c>
      <c r="Y15" s="10">
        <f>[2]หน้าผ้า!AN24</f>
        <v>26250</v>
      </c>
      <c r="Z15" s="9" t="str">
        <f>[2]หน้าผ้า!AO24</f>
        <v>WSWT1825800</v>
      </c>
      <c r="AA15" s="8">
        <f>[2]หน้าผ้า!AQ24</f>
        <v>20605.75</v>
      </c>
      <c r="AB15" s="8">
        <f>[2]หน้าผ้า!AR24</f>
        <v>20605.75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45950</v>
      </c>
      <c r="AK15" s="3">
        <f>[2]หน้าผ้า!DQ24</f>
        <v>0</v>
      </c>
      <c r="AL15" s="3">
        <f>[2]หน้าผ้า!DR24</f>
        <v>45940</v>
      </c>
      <c r="AM15" s="3">
        <f>[2]หน้าผ้า!DS24</f>
        <v>45947</v>
      </c>
      <c r="AN15" s="3">
        <f>[2]หน้าผ้า!DT24</f>
        <v>45948</v>
      </c>
      <c r="AO15" s="3">
        <f>[2]หน้าผ้า!DU24</f>
        <v>45948</v>
      </c>
      <c r="AP15" s="3">
        <f>[2]หน้าผ้า!DP24</f>
        <v>45945</v>
      </c>
      <c r="AQ15" s="3">
        <f>[2]หน้าผ้า!DW24</f>
        <v>45949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 xml:space="preserve"> /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8.5" customHeight="1" x14ac:dyDescent="0.45">
      <c r="A16" s="3">
        <f>[2]หน้าผ้า!C25</f>
        <v>45923</v>
      </c>
      <c r="B16" s="14" t="str">
        <f>[2]หน้าผ้า!B25</f>
        <v>MK68-001162</v>
      </c>
      <c r="C16" s="9" t="str">
        <f>[2]หน้าผ้า!E25</f>
        <v>หจก.อนนท์อุตสาหกรรม</v>
      </c>
      <c r="D16" s="13" t="str">
        <f>[2]หน้าผ้า!F25</f>
        <v>ดาว 20 กก.</v>
      </c>
      <c r="E16" s="9">
        <f>[2]หน้าผ้า!G25</f>
        <v>18</v>
      </c>
      <c r="F16" s="9">
        <f>[2]หน้าผ้า!H25</f>
        <v>28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50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31</v>
      </c>
      <c r="O16" s="9">
        <f>[2]หน้าผ้า!V25</f>
        <v>40</v>
      </c>
      <c r="P16" s="10">
        <f>[2]หน้าผ้า!AB25</f>
        <v>363.27927343999994</v>
      </c>
      <c r="Q16" s="10">
        <f>[2]หน้าผ้า!AC25</f>
        <v>0</v>
      </c>
      <c r="R16" s="10">
        <f>[2]หน้าผ้า!AD25</f>
        <v>363.27927343999994</v>
      </c>
      <c r="S16" s="9" t="str">
        <f>[2]หน้าผ้า!Z25</f>
        <v>500กระสอบแบน</v>
      </c>
      <c r="T16" s="12">
        <f>[2]หน้าผ้า!X25</f>
        <v>45955</v>
      </c>
      <c r="U16" s="11">
        <f>[2]หน้าผ้า!AA25</f>
        <v>25000</v>
      </c>
      <c r="V16" s="10">
        <f>[2]หน้าผ้า!AJ25</f>
        <v>0</v>
      </c>
      <c r="W16" s="10">
        <f>[2]หน้าผ้า!AL25</f>
        <v>25000</v>
      </c>
      <c r="X16" s="10">
        <f>[2]หน้าผ้า!AM25</f>
        <v>0</v>
      </c>
      <c r="Y16" s="10">
        <f>[2]หน้าผ้า!AN25</f>
        <v>26250</v>
      </c>
      <c r="Z16" s="9" t="str">
        <f>[2]หน้าผ้า!AO25</f>
        <v>WSWT1825800</v>
      </c>
      <c r="AA16" s="8">
        <f>[2]หน้าผ้า!AQ25</f>
        <v>20605.75</v>
      </c>
      <c r="AB16" s="8">
        <f>[2]หน้าผ้า!AR25</f>
        <v>20605.75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พร้อมส่ง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45955</v>
      </c>
      <c r="AK16" s="3">
        <f>[2]หน้าผ้า!DQ25</f>
        <v>0</v>
      </c>
      <c r="AL16" s="3">
        <f>[2]หน้าผ้า!DR25</f>
        <v>45945</v>
      </c>
      <c r="AM16" s="3">
        <f>[2]หน้าผ้า!DS25</f>
        <v>45952</v>
      </c>
      <c r="AN16" s="3">
        <f>[2]หน้าผ้า!DT25</f>
        <v>45953</v>
      </c>
      <c r="AO16" s="3">
        <f>[2]หน้าผ้า!DU25</f>
        <v>45953</v>
      </c>
      <c r="AP16" s="3">
        <f>[2]หน้าผ้า!DP25</f>
        <v>45950</v>
      </c>
      <c r="AQ16" s="3">
        <f>[2]หน้าผ้า!DW25</f>
        <v>45954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8.5" customHeight="1" x14ac:dyDescent="0.45">
      <c r="A17" s="3">
        <f>[2]หน้าผ้า!C26</f>
        <v>45923</v>
      </c>
      <c r="B17" s="14" t="str">
        <f>[2]หน้าผ้า!B26</f>
        <v>MK68-001162</v>
      </c>
      <c r="C17" s="9" t="str">
        <f>[2]หน้าผ้า!E26</f>
        <v>หจก.อนนท์อุตสาหกรรม</v>
      </c>
      <c r="D17" s="13" t="str">
        <f>[2]หน้าผ้า!F26</f>
        <v>ดาว 20 กก.</v>
      </c>
      <c r="E17" s="9">
        <f>[2]หน้าผ้า!G26</f>
        <v>18</v>
      </c>
      <c r="F17" s="9">
        <f>[2]หน้าผ้า!H26</f>
        <v>28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>
        <f>[2]หน้าผ้า!T26</f>
        <v>19</v>
      </c>
      <c r="N17" s="9">
        <f>[2]หน้าผ้า!U26</f>
        <v>31</v>
      </c>
      <c r="O17" s="9">
        <f>[2]หน้าผ้า!V26</f>
        <v>40</v>
      </c>
      <c r="P17" s="10">
        <f>[2]หน้าผ้า!AB26</f>
        <v>363.27927343999994</v>
      </c>
      <c r="Q17" s="10">
        <f>[2]หน้าผ้า!AC26</f>
        <v>0</v>
      </c>
      <c r="R17" s="10">
        <f>[2]หน้าผ้า!AD26</f>
        <v>363.27927343999994</v>
      </c>
      <c r="S17" s="9" t="str">
        <f>[2]หน้าผ้า!Z26</f>
        <v>500กระสอบแบน</v>
      </c>
      <c r="T17" s="12">
        <f>[2]หน้าผ้า!X26</f>
        <v>45958</v>
      </c>
      <c r="U17" s="11">
        <f>[2]หน้าผ้า!AA26</f>
        <v>25000</v>
      </c>
      <c r="V17" s="10">
        <f>[2]หน้าผ้า!AJ26</f>
        <v>0</v>
      </c>
      <c r="W17" s="10">
        <f>[2]หน้าผ้า!AL26</f>
        <v>25000</v>
      </c>
      <c r="X17" s="10">
        <f>[2]หน้าผ้า!AM26</f>
        <v>0</v>
      </c>
      <c r="Y17" s="10">
        <f>[2]หน้าผ้า!AN26</f>
        <v>26250</v>
      </c>
      <c r="Z17" s="9" t="str">
        <f>[2]หน้าผ้า!AO26</f>
        <v>WSWT1825800</v>
      </c>
      <c r="AA17" s="8">
        <f>[2]หน้าผ้า!AQ26</f>
        <v>20605.75</v>
      </c>
      <c r="AB17" s="8">
        <f>[2]หน้าผ้า!AR26</f>
        <v>20605.75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พร้อมส่ง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45958</v>
      </c>
      <c r="AK17" s="3">
        <f>[2]หน้าผ้า!DQ26</f>
        <v>0</v>
      </c>
      <c r="AL17" s="3">
        <f>[2]หน้าผ้า!DR26</f>
        <v>45948</v>
      </c>
      <c r="AM17" s="3">
        <f>[2]หน้าผ้า!DS26</f>
        <v>45955</v>
      </c>
      <c r="AN17" s="3">
        <f>[2]หน้าผ้า!DT26</f>
        <v>45956</v>
      </c>
      <c r="AO17" s="3">
        <f>[2]หน้าผ้า!DU26</f>
        <v>45956</v>
      </c>
      <c r="AP17" s="3">
        <f>[2]หน้าผ้า!DP26</f>
        <v>45953</v>
      </c>
      <c r="AQ17" s="3">
        <f>[2]หน้าผ้า!DW26</f>
        <v>45957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8.5" customHeight="1" x14ac:dyDescent="0.45">
      <c r="A18" s="3">
        <f>[2]หน้าผ้า!C27</f>
        <v>45923</v>
      </c>
      <c r="B18" s="14" t="str">
        <f>[2]หน้าผ้า!B27</f>
        <v>MK68-001162</v>
      </c>
      <c r="C18" s="9" t="str">
        <f>[2]หน้าผ้า!E27</f>
        <v>หจก.อนนท์อุตสาหกรรม</v>
      </c>
      <c r="D18" s="13" t="str">
        <f>[2]หน้าผ้า!F27</f>
        <v>ดาว 20 กก.</v>
      </c>
      <c r="E18" s="9">
        <f>[2]หน้าผ้า!G27</f>
        <v>18</v>
      </c>
      <c r="F18" s="9">
        <f>[2]หน้าผ้า!H27</f>
        <v>28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>
        <f>[2]หน้าผ้า!T27</f>
        <v>19</v>
      </c>
      <c r="N18" s="9">
        <f>[2]หน้าผ้า!U27</f>
        <v>31</v>
      </c>
      <c r="O18" s="9">
        <f>[2]หน้าผ้า!V27</f>
        <v>40</v>
      </c>
      <c r="P18" s="10">
        <f>[2]หน้าผ้า!AB27</f>
        <v>363.27927343999994</v>
      </c>
      <c r="Q18" s="10">
        <f>[2]หน้าผ้า!AC27</f>
        <v>0</v>
      </c>
      <c r="R18" s="10">
        <f>[2]หน้าผ้า!AD27</f>
        <v>363.27927343999994</v>
      </c>
      <c r="S18" s="9" t="str">
        <f>[2]หน้าผ้า!Z27</f>
        <v>500กระสอบแบน</v>
      </c>
      <c r="T18" s="12">
        <f>[2]หน้าผ้า!X27</f>
        <v>45961</v>
      </c>
      <c r="U18" s="11">
        <f>[2]หน้าผ้า!AA27</f>
        <v>25000</v>
      </c>
      <c r="V18" s="10">
        <f>[2]หน้าผ้า!AJ27</f>
        <v>0</v>
      </c>
      <c r="W18" s="10">
        <f>[2]หน้าผ้า!AL27</f>
        <v>25000</v>
      </c>
      <c r="X18" s="10">
        <f>[2]หน้าผ้า!AM27</f>
        <v>0</v>
      </c>
      <c r="Y18" s="10">
        <f>[2]หน้าผ้า!AN27</f>
        <v>26250</v>
      </c>
      <c r="Z18" s="9" t="str">
        <f>[2]หน้าผ้า!AO27</f>
        <v>WSWT1825800</v>
      </c>
      <c r="AA18" s="8">
        <f>[2]หน้าผ้า!AQ27</f>
        <v>20605.75</v>
      </c>
      <c r="AB18" s="8">
        <f>[2]หน้าผ้า!AR27</f>
        <v>20605.75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รอตัด</v>
      </c>
      <c r="AH18" s="1" t="str">
        <f>[2]หน้าผ้า!DL27</f>
        <v>P9</v>
      </c>
      <c r="AI18" s="1">
        <f>[2]หน้าผ้า!DM27</f>
        <v>3</v>
      </c>
      <c r="AJ18" s="3">
        <f>[2]หน้าผ้า!DN27</f>
        <v>45961</v>
      </c>
      <c r="AK18" s="3">
        <f>[2]หน้าผ้า!DQ27</f>
        <v>0</v>
      </c>
      <c r="AL18" s="3">
        <f>[2]หน้าผ้า!DR27</f>
        <v>45951</v>
      </c>
      <c r="AM18" s="3">
        <f>[2]หน้าผ้า!DS27</f>
        <v>45958</v>
      </c>
      <c r="AN18" s="3">
        <f>[2]หน้าผ้า!DT27</f>
        <v>45959</v>
      </c>
      <c r="AO18" s="3">
        <f>[2]หน้าผ้า!DU27</f>
        <v>45959</v>
      </c>
      <c r="AP18" s="3">
        <f>[2]หน้าผ้า!DP27</f>
        <v>45956</v>
      </c>
      <c r="AQ18" s="3">
        <f>[2]หน้าผ้า!DW27</f>
        <v>45960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0</v>
      </c>
      <c r="B19" s="14">
        <f>[2]หน้าผ้า!B28</f>
        <v>0</v>
      </c>
      <c r="C19" s="9" t="str">
        <f>[2]หน้าผ้า!E28</f>
        <v xml:space="preserve">  </v>
      </c>
      <c r="D19" s="13" t="str">
        <f>[2]หน้าผ้า!F28</f>
        <v xml:space="preserve"> 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54</v>
      </c>
      <c r="J19" s="9" t="str">
        <f>[2]หน้าผ้า!M28</f>
        <v>±</v>
      </c>
      <c r="K19" s="9">
        <f>[2]หน้าผ้า!N28</f>
        <v>5</v>
      </c>
      <c r="L19" s="9">
        <f>[2]หน้าผ้า!R28</f>
        <v>0</v>
      </c>
      <c r="M19" s="10">
        <f>[2]หน้าผ้า!T28</f>
        <v>0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>
        <f>[2]หน้าผ้า!Z28</f>
        <v>0</v>
      </c>
      <c r="T19" s="12">
        <f>[2]หน้าผ้า!X28</f>
        <v>0</v>
      </c>
      <c r="U19" s="11">
        <f>[2]หน้าผ้า!AA28</f>
        <v>0</v>
      </c>
      <c r="V19" s="10">
        <f>[2]หน้าผ้า!AJ28</f>
        <v>0</v>
      </c>
      <c r="W19" s="10">
        <f>[2]หน้าผ้า!AL28</f>
        <v>0</v>
      </c>
      <c r="X19" s="10">
        <f>[2]หน้าผ้า!AM28</f>
        <v>0</v>
      </c>
      <c r="Y19" s="10">
        <f>[2]หน้าผ้า!AN28</f>
        <v>0</v>
      </c>
      <c r="Z19" s="9" t="str">
        <f>[2]หน้าผ้า!AO28</f>
        <v>WSWT1825800</v>
      </c>
      <c r="AA19" s="8">
        <f>[2]หน้าผ้า!AQ28</f>
        <v>82423</v>
      </c>
      <c r="AB19" s="8">
        <f>[2]หน้าผ้า!AR28</f>
        <v>82423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 t="str">
        <f>[2]หน้าผ้า!AI28</f>
        <v>ระบุในSD</v>
      </c>
      <c r="AG19" s="1" t="str">
        <f>[3]หน้าผ้า!DC31</f>
        <v>ยังไม่ได้พิมพ์</v>
      </c>
      <c r="AH19" s="1">
        <f>[2]หน้าผ้า!DL28</f>
        <v>0</v>
      </c>
      <c r="AI19" s="1" t="str">
        <f>[2]หน้าผ้า!DM28</f>
        <v>Lead time</v>
      </c>
      <c r="AJ19" s="3">
        <f>[2]หน้าผ้า!DN28</f>
        <v>0</v>
      </c>
      <c r="AK19" s="3">
        <f>[2]หน้าผ้า!DQ28</f>
        <v>0</v>
      </c>
      <c r="AL19" s="3">
        <f>[2]หน้าผ้า!DR28</f>
        <v>0</v>
      </c>
      <c r="AM19" s="3">
        <f>[2]หน้าผ้า!DS28</f>
        <v>0</v>
      </c>
      <c r="AN19" s="3">
        <f>[2]หน้าผ้า!DT28</f>
        <v>0</v>
      </c>
      <c r="AO19" s="3">
        <f>[2]หน้าผ้า!DU28</f>
        <v>0</v>
      </c>
      <c r="AP19" s="3">
        <f>[2]หน้าผ้า!DP28</f>
        <v>0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>
        <f>[2]หน้าผ้า!EC28</f>
        <v>0</v>
      </c>
      <c r="AX19" s="2">
        <f>[2]หน้าผ้า!ED28</f>
        <v>0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8.5" customHeight="1" x14ac:dyDescent="0.45">
      <c r="A20" s="3">
        <f>[2]หน้าผ้า!C29</f>
        <v>0</v>
      </c>
      <c r="B20" s="14">
        <f>[2]หน้าผ้า!B29</f>
        <v>0</v>
      </c>
      <c r="C20" s="9">
        <f>[2]หน้าผ้า!E29</f>
        <v>0</v>
      </c>
      <c r="D20" s="13" t="str">
        <f>[2]หน้าผ้า!F29</f>
        <v xml:space="preserve"> </v>
      </c>
      <c r="E20" s="9">
        <f>[2]หน้าผ้า!G29</f>
        <v>18</v>
      </c>
      <c r="F20" s="9">
        <f>[2]หน้าผ้า!H29</f>
        <v>25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50</v>
      </c>
      <c r="J20" s="9" t="str">
        <f>[2]หน้าผ้า!M29</f>
        <v>±</v>
      </c>
      <c r="K20" s="9">
        <f>[2]หน้าผ้า!N29</f>
        <v>5</v>
      </c>
      <c r="L20" s="9">
        <f>[2]หน้าผ้า!R29</f>
        <v>0</v>
      </c>
      <c r="M20" s="10">
        <f>[2]หน้าผ้า!T29</f>
        <v>0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>
        <f>[2]หน้าผ้า!Z29</f>
        <v>0</v>
      </c>
      <c r="T20" s="12">
        <f>[2]หน้าผ้า!X29</f>
        <v>0</v>
      </c>
      <c r="U20" s="11">
        <f>[2]หน้าผ้า!AA29</f>
        <v>0</v>
      </c>
      <c r="V20" s="10">
        <f>[2]หน้าผ้า!AJ29</f>
        <v>0</v>
      </c>
      <c r="W20" s="10">
        <f>[2]หน้าผ้า!AL29</f>
        <v>0</v>
      </c>
      <c r="X20" s="10">
        <f>[2]หน้าผ้า!AM29</f>
        <v>0</v>
      </c>
      <c r="Y20" s="10">
        <f>[2]หน้าผ้า!AN29</f>
        <v>0</v>
      </c>
      <c r="Z20" s="9" t="str">
        <f>[2]หน้าผ้า!AO29</f>
        <v>WSWT1825800SM</v>
      </c>
      <c r="AA20" s="8" t="e">
        <f>[2]หน้าผ้า!AQ29</f>
        <v>#REF!</v>
      </c>
      <c r="AB20" s="8" t="e">
        <f>[2]หน้าผ้า!AR29</f>
        <v>#REF!</v>
      </c>
      <c r="AC20" s="8" t="e">
        <f>[2]หน้าผ้า!AS29</f>
        <v>#REF!</v>
      </c>
      <c r="AD20" s="8" t="e">
        <f>[2]หน้าผ้า!AT29</f>
        <v>#REF!</v>
      </c>
      <c r="AE20" s="8" t="e">
        <f>[2]หน้าผ้า!AU29</f>
        <v>#REF!</v>
      </c>
      <c r="AF20" s="8" t="str">
        <f>[2]หน้าผ้า!AI29</f>
        <v>ระบุในSD</v>
      </c>
      <c r="AG20" s="1" t="str">
        <f>[3]หน้าผ้า!DC32</f>
        <v>รอแบบ</v>
      </c>
      <c r="AH20" s="1">
        <f>[2]หน้าผ้า!DL29</f>
        <v>0</v>
      </c>
      <c r="AI20" s="1" t="str">
        <f>[2]หน้าผ้า!DM29</f>
        <v>Lead time</v>
      </c>
      <c r="AJ20" s="3">
        <f>[2]หน้าผ้า!DN29</f>
        <v>0</v>
      </c>
      <c r="AK20" s="3">
        <f>[2]หน้าผ้า!DQ29</f>
        <v>0</v>
      </c>
      <c r="AL20" s="3">
        <f>[2]หน้าผ้า!DR29</f>
        <v>0</v>
      </c>
      <c r="AM20" s="3">
        <f>[2]หน้าผ้า!DS29</f>
        <v>0</v>
      </c>
      <c r="AN20" s="3">
        <f>[2]หน้าผ้า!DT29</f>
        <v>0</v>
      </c>
      <c r="AO20" s="3">
        <f>[2]หน้าผ้า!DU29</f>
        <v>0</v>
      </c>
      <c r="AP20" s="3">
        <f>[2]หน้าผ้า!DP29</f>
        <v>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>
        <f>[2]หน้าผ้า!EC29</f>
        <v>0</v>
      </c>
      <c r="AX20" s="2">
        <f>[2]หน้าผ้า!ED29</f>
        <v>0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WRWT180800/WRWT25800</v>
      </c>
      <c r="BD20" s="56">
        <f>[2]หน้าผ้า!CA29</f>
        <v>0</v>
      </c>
    </row>
    <row r="21" spans="1:56" ht="28.5" customHeight="1" x14ac:dyDescent="0.45">
      <c r="A21" s="3">
        <f>[2]หน้าผ้า!C30</f>
        <v>45920</v>
      </c>
      <c r="B21" s="14" t="str">
        <f>[2]หน้าผ้า!B30</f>
        <v>MK68-001140</v>
      </c>
      <c r="C21" s="9" t="str">
        <f>[2]หน้าผ้า!E30</f>
        <v>บจก.เพรซิเดนท์ฟลาวมิลล์</v>
      </c>
      <c r="D21" s="13" t="str">
        <f>[2]หน้าผ้า!F30</f>
        <v>ผึ้งชมพู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500กระสอบแบน</v>
      </c>
      <c r="T21" s="12">
        <f>[2]หน้าผ้า!X30</f>
        <v>45952</v>
      </c>
      <c r="U21" s="11">
        <f>[2]หน้าผ้า!AA30</f>
        <v>20000</v>
      </c>
      <c r="V21" s="10">
        <f>[2]หน้าผ้า!AJ30</f>
        <v>2631</v>
      </c>
      <c r="W21" s="10">
        <f>[2]หน้าผ้า!AL30</f>
        <v>17369</v>
      </c>
      <c r="X21" s="10">
        <f>[2]หน้าผ้า!AM30</f>
        <v>21131</v>
      </c>
      <c r="Y21" s="10">
        <f>[2]หน้าผ้า!AN30</f>
        <v>0</v>
      </c>
      <c r="Z21" s="9" t="str">
        <f>[2]หน้าผ้า!AO30</f>
        <v>WSWT1925800</v>
      </c>
      <c r="AA21" s="8">
        <f>[2]หน้าผ้า!AQ30</f>
        <v>0</v>
      </c>
      <c r="AB21" s="8">
        <f>[2]หน้าผ้า!AR30</f>
        <v>0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45952</v>
      </c>
      <c r="AK21" s="3">
        <f>[2]หน้าผ้า!DQ30</f>
        <v>0</v>
      </c>
      <c r="AL21" s="3">
        <f>[2]หน้าผ้า!DR30</f>
        <v>45943</v>
      </c>
      <c r="AM21" s="3">
        <f>[2]หน้าผ้า!DS30</f>
        <v>45950</v>
      </c>
      <c r="AN21" s="3">
        <f>[2]หน้าผ้า!DT30</f>
        <v>45951</v>
      </c>
      <c r="AO21" s="3">
        <f>[2]หน้าผ้า!DU30</f>
        <v>45951</v>
      </c>
      <c r="AP21" s="3">
        <f>[2]หน้าผ้า!DP30</f>
        <v>45947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8.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บจก.ไลม์มาสเตอร์</v>
      </c>
      <c r="D22" s="13" t="str">
        <f>[2]หน้าผ้า!F31</f>
        <v>LMC 25 kg</v>
      </c>
      <c r="E22" s="9">
        <f>[2]หน้าผ้า!G31</f>
        <v>19</v>
      </c>
      <c r="F22" s="9">
        <f>[2]หน้าผ้า!H31</f>
        <v>32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64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>
        <f>[2]หน้าผ้า!T31</f>
        <v>20</v>
      </c>
      <c r="N22" s="9">
        <f>[2]หน้าผ้า!U31</f>
        <v>35</v>
      </c>
      <c r="O22" s="9">
        <f>[2]หน้าผ้า!V31</f>
        <v>40</v>
      </c>
      <c r="P22" s="10">
        <f>[2]หน้าผ้า!AB31</f>
        <v>341.36903080895991</v>
      </c>
      <c r="Q22" s="10">
        <f>[2]หน้าผ้า!AC31</f>
        <v>0</v>
      </c>
      <c r="R22" s="10">
        <f>[2]หน้าผ้า!AD31</f>
        <v>341.36903080895991</v>
      </c>
      <c r="S22" s="9" t="str">
        <f>[2]หน้าผ้า!Z31</f>
        <v>500กระสอบแบน</v>
      </c>
      <c r="T22" s="12">
        <f>[2]หน้าผ้า!X31</f>
        <v>45961</v>
      </c>
      <c r="U22" s="11">
        <f>[2]หน้าผ้า!AA31</f>
        <v>20000</v>
      </c>
      <c r="V22" s="10">
        <f>[2]หน้าผ้า!AJ31</f>
        <v>233</v>
      </c>
      <c r="W22" s="10">
        <f>[2]หน้าผ้า!AL31</f>
        <v>19767</v>
      </c>
      <c r="X22" s="10">
        <f>[2]หน้าผ้า!AM31</f>
        <v>0</v>
      </c>
      <c r="Y22" s="10">
        <f>[2]หน้าผ้า!AN31</f>
        <v>20755.350000000002</v>
      </c>
      <c r="Z22" s="9" t="str">
        <f>[2]หน้าผ้า!AO31</f>
        <v>WSWT1925800</v>
      </c>
      <c r="AA22" s="8">
        <f>[2]หน้าผ้า!AQ31</f>
        <v>18501.714330000003</v>
      </c>
      <c r="AB22" s="8">
        <f>[2]หน้าผ้า!AR31</f>
        <v>2540</v>
      </c>
      <c r="AC22" s="8">
        <f>[2]หน้าผ้า!AS31</f>
        <v>15961.714330000003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P9</v>
      </c>
      <c r="AI22" s="1">
        <f>[2]หน้าผ้า!DM31</f>
        <v>3</v>
      </c>
      <c r="AJ22" s="3">
        <f>[2]หน้าผ้า!DN31</f>
        <v>45961</v>
      </c>
      <c r="AK22" s="3">
        <f>[2]หน้าผ้า!DQ31</f>
        <v>0</v>
      </c>
      <c r="AL22" s="3">
        <f>[2]หน้าผ้า!DR31</f>
        <v>45951</v>
      </c>
      <c r="AM22" s="3">
        <f>[2]หน้าผ้า!DS31</f>
        <v>45958</v>
      </c>
      <c r="AN22" s="3">
        <f>[2]หน้าผ้า!DT31</f>
        <v>45959</v>
      </c>
      <c r="AO22" s="3">
        <f>[2]หน้าผ้า!DU31</f>
        <v>45959</v>
      </c>
      <c r="AP22" s="3">
        <f>[2]หน้าผ้า!DP31</f>
        <v>45956</v>
      </c>
      <c r="AQ22" s="3">
        <f>[2]หน้าผ้า!DW31</f>
        <v>45960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1159.175165120889</v>
      </c>
    </row>
    <row r="23" spans="1:56" ht="28.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บจก.เอ็กเซลเล้นท์</v>
      </c>
      <c r="D23" s="13" t="str">
        <f>[2]หน้าผ้า!F32</f>
        <v>รอแบบ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45961</v>
      </c>
      <c r="U23" s="11">
        <f>[2]หน้าผ้า!AA32</f>
        <v>40000</v>
      </c>
      <c r="V23" s="10">
        <f>[2]หน้าผ้า!AJ32</f>
        <v>0</v>
      </c>
      <c r="W23" s="10">
        <f>[2]หน้าผ้า!AL32</f>
        <v>40000</v>
      </c>
      <c r="X23" s="10">
        <f>[2]หน้าผ้า!AM32</f>
        <v>0</v>
      </c>
      <c r="Y23" s="10">
        <f>[2]หน้าผ้า!AN32</f>
        <v>42000</v>
      </c>
      <c r="Z23" s="9" t="str">
        <f>[2]หน้าผ้า!AO32</f>
        <v>WSWT1925800</v>
      </c>
      <c r="AA23" s="8">
        <f>[2]หน้าผ้า!AQ32</f>
        <v>35204.400000000001</v>
      </c>
      <c r="AB23" s="8">
        <f>[2]หน้าผ้า!AR32</f>
        <v>0</v>
      </c>
      <c r="AC23" s="8">
        <f>[2]หน้าผ้า!AS32</f>
        <v>35204.400000000001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ผ้าขาว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45961</v>
      </c>
      <c r="AK23" s="3">
        <f>[2]หน้าผ้า!DQ32</f>
        <v>0</v>
      </c>
      <c r="AL23" s="3">
        <f>[2]หน้าผ้า!DR32</f>
        <v>45952</v>
      </c>
      <c r="AM23" s="3">
        <f>[2]หน้าผ้า!DS32</f>
        <v>45959</v>
      </c>
      <c r="AN23" s="3">
        <f>[2]หน้าผ้า!DT32</f>
        <v>45960</v>
      </c>
      <c r="AO23" s="3">
        <f>[2]หน้าผ้า!DU32</f>
        <v>45960</v>
      </c>
      <c r="AP23" s="3">
        <f>[2]หน้าผ้า!DP32</f>
        <v>45956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2556.6217600000009</v>
      </c>
    </row>
    <row r="24" spans="1:56" ht="28.5" customHeight="1" x14ac:dyDescent="0.45">
      <c r="A24" s="3" t="str">
        <f>[2]หน้าผ้า!C33</f>
        <v>ประมาณการ</v>
      </c>
      <c r="B24" s="14" t="str">
        <f>[2]หน้าผ้า!B33</f>
        <v>ประมาณการ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ผึ้งเหลือง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45961</v>
      </c>
      <c r="U24" s="11">
        <f>[2]หน้าผ้า!AA33</f>
        <v>140000</v>
      </c>
      <c r="V24" s="10">
        <f>[2]หน้าผ้า!AJ33</f>
        <v>2563</v>
      </c>
      <c r="W24" s="10">
        <f>[2]หน้าผ้า!AL33</f>
        <v>137437</v>
      </c>
      <c r="X24" s="10">
        <f>[2]หน้าผ้า!AM33</f>
        <v>0</v>
      </c>
      <c r="Y24" s="10">
        <f>[2]หน้าผ้า!AN33</f>
        <v>144308.85</v>
      </c>
      <c r="Z24" s="9" t="str">
        <f>[2]หน้าผ้า!AO33</f>
        <v>WSWT1925800</v>
      </c>
      <c r="AA24" s="8">
        <f>[2]หน้าผ้า!AQ33</f>
        <v>120959.67806999999</v>
      </c>
      <c r="AB24" s="8">
        <f>[2]หน้าผ้า!AR33</f>
        <v>0</v>
      </c>
      <c r="AC24" s="8">
        <f>[2]หน้าผ้า!AS33</f>
        <v>120959.67806999999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ผ้าขาว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45961</v>
      </c>
      <c r="AK24" s="3">
        <f>[2]หน้าผ้า!DQ33</f>
        <v>0</v>
      </c>
      <c r="AL24" s="3">
        <f>[2]หน้าผ้า!DR33</f>
        <v>45952</v>
      </c>
      <c r="AM24" s="3">
        <f>[2]หน้าผ้า!DS33</f>
        <v>45959</v>
      </c>
      <c r="AN24" s="3">
        <f>[2]หน้าผ้า!DT33</f>
        <v>45960</v>
      </c>
      <c r="AO24" s="3">
        <f>[2]หน้าผ้า!DU33</f>
        <v>45960</v>
      </c>
      <c r="AP24" s="3">
        <f>[2]หน้าผ้า!DP33</f>
        <v>45956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8784.3606207280009</v>
      </c>
    </row>
    <row r="25" spans="1:56" ht="28.5" customHeight="1" x14ac:dyDescent="0.45">
      <c r="A25" s="3">
        <f>[2]หน้าผ้า!C34</f>
        <v>0</v>
      </c>
      <c r="B25" s="14">
        <f>[2]หน้าผ้า!B34</f>
        <v>0</v>
      </c>
      <c r="C25" s="9">
        <f>[2]หน้าผ้า!E34</f>
        <v>0</v>
      </c>
      <c r="D25" s="13">
        <f>[2]หน้าผ้า!F34</f>
        <v>0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>
        <f>[2]หน้าผ้า!R34</f>
        <v>0</v>
      </c>
      <c r="M25" s="10">
        <f>[2]หน้าผ้า!T34</f>
        <v>0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>
        <f>[2]หน้าผ้า!Z34</f>
        <v>0</v>
      </c>
      <c r="T25" s="12">
        <f>[2]หน้าผ้า!X34</f>
        <v>0</v>
      </c>
      <c r="U25" s="11">
        <f>[2]หน้าผ้า!AA34</f>
        <v>0</v>
      </c>
      <c r="V25" s="10">
        <f>[2]หน้าผ้า!AJ34</f>
        <v>0</v>
      </c>
      <c r="W25" s="10">
        <f>[2]หน้าผ้า!AL34</f>
        <v>0</v>
      </c>
      <c r="X25" s="10">
        <f>[2]หน้าผ้า!AM34</f>
        <v>0</v>
      </c>
      <c r="Y25" s="10">
        <f>[2]หน้าผ้า!AN34</f>
        <v>0</v>
      </c>
      <c r="Z25" s="9" t="str">
        <f>[2]หน้าผ้า!AO34</f>
        <v>WSWT1925800</v>
      </c>
      <c r="AA25" s="8">
        <f>[2]หน้าผ้า!AQ34</f>
        <v>174665.79240000001</v>
      </c>
      <c r="AB25" s="8">
        <f>[2]หน้าผ้า!AR34</f>
        <v>2540</v>
      </c>
      <c r="AC25" s="8">
        <f>[2]หน้าผ้า!AS34</f>
        <v>172125.79240000001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ระบุในSD</v>
      </c>
      <c r="AG25" s="1" t="str">
        <f>[3]หน้าผ้า!DC37</f>
        <v>รอตัด</v>
      </c>
      <c r="AH25" s="1">
        <f>[2]หน้าผ้า!DL34</f>
        <v>0</v>
      </c>
      <c r="AI25" s="1" t="str">
        <f>[2]หน้าผ้า!DM34</f>
        <v>Lead time</v>
      </c>
      <c r="AJ25" s="3">
        <f>[2]หน้าผ้า!DN34</f>
        <v>0</v>
      </c>
      <c r="AK25" s="3">
        <f>[2]หน้าผ้า!DQ34</f>
        <v>0</v>
      </c>
      <c r="AL25" s="3">
        <f>[2]หน้าผ้า!DR34</f>
        <v>0</v>
      </c>
      <c r="AM25" s="3">
        <f>[2]หน้าผ้า!DS34</f>
        <v>0</v>
      </c>
      <c r="AN25" s="3">
        <f>[2]หน้าผ้า!DT34</f>
        <v>0</v>
      </c>
      <c r="AO25" s="3">
        <f>[2]หน้าผ้า!DU34</f>
        <v>0</v>
      </c>
      <c r="AP25" s="3">
        <f>[2]หน้าผ้า!DP34</f>
        <v>0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>
        <f>[2]หน้าผ้า!EC34</f>
        <v>0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0</v>
      </c>
    </row>
    <row r="26" spans="1:56" ht="28.5" customHeight="1" x14ac:dyDescent="0.45">
      <c r="A26" s="3">
        <f>[2]หน้าผ้า!C35</f>
        <v>45919</v>
      </c>
      <c r="B26" s="14" t="str">
        <f>[2]หน้าผ้า!B35</f>
        <v>MK68-001142</v>
      </c>
      <c r="C26" s="9" t="str">
        <f>[2]หน้าผ้า!E35</f>
        <v>บจก.เคอรี่ฟลาวมิลล์</v>
      </c>
      <c r="D26" s="13" t="str">
        <f>[2]หน้าผ้า!F35</f>
        <v>ไม่พิมพ์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ไม่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ห่ออัดเบลแบน501</v>
      </c>
      <c r="T26" s="12">
        <f>[2]หน้าผ้า!X35</f>
        <v>45947</v>
      </c>
      <c r="U26" s="11">
        <f>[2]หน้าผ้า!AA35</f>
        <v>20000</v>
      </c>
      <c r="V26" s="10">
        <f>[2]หน้าผ้า!AJ35</f>
        <v>21000</v>
      </c>
      <c r="W26" s="10">
        <f>[2]หน้าผ้า!AL35</f>
        <v>0</v>
      </c>
      <c r="X26" s="10">
        <f>[2]หน้าผ้า!AM35</f>
        <v>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PDR250322</v>
      </c>
      <c r="AG26" s="1" t="str">
        <f>[3]หน้าผ้า!DC38</f>
        <v>พร้อมส่ง</v>
      </c>
      <c r="AH26" s="1" t="str">
        <f>[2]หน้าผ้า!DL35</f>
        <v>P3</v>
      </c>
      <c r="AI26" s="1">
        <f>[2]หน้าผ้า!DM35</f>
        <v>1</v>
      </c>
      <c r="AJ26" s="3">
        <f>[2]หน้าผ้า!DN35</f>
        <v>45947</v>
      </c>
      <c r="AK26" s="3">
        <f>[2]หน้าผ้า!DQ35</f>
        <v>0</v>
      </c>
      <c r="AL26" s="3">
        <f>[2]หน้าผ้า!DR35</f>
        <v>0</v>
      </c>
      <c r="AM26" s="3">
        <f>[2]หน้าผ้า!DS35</f>
        <v>0</v>
      </c>
      <c r="AN26" s="3">
        <f>[2]หน้าผ้า!DT35</f>
        <v>0</v>
      </c>
      <c r="AO26" s="3">
        <f>[2]หน้าผ้า!DU35</f>
        <v>45946</v>
      </c>
      <c r="AP26" s="3">
        <f>[2]หน้าผ้า!DP35</f>
        <v>45942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ตัด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8.5" customHeight="1" x14ac:dyDescent="0.45">
      <c r="A27" s="3">
        <f>[2]หน้าผ้า!C36</f>
        <v>45919</v>
      </c>
      <c r="B27" s="14" t="str">
        <f>[2]หน้าผ้า!B36</f>
        <v>MK68-001143</v>
      </c>
      <c r="C27" s="9" t="str">
        <f>[2]หน้าผ้า!E36</f>
        <v>บจก.เคอรี่ฟลาวมิลล์</v>
      </c>
      <c r="D27" s="13" t="str">
        <f>[2]หน้าผ้า!F36</f>
        <v>ไม่พิมพ์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ไม่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ห่ออัดเบลแบน501</v>
      </c>
      <c r="T27" s="12">
        <f>[2]หน้าผ้า!X36</f>
        <v>45947</v>
      </c>
      <c r="U27" s="11">
        <f>[2]หน้าผ้า!AA36</f>
        <v>20000</v>
      </c>
      <c r="V27" s="10">
        <f>[2]หน้าผ้า!AJ36</f>
        <v>21000</v>
      </c>
      <c r="W27" s="10">
        <f>[2]หน้าผ้า!AL36</f>
        <v>0</v>
      </c>
      <c r="X27" s="10">
        <f>[2]หน้าผ้า!AM36</f>
        <v>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PDR250323</v>
      </c>
      <c r="AG27" s="1" t="str">
        <f>[3]หน้าผ้า!DC39</f>
        <v>รอตัด</v>
      </c>
      <c r="AH27" s="1" t="str">
        <f>[2]หน้าผ้า!DL36</f>
        <v>P3</v>
      </c>
      <c r="AI27" s="1">
        <f>[2]หน้าผ้า!DM36</f>
        <v>1</v>
      </c>
      <c r="AJ27" s="3">
        <f>[2]หน้าผ้า!DN36</f>
        <v>45947</v>
      </c>
      <c r="AK27" s="3">
        <f>[2]หน้าผ้า!DQ36</f>
        <v>0</v>
      </c>
      <c r="AL27" s="3">
        <f>[2]หน้าผ้า!DR36</f>
        <v>0</v>
      </c>
      <c r="AM27" s="3">
        <f>[2]หน้าผ้า!DS36</f>
        <v>0</v>
      </c>
      <c r="AN27" s="3">
        <f>[2]หน้าผ้า!DT36</f>
        <v>0</v>
      </c>
      <c r="AO27" s="3">
        <f>[2]หน้าผ้า!DU36</f>
        <v>45946</v>
      </c>
      <c r="AP27" s="3">
        <f>[2]หน้าผ้า!DP36</f>
        <v>45942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ตัด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8.5" customHeight="1" x14ac:dyDescent="0.45">
      <c r="A28" s="3">
        <f>[2]หน้าผ้า!C37</f>
        <v>45941</v>
      </c>
      <c r="B28" s="14" t="str">
        <f>[2]หน้าผ้า!B37</f>
        <v>MK68-001227</v>
      </c>
      <c r="C28" s="9" t="str">
        <f>[2]หน้าผ้า!E37</f>
        <v>บจก.เคอรี่ฟลาวมิลล์</v>
      </c>
      <c r="D28" s="13" t="str">
        <f>[2]หน้าผ้า!F37</f>
        <v>ปลาโลมาเทา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ห่ออัดเบลแบน501</v>
      </c>
      <c r="T28" s="12">
        <f>[2]หน้าผ้า!X37</f>
        <v>45951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5400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PDR250344</v>
      </c>
      <c r="AG28" s="1" t="str">
        <f>[3]หน้าผ้า!DC40</f>
        <v>ยังไม่ได้พิมพ์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45951</v>
      </c>
      <c r="AK28" s="3">
        <f>[2]หน้าผ้า!DQ37</f>
        <v>0</v>
      </c>
      <c r="AL28" s="3">
        <f>[2]หน้าผ้า!DR37</f>
        <v>45942</v>
      </c>
      <c r="AM28" s="3">
        <f>[2]หน้าผ้า!DS37</f>
        <v>45949</v>
      </c>
      <c r="AN28" s="3">
        <f>[2]หน้าผ้า!DT37</f>
        <v>45950</v>
      </c>
      <c r="AO28" s="3">
        <f>[2]หน้าผ้า!DU37</f>
        <v>45950</v>
      </c>
      <c r="AP28" s="3">
        <f>[2]หน้าผ้า!DP37</f>
        <v>45946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8.5" customHeight="1" x14ac:dyDescent="0.45">
      <c r="A29" s="3">
        <f>[2]หน้าผ้า!C38</f>
        <v>45941</v>
      </c>
      <c r="B29" s="14" t="str">
        <f>[2]หน้าผ้า!B38</f>
        <v>MK68-001227</v>
      </c>
      <c r="C29" s="9" t="str">
        <f>[2]หน้าผ้า!E38</f>
        <v>บจก.เคอรี่ฟลาวมิลล์</v>
      </c>
      <c r="D29" s="13" t="str">
        <f>[2]หน้าผ้า!F38</f>
        <v>ถุงเขียว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ห่ออัดเบลแบน501</v>
      </c>
      <c r="T29" s="12">
        <f>[2]หน้าผ้า!X38</f>
        <v>45951</v>
      </c>
      <c r="U29" s="11">
        <f>[2]หน้าผ้า!AA38</f>
        <v>10000</v>
      </c>
      <c r="V29" s="10">
        <f>[2]หน้าผ้า!AJ38</f>
        <v>10000</v>
      </c>
      <c r="W29" s="10">
        <f>[2]หน้าผ้า!AL38</f>
        <v>0</v>
      </c>
      <c r="X29" s="10">
        <f>[2]หน้าผ้า!AM38</f>
        <v>10700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PDR250344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45951</v>
      </c>
      <c r="AK29" s="3">
        <f>[2]หน้าผ้า!DQ38</f>
        <v>0</v>
      </c>
      <c r="AL29" s="3">
        <f>[2]หน้าผ้า!DR38</f>
        <v>45942</v>
      </c>
      <c r="AM29" s="3">
        <f>[2]หน้าผ้า!DS38</f>
        <v>45949</v>
      </c>
      <c r="AN29" s="3">
        <f>[2]หน้าผ้า!DT38</f>
        <v>45950</v>
      </c>
      <c r="AO29" s="3">
        <f>[2]หน้าผ้า!DU38</f>
        <v>45950</v>
      </c>
      <c r="AP29" s="3">
        <f>[2]หน้าผ้า!DP38</f>
        <v>45946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>รอART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8.5" customHeight="1" x14ac:dyDescent="0.45">
      <c r="A30" s="3">
        <f>[2]หน้าผ้า!C39</f>
        <v>45941</v>
      </c>
      <c r="B30" s="14" t="str">
        <f>[2]หน้าผ้า!B39</f>
        <v>MK68-001227</v>
      </c>
      <c r="C30" s="9" t="str">
        <f>[2]หน้าผ้า!E39</f>
        <v>บจก.เคอรี่ฟลาวมิลล์</v>
      </c>
      <c r="D30" s="13" t="str">
        <f>[2]หน้าผ้า!F39</f>
        <v>ดอกไม้เขียว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ห่ออัดเบลแบน501</v>
      </c>
      <c r="T30" s="12">
        <f>[2]หน้าผ้า!X39</f>
        <v>45951</v>
      </c>
      <c r="U30" s="11">
        <f>[2]หน้าผ้า!AA39</f>
        <v>10000</v>
      </c>
      <c r="V30" s="10">
        <f>[2]หน้าผ้า!AJ39</f>
        <v>0</v>
      </c>
      <c r="W30" s="10">
        <f>[2]หน้าผ้า!AL39</f>
        <v>10000</v>
      </c>
      <c r="X30" s="10">
        <f>[2]หน้าผ้า!AM39</f>
        <v>10500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PDR250344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45951</v>
      </c>
      <c r="AK30" s="3">
        <f>[2]หน้าผ้า!DQ39</f>
        <v>0</v>
      </c>
      <c r="AL30" s="3">
        <f>[2]หน้าผ้า!DR39</f>
        <v>45942</v>
      </c>
      <c r="AM30" s="3">
        <f>[2]หน้าผ้า!DS39</f>
        <v>45949</v>
      </c>
      <c r="AN30" s="3">
        <f>[2]หน้าผ้า!DT39</f>
        <v>45950</v>
      </c>
      <c r="AO30" s="3">
        <f>[2]หน้าผ้า!DU39</f>
        <v>45950</v>
      </c>
      <c r="AP30" s="3">
        <f>[2]หน้าผ้า!DP39</f>
        <v>45946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>รอART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8.5" customHeight="1" x14ac:dyDescent="0.45">
      <c r="A31" s="3">
        <f>[2]หน้าผ้า!C40</f>
        <v>45941</v>
      </c>
      <c r="B31" s="14" t="str">
        <f>[2]หน้าผ้า!B40</f>
        <v>MK68-001227</v>
      </c>
      <c r="C31" s="9" t="str">
        <f>[2]หน้าผ้า!E40</f>
        <v>บจก.เคอรี่ฟลาวมิลล์</v>
      </c>
      <c r="D31" s="13" t="str">
        <f>[2]หน้าผ้า!F40</f>
        <v>บะหมี่เตี๊ยว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ห่ออัดเบลแบน501</v>
      </c>
      <c r="T31" s="12">
        <f>[2]หน้าผ้า!X40</f>
        <v>45952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0</v>
      </c>
      <c r="Y31" s="10">
        <f>[2]หน้าผ้า!AN40</f>
        <v>5250</v>
      </c>
      <c r="Z31" s="9" t="str">
        <f>[2]หน้าผ้า!AO40</f>
        <v>WSWT1921720</v>
      </c>
      <c r="AA31" s="8">
        <f>[2]หน้าผ้า!AQ40</f>
        <v>4679.9500000000007</v>
      </c>
      <c r="AB31" s="8">
        <f>[2]หน้าผ้า!AR40</f>
        <v>4679.9500000000007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PDR250345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45952</v>
      </c>
      <c r="AK31" s="3">
        <f>[2]หน้าผ้า!DQ40</f>
        <v>0</v>
      </c>
      <c r="AL31" s="3">
        <f>[2]หน้าผ้า!DR40</f>
        <v>45943</v>
      </c>
      <c r="AM31" s="3">
        <f>[2]หน้าผ้า!DS40</f>
        <v>45950</v>
      </c>
      <c r="AN31" s="3">
        <f>[2]หน้าผ้า!DT40</f>
        <v>45951</v>
      </c>
      <c r="AO31" s="3">
        <f>[2]หน้าผ้า!DU40</f>
        <v>45951</v>
      </c>
      <c r="AP31" s="3">
        <f>[2]หน้าผ้า!DP40</f>
        <v>45947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>รอART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8.5" customHeight="1" x14ac:dyDescent="0.45">
      <c r="A32" s="3">
        <f>[2]หน้าผ้า!C41</f>
        <v>45941</v>
      </c>
      <c r="B32" s="14" t="str">
        <f>[2]หน้าผ้า!B41</f>
        <v>MK68-001227</v>
      </c>
      <c r="C32" s="9" t="str">
        <f>[2]หน้าผ้า!E41</f>
        <v>บจก.เคอรี่ฟลาวมิลล์</v>
      </c>
      <c r="D32" s="13" t="str">
        <f>[2]หน้าผ้า!F41</f>
        <v>ปลาโลมาแดง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ห่ออัดเบลแบน501</v>
      </c>
      <c r="T32" s="12">
        <f>[2]หน้าผ้า!X41</f>
        <v>45952</v>
      </c>
      <c r="U32" s="11">
        <f>[2]หน้าผ้า!AA41</f>
        <v>5000</v>
      </c>
      <c r="V32" s="10">
        <f>[2]หน้าผ้า!AJ41</f>
        <v>5000</v>
      </c>
      <c r="W32" s="10">
        <f>[2]หน้าผ้า!AL41</f>
        <v>0</v>
      </c>
      <c r="X32" s="10">
        <f>[2]หน้าผ้า!AM41</f>
        <v>5300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PDR250345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45952</v>
      </c>
      <c r="AK32" s="3">
        <f>[2]หน้าผ้า!DQ41</f>
        <v>0</v>
      </c>
      <c r="AL32" s="3">
        <f>[2]หน้าผ้า!DR41</f>
        <v>45943</v>
      </c>
      <c r="AM32" s="3">
        <f>[2]หน้าผ้า!DS41</f>
        <v>45950</v>
      </c>
      <c r="AN32" s="3">
        <f>[2]หน้าผ้า!DT41</f>
        <v>45951</v>
      </c>
      <c r="AO32" s="3">
        <f>[2]หน้าผ้า!DU41</f>
        <v>45951</v>
      </c>
      <c r="AP32" s="3">
        <f>[2]หน้าผ้า!DP41</f>
        <v>45947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>รอART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8.5" customHeight="1" x14ac:dyDescent="0.45">
      <c r="A33" s="3">
        <f>[2]หน้าผ้า!C42</f>
        <v>45941</v>
      </c>
      <c r="B33" s="14" t="str">
        <f>[2]หน้าผ้า!B42</f>
        <v>MK68-001227</v>
      </c>
      <c r="C33" s="9" t="str">
        <f>[2]หน้าผ้า!E42</f>
        <v>บจก.เคอรี่ฟลาวมิลล์</v>
      </c>
      <c r="D33" s="13" t="str">
        <f>[2]หน้าผ้า!F42</f>
        <v>โบว์แดง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ห่ออัดเบลแบน501</v>
      </c>
      <c r="T33" s="12">
        <f>[2]หน้าผ้า!X42</f>
        <v>45952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4679.9500000000007</v>
      </c>
      <c r="AB33" s="8">
        <f>[2]หน้าผ้า!AR42</f>
        <v>4679.9500000000007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PDR250345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45952</v>
      </c>
      <c r="AK33" s="3">
        <f>[2]หน้าผ้า!DQ42</f>
        <v>0</v>
      </c>
      <c r="AL33" s="3">
        <f>[2]หน้าผ้า!DR42</f>
        <v>45943</v>
      </c>
      <c r="AM33" s="3">
        <f>[2]หน้าผ้า!DS42</f>
        <v>45950</v>
      </c>
      <c r="AN33" s="3">
        <f>[2]หน้าผ้า!DT42</f>
        <v>45951</v>
      </c>
      <c r="AO33" s="3">
        <f>[2]หน้าผ้า!DU42</f>
        <v>45951</v>
      </c>
      <c r="AP33" s="3">
        <f>[2]หน้าผ้า!DP42</f>
        <v>45947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>รอART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8.5" customHeight="1" x14ac:dyDescent="0.45">
      <c r="A34" s="3">
        <f>[2]หน้าผ้า!C43</f>
        <v>45941</v>
      </c>
      <c r="B34" s="14" t="str">
        <f>[2]หน้าผ้า!B43</f>
        <v>MK68-001227</v>
      </c>
      <c r="C34" s="9" t="str">
        <f>[2]หน้าผ้า!E43</f>
        <v>บจก.เคอรี่ฟลาวมิลล์</v>
      </c>
      <c r="D34" s="13" t="str">
        <f>[2]หน้าผ้า!F43</f>
        <v>บลูทีมเหลือง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ห่ออัดเบลแบน501</v>
      </c>
      <c r="T34" s="12">
        <f>[2]หน้าผ้า!X43</f>
        <v>45952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4679.9500000000007</v>
      </c>
      <c r="AB34" s="8">
        <f>[2]หน้าผ้า!AR43</f>
        <v>4679.9500000000007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PDR250345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45952</v>
      </c>
      <c r="AK34" s="3">
        <f>[2]หน้าผ้า!DQ43</f>
        <v>0</v>
      </c>
      <c r="AL34" s="3">
        <f>[2]หน้าผ้า!DR43</f>
        <v>45943</v>
      </c>
      <c r="AM34" s="3">
        <f>[2]หน้าผ้า!DS43</f>
        <v>45950</v>
      </c>
      <c r="AN34" s="3">
        <f>[2]หน้าผ้า!DT43</f>
        <v>45951</v>
      </c>
      <c r="AO34" s="3">
        <f>[2]หน้าผ้า!DU43</f>
        <v>45951</v>
      </c>
      <c r="AP34" s="3">
        <f>[2]หน้าผ้า!DP43</f>
        <v>45947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>รอART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8.5" customHeight="1" x14ac:dyDescent="0.45">
      <c r="A35" s="3">
        <f>[2]หน้าผ้า!C44</f>
        <v>45941</v>
      </c>
      <c r="B35" s="14" t="str">
        <f>[2]หน้าผ้า!B44</f>
        <v>MK68-001229</v>
      </c>
      <c r="C35" s="9" t="str">
        <f>[2]หน้าผ้า!E44</f>
        <v>บจก.เคอรี่ฟลาวมิลล์</v>
      </c>
      <c r="D35" s="13" t="str">
        <f>[2]หน้าผ้า!F44</f>
        <v>บะหมี่เตี๊ยว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ห่ออัดเบลแบน501</v>
      </c>
      <c r="T35" s="12">
        <f>[2]หน้าผ้า!X44</f>
        <v>45952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0</v>
      </c>
      <c r="Y35" s="10">
        <f>[2]หน้าผ้า!AN44</f>
        <v>5250</v>
      </c>
      <c r="Z35" s="9" t="str">
        <f>[2]หน้าผ้า!AO44</f>
        <v>WSWT1921720</v>
      </c>
      <c r="AA35" s="8">
        <f>[2]หน้าผ้า!AQ44</f>
        <v>4679.9500000000007</v>
      </c>
      <c r="AB35" s="8">
        <f>[2]หน้าผ้า!AR44</f>
        <v>4679.9500000000007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PDR250346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45952</v>
      </c>
      <c r="AK35" s="3">
        <f>[2]หน้าผ้า!DQ44</f>
        <v>0</v>
      </c>
      <c r="AL35" s="3">
        <f>[2]หน้าผ้า!DR44</f>
        <v>45943</v>
      </c>
      <c r="AM35" s="3">
        <f>[2]หน้าผ้า!DS44</f>
        <v>45950</v>
      </c>
      <c r="AN35" s="3">
        <f>[2]หน้าผ้า!DT44</f>
        <v>45951</v>
      </c>
      <c r="AO35" s="3">
        <f>[2]หน้าผ้า!DU44</f>
        <v>45951</v>
      </c>
      <c r="AP35" s="3">
        <f>[2]หน้าผ้า!DP44</f>
        <v>45947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>รอART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8.5" customHeight="1" x14ac:dyDescent="0.45">
      <c r="A36" s="3">
        <f>[2]หน้าผ้า!C45</f>
        <v>45941</v>
      </c>
      <c r="B36" s="14" t="str">
        <f>[2]หน้าผ้า!B45</f>
        <v>MK68-001229</v>
      </c>
      <c r="C36" s="9" t="str">
        <f>[2]หน้าผ้า!E45</f>
        <v>บจก.เคอรี่ฟลาวมิลล์</v>
      </c>
      <c r="D36" s="13" t="str">
        <f>[2]หน้าผ้า!F45</f>
        <v>ปลาโลมาแดง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ห่ออัดเบลแบน501</v>
      </c>
      <c r="T36" s="12">
        <f>[2]หน้าผ้า!X45</f>
        <v>45952</v>
      </c>
      <c r="U36" s="11">
        <f>[2]หน้าผ้า!AA45</f>
        <v>5000</v>
      </c>
      <c r="V36" s="10">
        <f>[2]หน้าผ้า!AJ45</f>
        <v>5000</v>
      </c>
      <c r="W36" s="10">
        <f>[2]หน้าผ้า!AL45</f>
        <v>0</v>
      </c>
      <c r="X36" s="10">
        <f>[2]หน้าผ้า!AM45</f>
        <v>5300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PDR250346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45952</v>
      </c>
      <c r="AK36" s="3">
        <f>[2]หน้าผ้า!DQ45</f>
        <v>0</v>
      </c>
      <c r="AL36" s="3">
        <f>[2]หน้าผ้า!DR45</f>
        <v>45943</v>
      </c>
      <c r="AM36" s="3">
        <f>[2]หน้าผ้า!DS45</f>
        <v>45950</v>
      </c>
      <c r="AN36" s="3">
        <f>[2]หน้าผ้า!DT45</f>
        <v>45951</v>
      </c>
      <c r="AO36" s="3">
        <f>[2]หน้าผ้า!DU45</f>
        <v>45951</v>
      </c>
      <c r="AP36" s="3">
        <f>[2]หน้าผ้า!DP45</f>
        <v>45947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>รอART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8.5" customHeight="1" x14ac:dyDescent="0.45">
      <c r="A37" s="3">
        <f>[2]หน้าผ้า!C46</f>
        <v>45941</v>
      </c>
      <c r="B37" s="14" t="str">
        <f>[2]หน้าผ้า!B46</f>
        <v>MK68-001229</v>
      </c>
      <c r="C37" s="9" t="str">
        <f>[2]หน้าผ้า!E46</f>
        <v>บจก.เคอรี่ฟลาวมิลล์</v>
      </c>
      <c r="D37" s="13" t="str">
        <f>[2]หน้าผ้า!F46</f>
        <v>FW-Y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ไม่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ห่ออัดเบลแบน501</v>
      </c>
      <c r="T37" s="12">
        <f>[2]หน้าผ้า!X46</f>
        <v>45952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5250</v>
      </c>
      <c r="Z37" s="9" t="str">
        <f>[2]หน้าผ้า!AO46</f>
        <v>WSWT1921720</v>
      </c>
      <c r="AA37" s="8">
        <f>[2]หน้าผ้า!AQ46</f>
        <v>4679.9500000000007</v>
      </c>
      <c r="AB37" s="8">
        <f>[2]หน้าผ้า!AR46</f>
        <v>4679.9500000000007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PDR250346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45952</v>
      </c>
      <c r="AK37" s="3">
        <f>[2]หน้าผ้า!DQ46</f>
        <v>0</v>
      </c>
      <c r="AL37" s="3">
        <f>[2]หน้าผ้า!DR46</f>
        <v>45943</v>
      </c>
      <c r="AM37" s="3">
        <f>[2]หน้าผ้า!DS46</f>
        <v>45950</v>
      </c>
      <c r="AN37" s="3">
        <f>[2]หน้าผ้า!DT46</f>
        <v>45951</v>
      </c>
      <c r="AO37" s="3">
        <f>[2]หน้าผ้า!DU46</f>
        <v>45951</v>
      </c>
      <c r="AP37" s="3">
        <f>[2]หน้าผ้า!DP46</f>
        <v>45947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>รอART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8.5" customHeight="1" x14ac:dyDescent="0.45">
      <c r="A38" s="3">
        <f>[2]หน้าผ้า!C47</f>
        <v>45941</v>
      </c>
      <c r="B38" s="14" t="str">
        <f>[2]หน้าผ้า!B47</f>
        <v>MK68-001229</v>
      </c>
      <c r="C38" s="9" t="str">
        <f>[2]หน้าผ้า!E47</f>
        <v>บจก.เคอรี่ฟลาวมิลล์</v>
      </c>
      <c r="D38" s="13" t="str">
        <f>[2]หน้าผ้า!F47</f>
        <v>กุ้งแดง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ห่ออัดเบลแบน501</v>
      </c>
      <c r="T38" s="12">
        <f>[2]หน้าผ้า!X47</f>
        <v>45952</v>
      </c>
      <c r="U38" s="11">
        <f>[2]หน้าผ้า!AA47</f>
        <v>10000</v>
      </c>
      <c r="V38" s="10">
        <f>[2]หน้าผ้า!AJ47</f>
        <v>0</v>
      </c>
      <c r="W38" s="10">
        <f>[2]หน้าผ้า!AL47</f>
        <v>10000</v>
      </c>
      <c r="X38" s="10">
        <f>[2]หน้าผ้า!AM47</f>
        <v>0</v>
      </c>
      <c r="Y38" s="10">
        <f>[2]หน้าผ้า!AN47</f>
        <v>10500</v>
      </c>
      <c r="Z38" s="9" t="str">
        <f>[2]หน้าผ้า!AO47</f>
        <v>WSWT1921720</v>
      </c>
      <c r="AA38" s="8">
        <f>[2]หน้าผ้า!AQ47</f>
        <v>9359.9000000000015</v>
      </c>
      <c r="AB38" s="8">
        <f>[2]หน้าผ้า!AR47</f>
        <v>9359.9000000000015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PDR250346</v>
      </c>
      <c r="AG38" s="1" t="str">
        <f>[3]หน้าผ้า!DC50</f>
        <v>รอตัด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45952</v>
      </c>
      <c r="AK38" s="3">
        <f>[2]หน้าผ้า!DQ47</f>
        <v>0</v>
      </c>
      <c r="AL38" s="3">
        <f>[2]หน้าผ้า!DR47</f>
        <v>45943</v>
      </c>
      <c r="AM38" s="3">
        <f>[2]หน้าผ้า!DS47</f>
        <v>45950</v>
      </c>
      <c r="AN38" s="3">
        <f>[2]หน้าผ้า!DT47</f>
        <v>45951</v>
      </c>
      <c r="AO38" s="3">
        <f>[2]หน้าผ้า!DU47</f>
        <v>45951</v>
      </c>
      <c r="AP38" s="3">
        <f>[2]หน้าผ้า!DP47</f>
        <v>45947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>รอART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8.5" customHeight="1" x14ac:dyDescent="0.45">
      <c r="A39" s="3">
        <f>[2]หน้าผ้า!C48</f>
        <v>45941</v>
      </c>
      <c r="B39" s="14" t="str">
        <f>[2]หน้าผ้า!B48</f>
        <v>MK68-001227</v>
      </c>
      <c r="C39" s="9" t="str">
        <f>[2]หน้าผ้า!E48</f>
        <v>บจก.เคอรี่ฟลาวมิลล์</v>
      </c>
      <c r="D39" s="13" t="str">
        <f>[2]หน้าผ้า!F48</f>
        <v>FW-Y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ห่ออัดเบลแบน501</v>
      </c>
      <c r="T39" s="12">
        <f>[2]หน้าผ้า!X48</f>
        <v>45954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4679.9500000000007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PDR250347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45954</v>
      </c>
      <c r="AK39" s="3">
        <f>[2]หน้าผ้า!DQ48</f>
        <v>0</v>
      </c>
      <c r="AL39" s="3">
        <f>[2]หน้าผ้า!DR48</f>
        <v>45945</v>
      </c>
      <c r="AM39" s="3">
        <f>[2]หน้าผ้า!DS48</f>
        <v>45952</v>
      </c>
      <c r="AN39" s="3">
        <f>[2]หน้าผ้า!DT48</f>
        <v>45953</v>
      </c>
      <c r="AO39" s="3">
        <f>[2]หน้าผ้า!DU48</f>
        <v>45953</v>
      </c>
      <c r="AP39" s="3">
        <f>[2]หน้าผ้า!DP48</f>
        <v>45949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>รอART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8.5" customHeight="1" x14ac:dyDescent="0.45">
      <c r="A40" s="3">
        <f>[2]หน้าผ้า!C49</f>
        <v>45941</v>
      </c>
      <c r="B40" s="14" t="str">
        <f>[2]หน้าผ้า!B49</f>
        <v>MK68-001227</v>
      </c>
      <c r="C40" s="9" t="str">
        <f>[2]หน้าผ้า!E49</f>
        <v>บจก.เคอรี่ฟลาวมิลล์</v>
      </c>
      <c r="D40" s="13" t="str">
        <f>[2]หน้าผ้า!F49</f>
        <v>แต้มฟ้า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ห่ออัดเบลแบน501</v>
      </c>
      <c r="T40" s="12">
        <f>[2]หน้าผ้า!X49</f>
        <v>45954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4679.9500000000007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PDR250347</v>
      </c>
      <c r="AG40" s="1" t="str">
        <f>[3]หน้าผ้า!DC52</f>
        <v>พร้อมส่ง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45954</v>
      </c>
      <c r="AK40" s="3">
        <f>[2]หน้าผ้า!DQ49</f>
        <v>0</v>
      </c>
      <c r="AL40" s="3">
        <f>[2]หน้าผ้า!DR49</f>
        <v>45945</v>
      </c>
      <c r="AM40" s="3">
        <f>[2]หน้าผ้า!DS49</f>
        <v>45952</v>
      </c>
      <c r="AN40" s="3">
        <f>[2]หน้าผ้า!DT49</f>
        <v>45953</v>
      </c>
      <c r="AO40" s="3">
        <f>[2]หน้าผ้า!DU49</f>
        <v>45953</v>
      </c>
      <c r="AP40" s="3">
        <f>[2]หน้าผ้า!DP49</f>
        <v>45949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>รอART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8.5" customHeight="1" x14ac:dyDescent="0.45">
      <c r="A41" s="3">
        <f>[2]หน้าผ้า!C50</f>
        <v>45941</v>
      </c>
      <c r="B41" s="14" t="str">
        <f>[2]หน้าผ้า!B50</f>
        <v>MK68-001229</v>
      </c>
      <c r="C41" s="9" t="str">
        <f>[2]หน้าผ้า!E50</f>
        <v>บจก.เคอรี่ฟลาวมิลล์</v>
      </c>
      <c r="D41" s="13" t="str">
        <f>[2]หน้าผ้า!F50</f>
        <v>ถุงเขียว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45954</v>
      </c>
      <c r="U41" s="11">
        <f>[2]หน้าผ้า!AA50</f>
        <v>10000</v>
      </c>
      <c r="V41" s="10">
        <f>[2]หน้าผ้า!AJ50</f>
        <v>5000</v>
      </c>
      <c r="W41" s="10">
        <f>[2]หน้าผ้า!AL50</f>
        <v>5000</v>
      </c>
      <c r="X41" s="10">
        <f>[2]หน้าผ้า!AM50</f>
        <v>10400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PDR250348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45954</v>
      </c>
      <c r="AK41" s="3">
        <f>[2]หน้าผ้า!DQ50</f>
        <v>0</v>
      </c>
      <c r="AL41" s="3">
        <f>[2]หน้าผ้า!DR50</f>
        <v>45945</v>
      </c>
      <c r="AM41" s="3">
        <f>[2]หน้าผ้า!DS50</f>
        <v>45952</v>
      </c>
      <c r="AN41" s="3">
        <f>[2]หน้าผ้า!DT50</f>
        <v>45953</v>
      </c>
      <c r="AO41" s="3">
        <f>[2]หน้าผ้า!DU50</f>
        <v>45953</v>
      </c>
      <c r="AP41" s="3">
        <f>[2]หน้าผ้า!DP50</f>
        <v>45949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>รอART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8.5" customHeight="1" x14ac:dyDescent="0.45">
      <c r="A42" s="3">
        <f>[2]หน้าผ้า!C51</f>
        <v>45941</v>
      </c>
      <c r="B42" s="14" t="str">
        <f>[2]หน้าผ้า!B51</f>
        <v>MK68-001229</v>
      </c>
      <c r="C42" s="9" t="str">
        <f>[2]หน้าผ้า!E51</f>
        <v>บจก.เคอรี่ฟลาวมิลล์</v>
      </c>
      <c r="D42" s="13" t="str">
        <f>[2]หน้าผ้า!F51</f>
        <v>ถุงทองแซนวิช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ห่ออัดเบลแบน501</v>
      </c>
      <c r="T42" s="12">
        <f>[2]หน้าผ้า!X51</f>
        <v>45954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4679.9500000000007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PDR250348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45954</v>
      </c>
      <c r="AK42" s="3">
        <f>[2]หน้าผ้า!DQ51</f>
        <v>0</v>
      </c>
      <c r="AL42" s="3">
        <f>[2]หน้าผ้า!DR51</f>
        <v>45945</v>
      </c>
      <c r="AM42" s="3">
        <f>[2]หน้าผ้า!DS51</f>
        <v>45952</v>
      </c>
      <c r="AN42" s="3">
        <f>[2]หน้าผ้า!DT51</f>
        <v>45953</v>
      </c>
      <c r="AO42" s="3">
        <f>[2]หน้าผ้า!DU51</f>
        <v>45953</v>
      </c>
      <c r="AP42" s="3">
        <f>[2]หน้าผ้า!DP51</f>
        <v>45949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>รอART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8.5" customHeight="1" x14ac:dyDescent="0.45">
      <c r="A43" s="3">
        <f>[2]หน้าผ้า!C52</f>
        <v>45941</v>
      </c>
      <c r="B43" s="14" t="str">
        <f>[2]หน้าผ้า!B52</f>
        <v>MK68-001229</v>
      </c>
      <c r="C43" s="9" t="str">
        <f>[2]หน้าผ้า!E52</f>
        <v>บจก.เคอรี่ฟลาวมิลล์</v>
      </c>
      <c r="D43" s="13" t="str">
        <f>[2]หน้าผ้า!F52</f>
        <v>ปลาโลมาแดง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ห่ออัดเบลแบน501</v>
      </c>
      <c r="T43" s="12">
        <f>[2]หน้าผ้า!X52</f>
        <v>45954</v>
      </c>
      <c r="U43" s="11">
        <f>[2]หน้าผ้า!AA52</f>
        <v>5000</v>
      </c>
      <c r="V43" s="10">
        <f>[2]หน้าผ้า!AJ52</f>
        <v>5000</v>
      </c>
      <c r="W43" s="10">
        <f>[2]หน้าผ้า!AL52</f>
        <v>0</v>
      </c>
      <c r="X43" s="10">
        <f>[2]หน้าผ้า!AM52</f>
        <v>5300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PDR250348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45954</v>
      </c>
      <c r="AK43" s="3">
        <f>[2]หน้าผ้า!DQ52</f>
        <v>0</v>
      </c>
      <c r="AL43" s="3">
        <f>[2]หน้าผ้า!DR52</f>
        <v>45945</v>
      </c>
      <c r="AM43" s="3">
        <f>[2]หน้าผ้า!DS52</f>
        <v>45952</v>
      </c>
      <c r="AN43" s="3">
        <f>[2]หน้าผ้า!DT52</f>
        <v>45953</v>
      </c>
      <c r="AO43" s="3">
        <f>[2]หน้าผ้า!DU52</f>
        <v>45953</v>
      </c>
      <c r="AP43" s="3">
        <f>[2]หน้าผ้า!DP52</f>
        <v>45949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>รอART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8.5" customHeight="1" x14ac:dyDescent="0.45">
      <c r="A44" s="3">
        <f>[2]หน้าผ้า!C53</f>
        <v>45941</v>
      </c>
      <c r="B44" s="14" t="str">
        <f>[2]หน้าผ้า!B53</f>
        <v>MK68-001229</v>
      </c>
      <c r="C44" s="9" t="str">
        <f>[2]หน้าผ้า!E53</f>
        <v>บจก.เคอรี่ฟลาวมิลล์</v>
      </c>
      <c r="D44" s="13">
        <f>[2]หน้าผ้า!F53</f>
        <v>997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ไม่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ห่ออัดเบลแบน501</v>
      </c>
      <c r="T44" s="12">
        <f>[2]หน้าผ้า!X53</f>
        <v>45954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0</v>
      </c>
      <c r="AC44" s="8">
        <f>[2]หน้าผ้า!AS53</f>
        <v>4679.9500000000007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PDR250348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45954</v>
      </c>
      <c r="AK44" s="3">
        <f>[2]หน้าผ้า!DQ53</f>
        <v>0</v>
      </c>
      <c r="AL44" s="3">
        <f>[2]หน้าผ้า!DR53</f>
        <v>45945</v>
      </c>
      <c r="AM44" s="3">
        <f>[2]หน้าผ้า!DS53</f>
        <v>45952</v>
      </c>
      <c r="AN44" s="3">
        <f>[2]หน้าผ้า!DT53</f>
        <v>45953</v>
      </c>
      <c r="AO44" s="3">
        <f>[2]หน้าผ้า!DU53</f>
        <v>45953</v>
      </c>
      <c r="AP44" s="3">
        <f>[2]หน้าผ้า!DP53</f>
        <v>45949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>รอART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352.51463377777782</v>
      </c>
    </row>
    <row r="45" spans="1:56" ht="28.5" customHeight="1" x14ac:dyDescent="0.45">
      <c r="A45" s="3">
        <f>[2]หน้าผ้า!C54</f>
        <v>45941</v>
      </c>
      <c r="B45" s="14" t="str">
        <f>[2]หน้าผ้า!B54</f>
        <v>MK68-001227</v>
      </c>
      <c r="C45" s="9" t="str">
        <f>[2]หน้าผ้า!E54</f>
        <v>บจก.เคอรี่ฟลาวมิลล์</v>
      </c>
      <c r="D45" s="13" t="str">
        <f>[2]หน้าผ้า!F54</f>
        <v>บะหมี่เตี๊ยว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ห่ออัดเบลแบน501</v>
      </c>
      <c r="T45" s="12">
        <f>[2]หน้าผ้า!X54</f>
        <v>45958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0</v>
      </c>
      <c r="AC45" s="8">
        <f>[2]หน้าผ้า!AS54</f>
        <v>4679.9500000000007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PDR250349</v>
      </c>
      <c r="AG45" s="1" t="str">
        <f>[3]หน้าผ้า!DC57</f>
        <v>รอตัด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45958</v>
      </c>
      <c r="AK45" s="3">
        <f>[2]หน้าผ้า!DQ54</f>
        <v>0</v>
      </c>
      <c r="AL45" s="3">
        <f>[2]หน้าผ้า!DR54</f>
        <v>45949</v>
      </c>
      <c r="AM45" s="3">
        <f>[2]หน้าผ้า!DS54</f>
        <v>45956</v>
      </c>
      <c r="AN45" s="3">
        <f>[2]หน้าผ้า!DT54</f>
        <v>45957</v>
      </c>
      <c r="AO45" s="3">
        <f>[2]หน้าผ้า!DU54</f>
        <v>45957</v>
      </c>
      <c r="AP45" s="3">
        <f>[2]หน้าผ้า!DP54</f>
        <v>45953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>รอART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352.51463377777782</v>
      </c>
    </row>
    <row r="46" spans="1:56" ht="28.5" customHeight="1" x14ac:dyDescent="0.45">
      <c r="A46" s="3">
        <f>[2]หน้าผ้า!C55</f>
        <v>45941</v>
      </c>
      <c r="B46" s="14" t="str">
        <f>[2]หน้าผ้า!B55</f>
        <v>MK68-001227</v>
      </c>
      <c r="C46" s="9" t="str">
        <f>[2]หน้าผ้า!E55</f>
        <v>บจก.เคอรี่ฟลาวมิลล์</v>
      </c>
      <c r="D46" s="13" t="str">
        <f>[2]หน้าผ้า!F55</f>
        <v xml:space="preserve">แปดแต้มแดง  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ห่ออัดเบลแบน501</v>
      </c>
      <c r="T46" s="12">
        <f>[2]หน้าผ้า!X55</f>
        <v>45958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0</v>
      </c>
      <c r="AC46" s="8">
        <f>[2]หน้าผ้า!AS55</f>
        <v>4679.9500000000007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PDR250349</v>
      </c>
      <c r="AG46" s="1" t="str">
        <f>[3]หน้าผ้า!DC58</f>
        <v>ผ้าขาว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45958</v>
      </c>
      <c r="AK46" s="3">
        <f>[2]หน้าผ้า!DQ55</f>
        <v>0</v>
      </c>
      <c r="AL46" s="3">
        <f>[2]หน้าผ้า!DR55</f>
        <v>45949</v>
      </c>
      <c r="AM46" s="3">
        <f>[2]หน้าผ้า!DS55</f>
        <v>45956</v>
      </c>
      <c r="AN46" s="3">
        <f>[2]หน้าผ้า!DT55</f>
        <v>45957</v>
      </c>
      <c r="AO46" s="3">
        <f>[2]หน้าผ้า!DU55</f>
        <v>45957</v>
      </c>
      <c r="AP46" s="3">
        <f>[2]หน้าผ้า!DP55</f>
        <v>45953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>รอART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352.51463377777782</v>
      </c>
    </row>
    <row r="47" spans="1:56" ht="28.5" customHeight="1" x14ac:dyDescent="0.45">
      <c r="A47" s="3">
        <f>[2]หน้าผ้า!C56</f>
        <v>45941</v>
      </c>
      <c r="B47" s="14" t="str">
        <f>[2]หน้าผ้า!B56</f>
        <v>MK68-001227</v>
      </c>
      <c r="C47" s="9" t="str">
        <f>[2]หน้าผ้า!E56</f>
        <v>บจก.เคอรี่ฟลาวมิลล์</v>
      </c>
      <c r="D47" s="13" t="str">
        <f>[2]หน้าผ้า!F56</f>
        <v>PBKF2-01-03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ห่ออัดเบลแบน501</v>
      </c>
      <c r="T47" s="12">
        <f>[2]หน้าผ้า!X56</f>
        <v>45958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0</v>
      </c>
      <c r="AC47" s="8">
        <f>[2]หน้าผ้า!AS56</f>
        <v>4679.9500000000007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PDR250349</v>
      </c>
      <c r="AG47" s="1" t="str">
        <f>[3]หน้าผ้า!DC59</f>
        <v>พร้อมส่ง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45958</v>
      </c>
      <c r="AK47" s="3">
        <f>[2]หน้าผ้า!DQ56</f>
        <v>0</v>
      </c>
      <c r="AL47" s="3">
        <f>[2]หน้าผ้า!DR56</f>
        <v>45949</v>
      </c>
      <c r="AM47" s="3">
        <f>[2]หน้าผ้า!DS56</f>
        <v>45956</v>
      </c>
      <c r="AN47" s="3">
        <f>[2]หน้าผ้า!DT56</f>
        <v>45957</v>
      </c>
      <c r="AO47" s="3">
        <f>[2]หน้าผ้า!DU56</f>
        <v>45957</v>
      </c>
      <c r="AP47" s="3">
        <f>[2]หน้าผ้า!DP56</f>
        <v>45953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352.51463377777782</v>
      </c>
    </row>
    <row r="48" spans="1:56" ht="28.5" customHeight="1" x14ac:dyDescent="0.45">
      <c r="A48" s="3">
        <f>[2]หน้าผ้า!C57</f>
        <v>45941</v>
      </c>
      <c r="B48" s="14" t="str">
        <f>[2]หน้าผ้า!B57</f>
        <v>MK68-001227</v>
      </c>
      <c r="C48" s="9" t="str">
        <f>[2]หน้าผ้า!E57</f>
        <v>บจก.เคอรี่ฟลาวมิลล์</v>
      </c>
      <c r="D48" s="13" t="str">
        <f>[2]หน้าผ้า!F57</f>
        <v>ถุงเขียว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ห่ออัดเบลแบน501</v>
      </c>
      <c r="T48" s="12">
        <f>[2]หน้าผ้า!X57</f>
        <v>45958</v>
      </c>
      <c r="U48" s="11">
        <f>[2]หน้าผ้า!AA57</f>
        <v>10000</v>
      </c>
      <c r="V48" s="10">
        <f>[2]หน้าผ้า!AJ57</f>
        <v>0</v>
      </c>
      <c r="W48" s="10">
        <f>[2]หน้าผ้า!AL57</f>
        <v>10000</v>
      </c>
      <c r="X48" s="10">
        <f>[2]หน้าผ้า!AM57</f>
        <v>10400</v>
      </c>
      <c r="Y48" s="10">
        <f>[2]หน้าผ้า!AN57</f>
        <v>0</v>
      </c>
      <c r="Z48" s="9" t="str">
        <f>[2]หน้าผ้า!AO57</f>
        <v>WSWT1921720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PDR250349</v>
      </c>
      <c r="AG48" s="1" t="str">
        <f>[3]หน้าผ้า!DC60</f>
        <v>รอแบบ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45958</v>
      </c>
      <c r="AK48" s="3">
        <f>[2]หน้าผ้า!DQ57</f>
        <v>0</v>
      </c>
      <c r="AL48" s="3">
        <f>[2]หน้าผ้า!DR57</f>
        <v>45949</v>
      </c>
      <c r="AM48" s="3">
        <f>[2]หน้าผ้า!DS57</f>
        <v>45956</v>
      </c>
      <c r="AN48" s="3">
        <f>[2]หน้าผ้า!DT57</f>
        <v>45957</v>
      </c>
      <c r="AO48" s="3">
        <f>[2]หน้าผ้า!DU57</f>
        <v>45957</v>
      </c>
      <c r="AP48" s="3">
        <f>[2]หน้าผ้า!DP57</f>
        <v>45953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8.5" customHeight="1" x14ac:dyDescent="0.45">
      <c r="A49" s="3">
        <f>[2]หน้าผ้า!C58</f>
        <v>45941</v>
      </c>
      <c r="B49" s="14" t="str">
        <f>[2]หน้าผ้า!B58</f>
        <v>MK68-001231</v>
      </c>
      <c r="C49" s="9" t="str">
        <f>[2]หน้าผ้า!E58</f>
        <v>บจก.เคอรี่ฟลาวมิลล์</v>
      </c>
      <c r="D49" s="13" t="str">
        <f>[2]หน้าผ้า!F58</f>
        <v>ไม่พิมพ์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ไม่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ห่ออัดเบลแบน501</v>
      </c>
      <c r="T49" s="12">
        <f>[2]หน้าผ้า!X58</f>
        <v>45959</v>
      </c>
      <c r="U49" s="11">
        <f>[2]หน้าผ้า!AA58</f>
        <v>20000</v>
      </c>
      <c r="V49" s="10">
        <f>[2]หน้าผ้า!AJ58</f>
        <v>10000</v>
      </c>
      <c r="W49" s="10">
        <f>[2]หน้าผ้า!AL58</f>
        <v>10000</v>
      </c>
      <c r="X49" s="10">
        <f>[2]หน้าผ้า!AM58</f>
        <v>0</v>
      </c>
      <c r="Y49" s="10">
        <f>[2]หน้าผ้า!AN58</f>
        <v>0</v>
      </c>
      <c r="Z49" s="9" t="str">
        <f>[2]หน้าผ้า!AO58</f>
        <v>WSWT1921720</v>
      </c>
      <c r="AA49" s="8">
        <f>[2]หน้าผ้า!AQ58</f>
        <v>9359.9000000000015</v>
      </c>
      <c r="AB49" s="8">
        <f>[2]หน้าผ้า!AR58</f>
        <v>9359.9000000000015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PDR250350</v>
      </c>
      <c r="AG49" s="1" t="str">
        <f>[3]หน้าผ้า!DC61</f>
        <v>พร้อมส่ง</v>
      </c>
      <c r="AH49" s="1" t="str">
        <f>[2]หน้าผ้า!DL58</f>
        <v>P3</v>
      </c>
      <c r="AI49" s="1">
        <f>[2]หน้าผ้า!DM58</f>
        <v>1</v>
      </c>
      <c r="AJ49" s="3">
        <f>[2]หน้าผ้า!DN58</f>
        <v>45959</v>
      </c>
      <c r="AK49" s="3">
        <f>[2]หน้าผ้า!DQ58</f>
        <v>0</v>
      </c>
      <c r="AL49" s="3">
        <f>[2]หน้าผ้า!DR58</f>
        <v>0</v>
      </c>
      <c r="AM49" s="3">
        <f>[2]หน้าผ้า!DS58</f>
        <v>0</v>
      </c>
      <c r="AN49" s="3">
        <f>[2]หน้าผ้า!DT58</f>
        <v>0</v>
      </c>
      <c r="AO49" s="3">
        <f>[2]หน้าผ้า!DU58</f>
        <v>45958</v>
      </c>
      <c r="AP49" s="3">
        <f>[2]หน้าผ้า!DP58</f>
        <v>45954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ตัด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8.5" customHeight="1" x14ac:dyDescent="0.45">
      <c r="A50" s="3" t="str">
        <f>[2]หน้าผ้า!C59</f>
        <v>ประมาณการ</v>
      </c>
      <c r="B50" s="14" t="str">
        <f>[2]หน้าผ้า!B59</f>
        <v>ประมาณการ</v>
      </c>
      <c r="C50" s="9" t="str">
        <f>[2]หน้าผ้า!E59</f>
        <v>บจก.เคอรี่ฟลาวมิลล์</v>
      </c>
      <c r="D50" s="13" t="str">
        <f>[2]หน้าผ้า!F59</f>
        <v>แต้มแดง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 t="str">
        <f>[2]หน้าผ้า!X59</f>
        <v>รอแจ้ง</v>
      </c>
      <c r="U50" s="11">
        <f>[2]หน้าผ้า!AA59</f>
        <v>5000</v>
      </c>
      <c r="V50" s="10">
        <f>[2]หน้าผ้า!AJ59</f>
        <v>5232</v>
      </c>
      <c r="W50" s="10">
        <f>[2]หน้าผ้า!AL59</f>
        <v>0</v>
      </c>
      <c r="X50" s="10">
        <f>[2]หน้าผ้า!AM59</f>
        <v>5400</v>
      </c>
      <c r="Y50" s="10">
        <f>[2]หน้าผ้า!AN59</f>
        <v>0</v>
      </c>
      <c r="Z50" s="9" t="str">
        <f>[2]หน้าผ้า!AO59</f>
        <v>WSWT1921720</v>
      </c>
      <c r="AA50" s="8">
        <f>[2]หน้าผ้า!AQ59</f>
        <v>0</v>
      </c>
      <c r="AB50" s="8">
        <f>[2]หน้าผ้า!AR59</f>
        <v>0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พร้อมส่ง</v>
      </c>
      <c r="AH50" s="1" t="str">
        <f>[2]หน้าผ้า!DL59</f>
        <v>P7</v>
      </c>
      <c r="AI50" s="1">
        <f>[2]หน้าผ้า!DM59</f>
        <v>2</v>
      </c>
      <c r="AJ50" s="3" t="str">
        <f>[2]หน้าผ้า!DN59</f>
        <v>รอแจ้ง</v>
      </c>
      <c r="AK50" s="3">
        <f>[2]หน้าผ้า!DQ59</f>
        <v>0</v>
      </c>
      <c r="AL50" s="3" t="e">
        <f>[2]หน้าผ้า!DR59</f>
        <v>#VALUE!</v>
      </c>
      <c r="AM50" s="3" t="e">
        <f>[2]หน้าผ้า!DS59</f>
        <v>#VALUE!</v>
      </c>
      <c r="AN50" s="3" t="e">
        <f>[2]หน้าผ้า!DT59</f>
        <v>#VALUE!</v>
      </c>
      <c r="AO50" s="3" t="e">
        <f>[2]หน้าผ้า!DU59</f>
        <v>#VALUE!</v>
      </c>
      <c r="AP50" s="3" t="e">
        <f>[2]หน้าผ้า!DP59</f>
        <v>#VALUE!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8.5" customHeight="1" x14ac:dyDescent="0.45">
      <c r="A51" s="3" t="str">
        <f>[2]หน้าผ้า!C60</f>
        <v>ประมาณการ</v>
      </c>
      <c r="B51" s="14" t="str">
        <f>[2]หน้าผ้า!B60</f>
        <v>ประมาณการ</v>
      </c>
      <c r="C51" s="9" t="str">
        <f>[2]หน้าผ้า!E60</f>
        <v>บจก.เคอรี่ฟลาวมิลล์</v>
      </c>
      <c r="D51" s="13" t="str">
        <f>[2]หน้าผ้า!F60</f>
        <v>รอแบบ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45961</v>
      </c>
      <c r="U51" s="11">
        <f>[2]หน้าผ้า!AA60</f>
        <v>225000</v>
      </c>
      <c r="V51" s="10">
        <f>[2]หน้าผ้า!AJ60</f>
        <v>0</v>
      </c>
      <c r="W51" s="10">
        <f>[2]หน้าผ้า!AL60</f>
        <v>225000</v>
      </c>
      <c r="X51" s="10">
        <f>[2]หน้าผ้า!AM60</f>
        <v>0</v>
      </c>
      <c r="Y51" s="10">
        <f>[2]หน้าผ้า!AN60</f>
        <v>236250</v>
      </c>
      <c r="Z51" s="9" t="str">
        <f>[2]หน้าผ้า!AO60</f>
        <v>WSWT1921720</v>
      </c>
      <c r="AA51" s="8">
        <f>[2]หน้าผ้า!AQ60</f>
        <v>210597.75000000003</v>
      </c>
      <c r="AB51" s="8">
        <f>[2]หน้าผ้า!AR60</f>
        <v>0</v>
      </c>
      <c r="AC51" s="8">
        <f>[2]หน้าผ้า!AS60</f>
        <v>210597.75000000003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พร้อมส่ง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45961</v>
      </c>
      <c r="AK51" s="3">
        <f>[2]หน้าผ้า!DQ60</f>
        <v>0</v>
      </c>
      <c r="AL51" s="3">
        <f>[2]หน้าผ้า!DR60</f>
        <v>45952</v>
      </c>
      <c r="AM51" s="3">
        <f>[2]หน้าผ้า!DS60</f>
        <v>45959</v>
      </c>
      <c r="AN51" s="3">
        <f>[2]หน้าผ้า!DT60</f>
        <v>45960</v>
      </c>
      <c r="AO51" s="3">
        <f>[2]หน้าผ้า!DU60</f>
        <v>45960</v>
      </c>
      <c r="AP51" s="3">
        <f>[2]หน้าผ้า!DP60</f>
        <v>45956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15863.158520000001</v>
      </c>
    </row>
    <row r="52" spans="1:56" ht="28.5" customHeight="1" x14ac:dyDescent="0.45">
      <c r="A52" s="3">
        <f>[2]หน้าผ้า!C61</f>
        <v>0</v>
      </c>
      <c r="B52" s="14">
        <f>[2]หน้าผ้า!B61</f>
        <v>0</v>
      </c>
      <c r="C52" s="9">
        <f>[2]หน้าผ้า!E61</f>
        <v>0</v>
      </c>
      <c r="D52" s="13">
        <f>[2]หน้าผ้า!F61</f>
        <v>0</v>
      </c>
      <c r="E52" s="9">
        <f>[2]หน้าผ้า!G61</f>
        <v>19</v>
      </c>
      <c r="F52" s="9">
        <f>[2]หน้าผ้า!H61</f>
        <v>30</v>
      </c>
      <c r="G52" s="9">
        <f>[2]หน้าผ้า!I61</f>
        <v>0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>
        <f>[2]หน้าผ้า!R61</f>
        <v>0</v>
      </c>
      <c r="M52" s="10">
        <f>[2]หน้าผ้า!T61</f>
        <v>0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>
        <f>[2]หน้าผ้า!Z61</f>
        <v>0</v>
      </c>
      <c r="T52" s="12">
        <f>[2]หน้าผ้า!X61</f>
        <v>0</v>
      </c>
      <c r="U52" s="11">
        <f>[2]หน้าผ้า!AA61</f>
        <v>0</v>
      </c>
      <c r="V52" s="10">
        <f>[2]หน้าผ้า!AJ61</f>
        <v>0</v>
      </c>
      <c r="W52" s="10">
        <f>[2]หน้าผ้า!AL61</f>
        <v>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WSWT1921720</v>
      </c>
      <c r="AA52" s="8">
        <f>[2]หน้าผ้า!AQ61</f>
        <v>285476.95</v>
      </c>
      <c r="AB52" s="8">
        <f>[2]หน้าผ้า!AR61</f>
        <v>56159.4</v>
      </c>
      <c r="AC52" s="8">
        <f>[2]หน้าผ้า!AS61</f>
        <v>229317.55000000005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ระบุในSD</v>
      </c>
      <c r="AG52" s="1" t="str">
        <f>[3]หน้าผ้า!DC64</f>
        <v>พร้อมส่ง</v>
      </c>
      <c r="AH52" s="1">
        <f>[2]หน้าผ้า!DL61</f>
        <v>0</v>
      </c>
      <c r="AI52" s="1" t="str">
        <f>[2]หน้าผ้า!DM61</f>
        <v>Lead time</v>
      </c>
      <c r="AJ52" s="3">
        <f>[2]หน้าผ้า!DN61</f>
        <v>0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0</v>
      </c>
      <c r="AP52" s="3">
        <f>[2]หน้าผ้า!DP61</f>
        <v>0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>
        <f>[2]หน้าผ้า!EC61</f>
        <v>0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WRWT190720/WRWT25800</v>
      </c>
      <c r="BD52" s="56">
        <f>[2]หน้าผ้า!CA61</f>
        <v>0</v>
      </c>
    </row>
    <row r="53" spans="1:56" ht="28.5" customHeight="1" x14ac:dyDescent="0.45">
      <c r="A53" s="3">
        <f>[2]หน้าผ้า!C62</f>
        <v>0</v>
      </c>
      <c r="B53" s="14">
        <f>[2]หน้าผ้า!B62</f>
        <v>0</v>
      </c>
      <c r="C53" s="9">
        <f>[2]หน้าผ้า!E62</f>
        <v>0</v>
      </c>
      <c r="D53" s="13">
        <f>[2]หน้าผ้า!F62</f>
        <v>0</v>
      </c>
      <c r="E53" s="9">
        <f>[2]หน้าผ้า!G62</f>
        <v>19</v>
      </c>
      <c r="F53" s="9">
        <f>[2]หน้าผ้า!H62</f>
        <v>30</v>
      </c>
      <c r="G53" s="9">
        <f>[2]หน้าผ้า!I62</f>
        <v>0</v>
      </c>
      <c r="H53" s="9">
        <f>[2]หน้าผ้า!J62</f>
        <v>0</v>
      </c>
      <c r="I53" s="9">
        <f>[2]หน้าผ้า!L62</f>
        <v>56</v>
      </c>
      <c r="J53" s="9" t="str">
        <f>[2]หน้าผ้า!M62</f>
        <v>±</v>
      </c>
      <c r="K53" s="9">
        <f>[2]หน้าผ้า!N62</f>
        <v>5</v>
      </c>
      <c r="L53" s="9">
        <f>[2]หน้าผ้า!R62</f>
        <v>0</v>
      </c>
      <c r="M53" s="10">
        <f>[2]หน้าผ้า!T62</f>
        <v>0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>
        <f>[2]หน้าผ้า!Z62</f>
        <v>0</v>
      </c>
      <c r="T53" s="12">
        <f>[2]หน้าผ้า!X62</f>
        <v>0</v>
      </c>
      <c r="U53" s="11">
        <f>[2]หน้าผ้า!AA62</f>
        <v>0</v>
      </c>
      <c r="V53" s="10" t="str">
        <f>[2]หน้าผ้า!AJ62</f>
        <v xml:space="preserve"> </v>
      </c>
      <c r="W53" s="10">
        <f>[2]หน้าผ้า!AL62</f>
        <v>0</v>
      </c>
      <c r="X53" s="10">
        <f>[2]หน้าผ้า!AM62</f>
        <v>0</v>
      </c>
      <c r="Y53" s="10">
        <f>[2]หน้าผ้า!AN62</f>
        <v>0</v>
      </c>
      <c r="Z53" s="9" t="str">
        <f>[2]หน้าผ้า!AO62</f>
        <v>WSWT1925800SM</v>
      </c>
      <c r="AA53" s="8" t="e">
        <f>[2]หน้าผ้า!AQ62</f>
        <v>#REF!</v>
      </c>
      <c r="AB53" s="8" t="e">
        <f>[2]หน้าผ้า!AR62</f>
        <v>#REF!</v>
      </c>
      <c r="AC53" s="8" t="e">
        <f>[2]หน้าผ้า!AS62</f>
        <v>#REF!</v>
      </c>
      <c r="AD53" s="8" t="e">
        <f>[2]หน้าผ้า!AT62</f>
        <v>#REF!</v>
      </c>
      <c r="AE53" s="8" t="e">
        <f>[2]หน้าผ้า!AU62</f>
        <v>#REF!</v>
      </c>
      <c r="AF53" s="8" t="str">
        <f>[2]หน้าผ้า!AI62</f>
        <v>ระบุในSD</v>
      </c>
      <c r="AG53" s="1" t="str">
        <f>[3]หน้าผ้า!DC65</f>
        <v>พร้อมส่ง</v>
      </c>
      <c r="AH53" s="1">
        <f>[2]หน้าผ้า!DL62</f>
        <v>0</v>
      </c>
      <c r="AI53" s="1" t="str">
        <f>[2]หน้าผ้า!DM62</f>
        <v>Lead time</v>
      </c>
      <c r="AJ53" s="3">
        <f>[2]หน้าผ้า!DN62</f>
        <v>0</v>
      </c>
      <c r="AK53" s="3">
        <f>[2]หน้าผ้า!DQ62</f>
        <v>0</v>
      </c>
      <c r="AL53" s="3">
        <f>[2]หน้าผ้า!DR62</f>
        <v>0</v>
      </c>
      <c r="AM53" s="3">
        <f>[2]หน้าผ้า!DS62</f>
        <v>0</v>
      </c>
      <c r="AN53" s="3">
        <f>[2]หน้าผ้า!DT62</f>
        <v>0</v>
      </c>
      <c r="AO53" s="3">
        <f>[2]หน้าผ้า!DU62</f>
        <v>0</v>
      </c>
      <c r="AP53" s="3">
        <f>[2]หน้าผ้า!DP62</f>
        <v>0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>
        <f>[2]หน้าผ้า!EC62</f>
        <v>0</v>
      </c>
      <c r="AX53" s="2">
        <f>[2]หน้าผ้า!ED62</f>
        <v>0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WRWT190800/WRWT25800</v>
      </c>
      <c r="BD53" s="56">
        <f>[2]หน้าผ้า!CA62</f>
        <v>0</v>
      </c>
    </row>
    <row r="54" spans="1:56" ht="28.5" customHeight="1" x14ac:dyDescent="0.45">
      <c r="A54" s="3">
        <f>[2]หน้าผ้า!C63</f>
        <v>45905</v>
      </c>
      <c r="B54" s="14" t="str">
        <f>[2]หน้าผ้า!B63</f>
        <v>MK68-001080</v>
      </c>
      <c r="C54" s="9" t="str">
        <f>[2]หน้าผ้า!E63</f>
        <v>บจก.อินเทคค์ โกลบอล</v>
      </c>
      <c r="D54" s="13" t="str">
        <f>[2]หน้าผ้า!F63</f>
        <v>เพอเฟคค์104 โกลด์</v>
      </c>
      <c r="E54" s="9">
        <f>[2]หน้าผ้า!G63</f>
        <v>19</v>
      </c>
      <c r="F54" s="9">
        <f>[2]หน้าผ้า!H63</f>
        <v>34</v>
      </c>
      <c r="G54" s="9" t="str">
        <f>[2]หน้าผ้า!I63</f>
        <v>ขาว</v>
      </c>
      <c r="H54" s="9" t="str">
        <f>[2]หน้าผ้า!J63</f>
        <v>ด้าน</v>
      </c>
      <c r="I54" s="9">
        <f>[2]หน้าผ้า!L63</f>
        <v>100</v>
      </c>
      <c r="J54" s="9" t="str">
        <f>[2]หน้าผ้า!M63</f>
        <v>±</v>
      </c>
      <c r="K54" s="9">
        <f>[2]หน้าผ้า!N63</f>
        <v>5</v>
      </c>
      <c r="L54" s="9" t="str">
        <f>[2]หน้าผ้า!R63</f>
        <v>จับจีบ4"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มัด80 ใช้สายรัด</v>
      </c>
      <c r="T54" s="12" t="str">
        <f>[2]หน้าผ้า!X63</f>
        <v>รอแจ้ง</v>
      </c>
      <c r="U54" s="11">
        <f>[2]หน้าผ้า!AA63</f>
        <v>109</v>
      </c>
      <c r="V54" s="10">
        <f>[2]หน้าผ้า!AJ63</f>
        <v>0</v>
      </c>
      <c r="W54" s="10">
        <f>[2]หน้าผ้า!AL63</f>
        <v>109</v>
      </c>
      <c r="X54" s="10">
        <f>[2]หน้าผ้า!AM63</f>
        <v>6124</v>
      </c>
      <c r="Y54" s="10">
        <f>[2]หน้าผ้า!AN63</f>
        <v>0</v>
      </c>
      <c r="Z54" s="9" t="str">
        <f>[2]หน้าผ้า!AO63</f>
        <v>WSWT19251000SM</v>
      </c>
      <c r="AA54" s="8">
        <f>[2]หน้าผ้า!AQ63</f>
        <v>0</v>
      </c>
      <c r="AB54" s="8">
        <f>[2]หน้าผ้า!AR63</f>
        <v>0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พร้อมส่ง</v>
      </c>
      <c r="AH54" s="1" t="str">
        <f>[2]หน้าผ้า!DL63</f>
        <v>P6</v>
      </c>
      <c r="AI54" s="1">
        <f>[2]หน้าผ้า!DM63</f>
        <v>4</v>
      </c>
      <c r="AJ54" s="3" t="str">
        <f>[2]หน้าผ้า!DN63</f>
        <v>รอแจ้ง</v>
      </c>
      <c r="AK54" s="3" t="e">
        <f>[2]หน้าผ้า!DQ63</f>
        <v>#VALUE!</v>
      </c>
      <c r="AL54" s="3" t="e">
        <f>[2]หน้าผ้า!DR63</f>
        <v>#VALUE!</v>
      </c>
      <c r="AM54" s="3" t="e">
        <f>[2]หน้าผ้า!DS63</f>
        <v>#VALUE!</v>
      </c>
      <c r="AN54" s="3" t="e">
        <f>[2]หน้าผ้า!DT63</f>
        <v>#VALUE!</v>
      </c>
      <c r="AO54" s="3" t="e">
        <f>[2]หน้าผ้า!DU63</f>
        <v>#VALUE!</v>
      </c>
      <c r="AP54" s="3" t="e">
        <f>[2]หน้าผ้า!DP63</f>
        <v>#VALUE!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งานเคลือบ+พิมพ์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WRWT251000/WRWT251000</v>
      </c>
      <c r="BD54" s="56">
        <f>[2]หน้าผ้า!CA63</f>
        <v>0</v>
      </c>
    </row>
    <row r="55" spans="1:56" ht="28.5" customHeight="1" x14ac:dyDescent="0.45">
      <c r="A55" s="3">
        <f>[2]หน้าผ้า!C64</f>
        <v>0</v>
      </c>
      <c r="B55" s="14">
        <f>[2]หน้าผ้า!B64</f>
        <v>0</v>
      </c>
      <c r="C55" s="9">
        <f>[2]หน้าผ้า!E64</f>
        <v>0</v>
      </c>
      <c r="D55" s="13">
        <f>[2]หน้าผ้า!F64</f>
        <v>0</v>
      </c>
      <c r="E55" s="9">
        <f>[2]หน้าผ้า!G64</f>
        <v>19</v>
      </c>
      <c r="F55" s="9">
        <f>[2]หน้าผ้า!H64</f>
        <v>34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80</v>
      </c>
      <c r="J55" s="9" t="str">
        <f>[2]หน้าผ้า!M64</f>
        <v>±</v>
      </c>
      <c r="K55" s="9">
        <f>[2]หน้าผ้า!N64</f>
        <v>5</v>
      </c>
      <c r="L55" s="9">
        <f>[2]หน้าผ้า!R64</f>
        <v>0</v>
      </c>
      <c r="M55" s="10">
        <f>[2]หน้าผ้า!T64</f>
        <v>0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>
        <f>[2]หน้าผ้า!Z64</f>
        <v>0</v>
      </c>
      <c r="T55" s="12">
        <f>[2]หน้าผ้า!X64</f>
        <v>0</v>
      </c>
      <c r="U55" s="11">
        <f>[2]หน้าผ้า!AA64</f>
        <v>0</v>
      </c>
      <c r="V55" s="10">
        <f>[2]หน้าผ้า!AJ64</f>
        <v>0</v>
      </c>
      <c r="W55" s="10">
        <f>[2]หน้าผ้า!AL64</f>
        <v>0</v>
      </c>
      <c r="X55" s="10">
        <f>[2]หน้าผ้า!AM64</f>
        <v>0</v>
      </c>
      <c r="Y55" s="10">
        <f>[2]หน้าผ้า!AN64</f>
        <v>0</v>
      </c>
      <c r="Z55" s="9" t="str">
        <f>[2]หน้าผ้า!AO64</f>
        <v>WSWT19251000SM</v>
      </c>
      <c r="AA55" s="8">
        <f>[2]หน้าผ้า!AQ64</f>
        <v>0</v>
      </c>
      <c r="AB55" s="8">
        <f>[2]หน้าผ้า!AR64</f>
        <v>0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ระบุในSD</v>
      </c>
      <c r="AG55" s="1" t="str">
        <f>[3]หน้าผ้า!DC67</f>
        <v>พร้อมส่ง</v>
      </c>
      <c r="AH55" s="1">
        <f>[2]หน้าผ้า!DL64</f>
        <v>0</v>
      </c>
      <c r="AI55" s="1" t="str">
        <f>[2]หน้าผ้า!DM64</f>
        <v>Lead time</v>
      </c>
      <c r="AJ55" s="3">
        <f>[2]หน้าผ้า!DN64</f>
        <v>0</v>
      </c>
      <c r="AK55" s="3">
        <f>[2]หน้าผ้า!DQ64</f>
        <v>0</v>
      </c>
      <c r="AL55" s="3">
        <f>[2]หน้าผ้า!DR64</f>
        <v>0</v>
      </c>
      <c r="AM55" s="3">
        <f>[2]หน้าผ้า!DS64</f>
        <v>0</v>
      </c>
      <c r="AN55" s="3">
        <f>[2]หน้าผ้า!DT64</f>
        <v>0</v>
      </c>
      <c r="AO55" s="3">
        <f>[2]หน้าผ้า!DU64</f>
        <v>0</v>
      </c>
      <c r="AP55" s="3">
        <f>[2]หน้าผ้า!DP64</f>
        <v>0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>
        <f>[2]หน้าผ้า!EC64</f>
        <v>0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WRWT251000/WRYL251000</v>
      </c>
      <c r="BD55" s="56">
        <f>[2]หน้าผ้า!CA64</f>
        <v>0</v>
      </c>
    </row>
    <row r="56" spans="1:56" ht="28.5" customHeight="1" x14ac:dyDescent="0.45">
      <c r="A56" s="3">
        <f>[2]หน้าผ้า!C65</f>
        <v>0</v>
      </c>
      <c r="B56" s="14">
        <f>[2]หน้าผ้า!B65</f>
        <v>0</v>
      </c>
      <c r="C56" s="9">
        <f>[2]หน้าผ้า!E65</f>
        <v>0</v>
      </c>
      <c r="D56" s="13">
        <f>[2]หน้าผ้า!F65</f>
        <v>0</v>
      </c>
      <c r="E56" s="9">
        <f>[2]หน้าผ้า!G65</f>
        <v>20</v>
      </c>
      <c r="F56" s="9">
        <f>[2]หน้าผ้า!H65</f>
        <v>37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65</v>
      </c>
      <c r="J56" s="9" t="str">
        <f>[2]หน้าผ้า!M65</f>
        <v>±</v>
      </c>
      <c r="K56" s="9">
        <f>[2]หน้าผ้า!N65</f>
        <v>5</v>
      </c>
      <c r="L56" s="9">
        <f>[2]หน้าผ้า!R65</f>
        <v>0</v>
      </c>
      <c r="M56" s="10">
        <f>[2]หน้าผ้า!T65</f>
        <v>0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>
        <f>[2]หน้าผ้า!Z65</f>
        <v>0</v>
      </c>
      <c r="T56" s="12">
        <f>[2]หน้าผ้า!X65</f>
        <v>0</v>
      </c>
      <c r="U56" s="11">
        <f>[2]หน้าผ้า!AA65</f>
        <v>0</v>
      </c>
      <c r="V56" s="10">
        <f>[2]หน้าผ้า!AJ65</f>
        <v>0</v>
      </c>
      <c r="W56" s="10">
        <f>[2]หน้าผ้า!AL65</f>
        <v>0</v>
      </c>
      <c r="X56" s="10">
        <f>[2]หน้าผ้า!AM65</f>
        <v>0</v>
      </c>
      <c r="Y56" s="10">
        <f>[2]หน้าผ้า!AN65</f>
        <v>0</v>
      </c>
      <c r="Z56" s="9" t="str">
        <f>[2]หน้าผ้า!AO65</f>
        <v>WSWT2025650</v>
      </c>
      <c r="AA56" s="8" t="e">
        <f>[2]หน้าผ้า!AQ65</f>
        <v>#REF!</v>
      </c>
      <c r="AB56" s="8" t="e">
        <f>[2]หน้าผ้า!AR65</f>
        <v>#REF!</v>
      </c>
      <c r="AC56" s="8" t="e">
        <f>[2]หน้าผ้า!AS65</f>
        <v>#REF!</v>
      </c>
      <c r="AD56" s="8" t="e">
        <f>[2]หน้าผ้า!AT65</f>
        <v>#REF!</v>
      </c>
      <c r="AE56" s="8" t="e">
        <f>[2]หน้าผ้า!AU65</f>
        <v>#REF!</v>
      </c>
      <c r="AF56" s="8" t="str">
        <f>[2]หน้าผ้า!AI65</f>
        <v>ระบุในSD</v>
      </c>
      <c r="AG56" s="1" t="str">
        <f>[3]หน้าผ้า!DC68</f>
        <v>พร้อมส่ง</v>
      </c>
      <c r="AH56" s="1">
        <f>[2]หน้าผ้า!DL65</f>
        <v>0</v>
      </c>
      <c r="AI56" s="1" t="str">
        <f>[2]หน้าผ้า!DM65</f>
        <v>Lead time</v>
      </c>
      <c r="AJ56" s="3">
        <f>[2]หน้าผ้า!DN65</f>
        <v>0</v>
      </c>
      <c r="AK56" s="3">
        <f>[2]หน้าผ้า!DQ65</f>
        <v>0</v>
      </c>
      <c r="AL56" s="3">
        <f>[2]หน้าผ้า!DR65</f>
        <v>0</v>
      </c>
      <c r="AM56" s="3">
        <f>[2]หน้าผ้า!DS65</f>
        <v>0</v>
      </c>
      <c r="AN56" s="3">
        <f>[2]หน้าผ้า!DT65</f>
        <v>0</v>
      </c>
      <c r="AO56" s="3">
        <f>[2]หน้าผ้า!DU65</f>
        <v>0</v>
      </c>
      <c r="AP56" s="3">
        <f>[2]หน้าผ้า!DP65</f>
        <v>0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>
        <f>[2]หน้าผ้า!EC65</f>
        <v>0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WRWT25650/WRWT25650</v>
      </c>
      <c r="BD56" s="56">
        <f>[2]หน้าผ้า!CA65</f>
        <v>0</v>
      </c>
    </row>
    <row r="57" spans="1:56" ht="28.5" customHeight="1" x14ac:dyDescent="0.45">
      <c r="A57" s="3">
        <f>[2]หน้าผ้า!C66</f>
        <v>0</v>
      </c>
      <c r="B57" s="14">
        <f>[2]หน้าผ้า!B66</f>
        <v>0</v>
      </c>
      <c r="C57" s="9">
        <f>[2]หน้าผ้า!E66</f>
        <v>0</v>
      </c>
      <c r="D57" s="13">
        <f>[2]หน้าผ้า!F66</f>
        <v>0</v>
      </c>
      <c r="E57" s="9">
        <f>[2]หน้าผ้า!G66</f>
        <v>20</v>
      </c>
      <c r="F57" s="9">
        <f>[2]หน้าผ้า!H66</f>
        <v>37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70</v>
      </c>
      <c r="J57" s="9" t="str">
        <f>[2]หน้าผ้า!M66</f>
        <v>±</v>
      </c>
      <c r="K57" s="9">
        <f>[2]หน้าผ้า!N66</f>
        <v>5</v>
      </c>
      <c r="L57" s="9">
        <f>[2]หน้าผ้า!R66</f>
        <v>0</v>
      </c>
      <c r="M57" s="10">
        <f>[2]หน้าผ้า!T66</f>
        <v>0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>
        <f>[2]หน้าผ้า!Z66</f>
        <v>0</v>
      </c>
      <c r="T57" s="12">
        <f>[2]หน้าผ้า!X66</f>
        <v>0</v>
      </c>
      <c r="U57" s="11">
        <f>[2]หน้าผ้า!AA66</f>
        <v>0</v>
      </c>
      <c r="V57" s="10">
        <f>[2]หน้าผ้า!AJ66</f>
        <v>0</v>
      </c>
      <c r="W57" s="10">
        <f>[2]หน้าผ้า!AL66</f>
        <v>0</v>
      </c>
      <c r="X57" s="10">
        <f>[2]หน้าผ้า!AM66</f>
        <v>0</v>
      </c>
      <c r="Y57" s="10">
        <f>[2]หน้าผ้า!AN66</f>
        <v>0</v>
      </c>
      <c r="Z57" s="9" t="str">
        <f>[2]หน้าผ้า!AO66</f>
        <v>WSWT2025700</v>
      </c>
      <c r="AA57" s="8" t="e">
        <f>[2]หน้าผ้า!AQ66</f>
        <v>#REF!</v>
      </c>
      <c r="AB57" s="8" t="e">
        <f>[2]หน้าผ้า!AR66</f>
        <v>#REF!</v>
      </c>
      <c r="AC57" s="8" t="e">
        <f>[2]หน้าผ้า!AS66</f>
        <v>#REF!</v>
      </c>
      <c r="AD57" s="8" t="e">
        <f>[2]หน้าผ้า!AT66</f>
        <v>#REF!</v>
      </c>
      <c r="AE57" s="8" t="e">
        <f>[2]หน้าผ้า!AU66</f>
        <v>#REF!</v>
      </c>
      <c r="AF57" s="8" t="str">
        <f>[2]หน้าผ้า!AI66</f>
        <v>ระบุในSD</v>
      </c>
      <c r="AG57" s="1" t="str">
        <f>[3]หน้าผ้า!DC69</f>
        <v>พร้อมส่ง</v>
      </c>
      <c r="AH57" s="1">
        <f>[2]หน้าผ้า!DL66</f>
        <v>0</v>
      </c>
      <c r="AI57" s="1" t="str">
        <f>[2]หน้าผ้า!DM66</f>
        <v>Lead time</v>
      </c>
      <c r="AJ57" s="3">
        <f>[2]หน้าผ้า!DN66</f>
        <v>0</v>
      </c>
      <c r="AK57" s="3">
        <f>[2]หน้าผ้า!DQ66</f>
        <v>0</v>
      </c>
      <c r="AL57" s="3">
        <f>[2]หน้าผ้า!DR66</f>
        <v>0</v>
      </c>
      <c r="AM57" s="3">
        <f>[2]หน้าผ้า!DS66</f>
        <v>0</v>
      </c>
      <c r="AN57" s="3">
        <f>[2]หน้าผ้า!DT66</f>
        <v>0</v>
      </c>
      <c r="AO57" s="3">
        <f>[2]หน้าผ้า!DU66</f>
        <v>0</v>
      </c>
      <c r="AP57" s="3">
        <f>[2]หน้าผ้า!DP66</f>
        <v>0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>
        <f>[2]หน้าผ้า!EC66</f>
        <v>0</v>
      </c>
      <c r="AX57" s="2">
        <f>[2]หน้าผ้า!ED66</f>
        <v>0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WRWT25800/WRWT25650</v>
      </c>
      <c r="BD57" s="56">
        <f>[2]หน้าผ้า!CA66</f>
        <v>0</v>
      </c>
    </row>
    <row r="58" spans="1:56" ht="28.5" customHeight="1" x14ac:dyDescent="0.45">
      <c r="A58" s="3">
        <f>[2]หน้าผ้า!C67</f>
        <v>45877</v>
      </c>
      <c r="B58" s="14" t="str">
        <f>[2]หน้าผ้า!B67</f>
        <v>MK68-000990</v>
      </c>
      <c r="C58" s="9" t="str">
        <f>[2]หน้าผ้า!E67</f>
        <v>บจก.เอสพีเอ็ม อาหารสัตว์</v>
      </c>
      <c r="D58" s="13" t="str">
        <f>[2]หน้าผ้า!F67</f>
        <v>SW 441 PLUS</v>
      </c>
      <c r="E58" s="9">
        <f>[2]หน้าผ้า!G67</f>
        <v>20</v>
      </c>
      <c r="F58" s="9">
        <f>[2]หน้าผ้า!H67</f>
        <v>38</v>
      </c>
      <c r="G58" s="9" t="str">
        <f>[2]หน้าผ้า!I67</f>
        <v>ขาว</v>
      </c>
      <c r="H58" s="9" t="str">
        <f>[2]หน้าผ้า!J67</f>
        <v>ใส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500กระสอบแบน</v>
      </c>
      <c r="T58" s="12">
        <f>[2]หน้าผ้า!X67</f>
        <v>45944</v>
      </c>
      <c r="U58" s="11">
        <f>[2]หน้าผ้า!AA67</f>
        <v>3500</v>
      </c>
      <c r="V58" s="10">
        <f>[2]หน้าผ้า!AJ67</f>
        <v>3500</v>
      </c>
      <c r="W58" s="10">
        <f>[2]หน้าผ้า!AL67</f>
        <v>0</v>
      </c>
      <c r="X58" s="10">
        <f>[2]หน้าผ้า!AM67</f>
        <v>3605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45944</v>
      </c>
      <c r="AK58" s="3">
        <f>[2]หน้าผ้า!DQ67</f>
        <v>45940</v>
      </c>
      <c r="AL58" s="3">
        <f>[2]หน้าผ้า!DR67</f>
        <v>45933</v>
      </c>
      <c r="AM58" s="3">
        <f>[2]หน้าผ้า!DS67</f>
        <v>45941</v>
      </c>
      <c r="AN58" s="3">
        <f>[2]หน้าผ้า!DT67</f>
        <v>45942</v>
      </c>
      <c r="AO58" s="3">
        <f>[2]หน้าผ้า!DU67</f>
        <v>45943</v>
      </c>
      <c r="AP58" s="3">
        <f>[2]หน้าผ้า!DP67</f>
        <v>45939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8.5" customHeight="1" x14ac:dyDescent="0.45">
      <c r="A59" s="3">
        <f>[2]หน้าผ้า!C68</f>
        <v>45923</v>
      </c>
      <c r="B59" s="14" t="str">
        <f>[2]หน้าผ้า!B68</f>
        <v>MK68-001157</v>
      </c>
      <c r="C59" s="9" t="str">
        <f>[2]หน้าผ้า!E68</f>
        <v>บจก.เอสพีเอ็ม อาหารสัตว์</v>
      </c>
      <c r="D59" s="13" t="str">
        <f>[2]หน้าผ้า!F68</f>
        <v>HERO 111</v>
      </c>
      <c r="E59" s="9">
        <f>[2]หน้าผ้า!G68</f>
        <v>20</v>
      </c>
      <c r="F59" s="9">
        <f>[2]หน้าผ้า!H68</f>
        <v>38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500กระสอบแบน</v>
      </c>
      <c r="T59" s="12">
        <f>[2]หน้าผ้า!X68</f>
        <v>45946</v>
      </c>
      <c r="U59" s="11">
        <f>[2]หน้าผ้า!AA68</f>
        <v>3000</v>
      </c>
      <c r="V59" s="10">
        <f>[2]หน้าผ้า!AJ68</f>
        <v>3000</v>
      </c>
      <c r="W59" s="10">
        <f>[2]หน้าผ้า!AL68</f>
        <v>0</v>
      </c>
      <c r="X59" s="10">
        <f>[2]หน้าผ้า!AM68</f>
        <v>3300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ยังไม่ได้พิมพ์</v>
      </c>
      <c r="AH59" s="1" t="str">
        <f>[2]หน้าผ้า!DL68</f>
        <v>P6</v>
      </c>
      <c r="AI59" s="1">
        <f>[2]หน้าผ้า!DM68</f>
        <v>4</v>
      </c>
      <c r="AJ59" s="3">
        <f>[2]หน้าผ้า!DN68</f>
        <v>45946</v>
      </c>
      <c r="AK59" s="3">
        <f>[2]หน้าผ้า!DQ68</f>
        <v>45942</v>
      </c>
      <c r="AL59" s="3">
        <f>[2]หน้าผ้า!DR68</f>
        <v>45935</v>
      </c>
      <c r="AM59" s="3">
        <f>[2]หน้าผ้า!DS68</f>
        <v>45943</v>
      </c>
      <c r="AN59" s="3">
        <f>[2]หน้าผ้า!DT68</f>
        <v>45944</v>
      </c>
      <c r="AO59" s="3">
        <f>[2]หน้าผ้า!DU68</f>
        <v>45945</v>
      </c>
      <c r="AP59" s="3">
        <f>[2]หน้าผ้า!DP68</f>
        <v>45941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 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8.5" customHeight="1" x14ac:dyDescent="0.45">
      <c r="A60" s="3">
        <f>[2]หน้าผ้า!C69</f>
        <v>45916</v>
      </c>
      <c r="B60" s="14" t="str">
        <f>[2]หน้าผ้า!B69</f>
        <v>MK68-001119</v>
      </c>
      <c r="C60" s="9" t="str">
        <f>[2]หน้าผ้า!E69</f>
        <v>บจก.ซันฟีด</v>
      </c>
      <c r="D60" s="13" t="str">
        <f>[2]หน้าผ้า!F69</f>
        <v>007</v>
      </c>
      <c r="E60" s="9">
        <f>[2]หน้าผ้า!G69</f>
        <v>20</v>
      </c>
      <c r="F60" s="9">
        <f>[2]หน้าผ้า!H69</f>
        <v>38</v>
      </c>
      <c r="G60" s="9" t="str">
        <f>[2]หน้าผ้า!I69</f>
        <v>ขาว</v>
      </c>
      <c r="H60" s="9" t="str">
        <f>[2]หน้าผ้า!J69</f>
        <v>ด้าน</v>
      </c>
      <c r="I60" s="9">
        <f>[2]หน้าผ้า!L69</f>
        <v>100</v>
      </c>
      <c r="J60" s="9" t="str">
        <f>[2]หน้าผ้า!M69</f>
        <v>+</v>
      </c>
      <c r="K60" s="9">
        <f>[2]หน้าผ้า!N69</f>
        <v>0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 xml:space="preserve">300กระสอบแบนเต็มใบ </v>
      </c>
      <c r="T60" s="12">
        <f>[2]หน้าผ้า!X69</f>
        <v>45947</v>
      </c>
      <c r="U60" s="11">
        <f>[2]หน้าผ้า!AA69</f>
        <v>2500</v>
      </c>
      <c r="V60" s="10">
        <f>[2]หน้าผ้า!AJ69</f>
        <v>2500</v>
      </c>
      <c r="W60" s="10">
        <f>[2]หน้าผ้า!AL69</f>
        <v>0</v>
      </c>
      <c r="X60" s="10">
        <f>[2]หน้าผ้า!AM69</f>
        <v>2550</v>
      </c>
      <c r="Y60" s="10">
        <f>[2]หน้าผ้า!AN69</f>
        <v>0</v>
      </c>
      <c r="Z60" s="9" t="str">
        <f>[2]หน้าผ้า!AO69</f>
        <v>WSWT2025800SM</v>
      </c>
      <c r="AA60" s="8">
        <f>[2]หน้าผ้า!AQ69</f>
        <v>0</v>
      </c>
      <c r="AB60" s="8">
        <f>[2]หน้าผ้า!AR69</f>
        <v>0</v>
      </c>
      <c r="AC60" s="8">
        <f>[2]หน้าผ้า!AS69</f>
        <v>0</v>
      </c>
      <c r="AD60" s="8">
        <f>[2]หน้าผ้า!AT69</f>
        <v>0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รอตัด</v>
      </c>
      <c r="AH60" s="1" t="str">
        <f>[2]หน้าผ้า!DL69</f>
        <v>P6</v>
      </c>
      <c r="AI60" s="1">
        <f>[2]หน้าผ้า!DM69</f>
        <v>4</v>
      </c>
      <c r="AJ60" s="3">
        <f>[2]หน้าผ้า!DN69</f>
        <v>45947</v>
      </c>
      <c r="AK60" s="3">
        <f>[2]หน้าผ้า!DQ69</f>
        <v>45943</v>
      </c>
      <c r="AL60" s="3">
        <f>[2]หน้าผ้า!DR69</f>
        <v>45936</v>
      </c>
      <c r="AM60" s="3">
        <f>[2]หน้าผ้า!DS69</f>
        <v>45944</v>
      </c>
      <c r="AN60" s="3">
        <f>[2]หน้าผ้า!DT69</f>
        <v>45945</v>
      </c>
      <c r="AO60" s="3">
        <f>[2]หน้าผ้า!DU69</f>
        <v>45946</v>
      </c>
      <c r="AP60" s="3">
        <f>[2]หน้าผ้า!DP69</f>
        <v>45942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8.5" customHeight="1" x14ac:dyDescent="0.45">
      <c r="A61" s="3">
        <f>[2]หน้าผ้า!C70</f>
        <v>45911</v>
      </c>
      <c r="B61" s="14" t="str">
        <f>[2]หน้าผ้า!B70</f>
        <v>MK68-001105</v>
      </c>
      <c r="C61" s="9" t="str">
        <f>[2]หน้าผ้า!E70</f>
        <v>บจก.เอพีเอ็ม อะโกร</v>
      </c>
      <c r="D61" s="13" t="str">
        <f>[2]หน้าผ้า!F70</f>
        <v>ฟีล-กู๊ด พี6</v>
      </c>
      <c r="E61" s="9">
        <f>[2]หน้าผ้า!G70</f>
        <v>20</v>
      </c>
      <c r="F61" s="9">
        <f>[2]หน้าผ้า!H70</f>
        <v>38</v>
      </c>
      <c r="G61" s="9" t="str">
        <f>[2]หน้าผ้า!I70</f>
        <v>ขาว</v>
      </c>
      <c r="H61" s="9" t="str">
        <f>[2]หน้าผ้า!J70</f>
        <v>ใส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500กระสอบแบน</v>
      </c>
      <c r="T61" s="12">
        <f>[2]หน้าผ้า!X70</f>
        <v>45947</v>
      </c>
      <c r="U61" s="11">
        <f>[2]หน้าผ้า!AA70</f>
        <v>8000</v>
      </c>
      <c r="V61" s="10">
        <f>[2]หน้าผ้า!AJ70</f>
        <v>8000</v>
      </c>
      <c r="W61" s="10">
        <f>[2]หน้าผ้า!AL70</f>
        <v>0</v>
      </c>
      <c r="X61" s="10">
        <f>[2]หน้าผ้า!AM70</f>
        <v>8465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พร้อมส่ง</v>
      </c>
      <c r="AH61" s="1" t="str">
        <f>[2]หน้าผ้า!DL70</f>
        <v>P6</v>
      </c>
      <c r="AI61" s="1">
        <f>[2]หน้าผ้า!DM70</f>
        <v>4</v>
      </c>
      <c r="AJ61" s="3">
        <f>[2]หน้าผ้า!DN70</f>
        <v>45947</v>
      </c>
      <c r="AK61" s="3">
        <f>[2]หน้าผ้า!DQ70</f>
        <v>45943</v>
      </c>
      <c r="AL61" s="3">
        <f>[2]หน้าผ้า!DR70</f>
        <v>45936</v>
      </c>
      <c r="AM61" s="3">
        <f>[2]หน้าผ้า!DS70</f>
        <v>45944</v>
      </c>
      <c r="AN61" s="3">
        <f>[2]หน้าผ้า!DT70</f>
        <v>45945</v>
      </c>
      <c r="AO61" s="3">
        <f>[2]หน้าผ้า!DU70</f>
        <v>45946</v>
      </c>
      <c r="AP61" s="3">
        <f>[2]หน้าผ้า!DP70</f>
        <v>45942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8.5" customHeight="1" x14ac:dyDescent="0.45">
      <c r="A62" s="3">
        <f>[2]หน้าผ้า!C71</f>
        <v>45909</v>
      </c>
      <c r="B62" s="14" t="str">
        <f>[2]หน้าผ้า!B71</f>
        <v>MK68-001092</v>
      </c>
      <c r="C62" s="9" t="str">
        <f>[2]หน้าผ้า!E71</f>
        <v>บจก.เอพีเอ็ม อะโกร</v>
      </c>
      <c r="D62" s="13" t="str">
        <f>[2]หน้าผ้า!F71</f>
        <v>APM915</v>
      </c>
      <c r="E62" s="9">
        <f>[2]หน้าผ้า!G71</f>
        <v>20</v>
      </c>
      <c r="F62" s="9">
        <f>[2]หน้าผ้า!H71</f>
        <v>38</v>
      </c>
      <c r="G62" s="9" t="str">
        <f>[2]หน้าผ้า!I71</f>
        <v>ขาว</v>
      </c>
      <c r="H62" s="9" t="str">
        <f>[2]หน้าผ้า!J71</f>
        <v>ใส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500กระสอบแบน</v>
      </c>
      <c r="T62" s="12">
        <f>[2]หน้าผ้า!X71</f>
        <v>45947</v>
      </c>
      <c r="U62" s="11">
        <f>[2]หน้าผ้า!AA71</f>
        <v>3000</v>
      </c>
      <c r="V62" s="10">
        <f>[2]หน้าผ้า!AJ71</f>
        <v>0</v>
      </c>
      <c r="W62" s="10">
        <f>[2]หน้าผ้า!AL71</f>
        <v>3000</v>
      </c>
      <c r="X62" s="10">
        <f>[2]หน้าผ้า!AM71</f>
        <v>0</v>
      </c>
      <c r="Y62" s="10">
        <f>[2]หน้าผ้า!AN71</f>
        <v>3150</v>
      </c>
      <c r="Z62" s="9" t="str">
        <f>[2]หน้าผ้า!AO71</f>
        <v>WSWT2025800SM</v>
      </c>
      <c r="AA62" s="8">
        <f>[2]หน้าผ้า!AQ71</f>
        <v>3310.89</v>
      </c>
      <c r="AB62" s="8">
        <f>[2]หน้าผ้า!AR71</f>
        <v>3310.89</v>
      </c>
      <c r="AC62" s="8">
        <f>[2]หน้าผ้า!AS71</f>
        <v>0</v>
      </c>
      <c r="AD62" s="8">
        <f>[2]หน้าผ้า!AT71</f>
        <v>3310.89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รอตัด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45947</v>
      </c>
      <c r="AK62" s="3">
        <f>[2]หน้าผ้า!DQ71</f>
        <v>45943</v>
      </c>
      <c r="AL62" s="3">
        <f>[2]หน้าผ้า!DR71</f>
        <v>45936</v>
      </c>
      <c r="AM62" s="3">
        <f>[2]หน้าผ้า!DS71</f>
        <v>45944</v>
      </c>
      <c r="AN62" s="3">
        <f>[2]หน้าผ้า!DT71</f>
        <v>45945</v>
      </c>
      <c r="AO62" s="3">
        <f>[2]หน้าผ้า!DU71</f>
        <v>45946</v>
      </c>
      <c r="AP62" s="3">
        <f>[2]หน้าผ้า!DP71</f>
        <v>45942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 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8.5" customHeight="1" x14ac:dyDescent="0.45">
      <c r="A63" s="3">
        <f>[2]หน้าผ้า!C72</f>
        <v>45916</v>
      </c>
      <c r="B63" s="14" t="str">
        <f>[2]หน้าผ้า!B72</f>
        <v>MK68-001119</v>
      </c>
      <c r="C63" s="9" t="str">
        <f>[2]หน้าผ้า!E72</f>
        <v>บจก.ซันฟีด</v>
      </c>
      <c r="D63" s="13">
        <f>[2]หน้าผ้า!F72</f>
        <v>952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+</v>
      </c>
      <c r="K63" s="9">
        <f>[2]หน้าผ้า!N72</f>
        <v>0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 xml:space="preserve">300กระสอบแบนเต็มใบ </v>
      </c>
      <c r="T63" s="12">
        <f>[2]หน้าผ้า!X72</f>
        <v>45947</v>
      </c>
      <c r="U63" s="11">
        <f>[2]หน้าผ้า!AA72</f>
        <v>2255</v>
      </c>
      <c r="V63" s="10">
        <f>[2]หน้าผ้า!AJ72</f>
        <v>0</v>
      </c>
      <c r="W63" s="10">
        <f>[2]หน้าผ้า!AL72</f>
        <v>2255</v>
      </c>
      <c r="X63" s="10">
        <f>[2]หน้าผ้า!AM72</f>
        <v>7625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45947</v>
      </c>
      <c r="AK63" s="3">
        <f>[2]หน้าผ้า!DQ72</f>
        <v>45943</v>
      </c>
      <c r="AL63" s="3">
        <f>[2]หน้าผ้า!DR72</f>
        <v>45936</v>
      </c>
      <c r="AM63" s="3">
        <f>[2]หน้าผ้า!DS72</f>
        <v>45944</v>
      </c>
      <c r="AN63" s="3">
        <f>[2]หน้าผ้า!DT72</f>
        <v>45945</v>
      </c>
      <c r="AO63" s="3">
        <f>[2]หน้าผ้า!DU72</f>
        <v>45946</v>
      </c>
      <c r="AP63" s="3">
        <f>[2]หน้าผ้า!DP72</f>
        <v>45942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8.5" customHeight="1" x14ac:dyDescent="0.45">
      <c r="A64" s="3">
        <f>[2]หน้าผ้า!C73</f>
        <v>45916</v>
      </c>
      <c r="B64" s="14" t="str">
        <f>[2]หน้าผ้า!B73</f>
        <v>MK68-001119</v>
      </c>
      <c r="C64" s="9" t="str">
        <f>[2]หน้าผ้า!E73</f>
        <v>บจก.ซันฟีด</v>
      </c>
      <c r="D64" s="13" t="str">
        <f>[2]หน้าผ้า!F73</f>
        <v>ขุนศึกเบอร์ 2</v>
      </c>
      <c r="E64" s="9">
        <f>[2]หน้าผ้า!G73</f>
        <v>20</v>
      </c>
      <c r="F64" s="9">
        <f>[2]หน้าผ้า!H73</f>
        <v>38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+</v>
      </c>
      <c r="K64" s="9">
        <f>[2]หน้าผ้า!N73</f>
        <v>0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 xml:space="preserve">300กระสอบแบนเต็มใบ </v>
      </c>
      <c r="T64" s="12">
        <f>[2]หน้าผ้า!X73</f>
        <v>45951</v>
      </c>
      <c r="U64" s="11">
        <f>[2]หน้าผ้า!AA73</f>
        <v>5000</v>
      </c>
      <c r="V64" s="10">
        <f>[2]หน้าผ้า!AJ73</f>
        <v>5000</v>
      </c>
      <c r="W64" s="10">
        <f>[2]หน้าผ้า!AL73</f>
        <v>0</v>
      </c>
      <c r="X64" s="10">
        <f>[2]หน้าผ้า!AM73</f>
        <v>5100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45951</v>
      </c>
      <c r="AK64" s="3">
        <f>[2]หน้าผ้า!DQ73</f>
        <v>45947</v>
      </c>
      <c r="AL64" s="3">
        <f>[2]หน้าผ้า!DR73</f>
        <v>45940</v>
      </c>
      <c r="AM64" s="3">
        <f>[2]หน้าผ้า!DS73</f>
        <v>45948</v>
      </c>
      <c r="AN64" s="3">
        <f>[2]หน้าผ้า!DT73</f>
        <v>45949</v>
      </c>
      <c r="AO64" s="3">
        <f>[2]หน้าผ้า!DU73</f>
        <v>45950</v>
      </c>
      <c r="AP64" s="3">
        <f>[2]หน้าผ้า!DP73</f>
        <v>45946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8.5" customHeight="1" x14ac:dyDescent="0.45">
      <c r="A65" s="3">
        <f>[2]หน้าผ้า!C74</f>
        <v>45916</v>
      </c>
      <c r="B65" s="14" t="str">
        <f>[2]หน้าผ้า!B74</f>
        <v>MK68-001119</v>
      </c>
      <c r="C65" s="9" t="str">
        <f>[2]หน้าผ้า!E74</f>
        <v>บจก.ซันฟีด</v>
      </c>
      <c r="D65" s="13">
        <f>[2]หน้าผ้า!F74</f>
        <v>956</v>
      </c>
      <c r="E65" s="9">
        <f>[2]หน้าผ้า!G74</f>
        <v>20</v>
      </c>
      <c r="F65" s="9">
        <f>[2]หน้าผ้า!H74</f>
        <v>38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+</v>
      </c>
      <c r="K65" s="9">
        <f>[2]หน้าผ้า!N74</f>
        <v>0</v>
      </c>
      <c r="L65" s="9" t="str">
        <f>[2]หน้าผ้า!R74</f>
        <v>บิด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 xml:space="preserve">300กระสอบแบนเต็มใบ </v>
      </c>
      <c r="T65" s="12">
        <f>[2]หน้าผ้า!X74</f>
        <v>45951</v>
      </c>
      <c r="U65" s="11">
        <f>[2]หน้าผ้า!AA74</f>
        <v>2500</v>
      </c>
      <c r="V65" s="10">
        <f>[2]หน้าผ้า!AJ74</f>
        <v>1371</v>
      </c>
      <c r="W65" s="10">
        <f>[2]หน้าผ้า!AL74</f>
        <v>1129</v>
      </c>
      <c r="X65" s="10">
        <f>[2]หน้าผ้า!AM74</f>
        <v>2550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45951</v>
      </c>
      <c r="AK65" s="3">
        <f>[2]หน้าผ้า!DQ74</f>
        <v>45947</v>
      </c>
      <c r="AL65" s="3">
        <f>[2]หน้าผ้า!DR74</f>
        <v>45940</v>
      </c>
      <c r="AM65" s="3">
        <f>[2]หน้าผ้า!DS74</f>
        <v>45948</v>
      </c>
      <c r="AN65" s="3">
        <f>[2]หน้าผ้า!DT74</f>
        <v>45949</v>
      </c>
      <c r="AO65" s="3">
        <f>[2]หน้าผ้า!DU74</f>
        <v>45950</v>
      </c>
      <c r="AP65" s="3">
        <f>[2]หน้าผ้า!DP74</f>
        <v>45946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8.5" customHeight="1" x14ac:dyDescent="0.45">
      <c r="A66" s="3">
        <f>[2]หน้าผ้า!C75</f>
        <v>45892</v>
      </c>
      <c r="B66" s="14" t="str">
        <f>[2]หน้าผ้า!B75</f>
        <v>MK68-001027</v>
      </c>
      <c r="C66" s="9" t="str">
        <f>[2]หน้าผ้า!E75</f>
        <v>บจก.เอสพีเอ็ม อาหารสัตว์</v>
      </c>
      <c r="D66" s="13" t="str">
        <f>[2]หน้าผ้า!F75</f>
        <v>นีโอ 05</v>
      </c>
      <c r="E66" s="9">
        <f>[2]หน้าผ้า!G75</f>
        <v>20</v>
      </c>
      <c r="F66" s="9">
        <f>[2]หน้าผ้า!H75</f>
        <v>38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ไม่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500กระสอบแบน</v>
      </c>
      <c r="T66" s="12">
        <f>[2]หน้าผ้า!X75</f>
        <v>45951</v>
      </c>
      <c r="U66" s="11">
        <f>[2]หน้าผ้า!AA75</f>
        <v>6000</v>
      </c>
      <c r="V66" s="10">
        <f>[2]หน้าผ้า!AJ75</f>
        <v>6000</v>
      </c>
      <c r="W66" s="10">
        <f>[2]หน้าผ้า!AL75</f>
        <v>0</v>
      </c>
      <c r="X66" s="10">
        <f>[2]หน้าผ้า!AM75</f>
        <v>6100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45951</v>
      </c>
      <c r="AK66" s="3">
        <f>[2]หน้าผ้า!DQ75</f>
        <v>45947</v>
      </c>
      <c r="AL66" s="3">
        <f>[2]หน้าผ้า!DR75</f>
        <v>45940</v>
      </c>
      <c r="AM66" s="3">
        <f>[2]หน้าผ้า!DS75</f>
        <v>45948</v>
      </c>
      <c r="AN66" s="3">
        <f>[2]หน้าผ้า!DT75</f>
        <v>45949</v>
      </c>
      <c r="AO66" s="3">
        <f>[2]หน้าผ้า!DU75</f>
        <v>45950</v>
      </c>
      <c r="AP66" s="3">
        <f>[2]หน้าผ้า!DP75</f>
        <v>45946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8.5" customHeight="1" x14ac:dyDescent="0.45">
      <c r="A67" s="3">
        <f>[2]หน้าผ้า!C76</f>
        <v>45916</v>
      </c>
      <c r="B67" s="14" t="str">
        <f>[2]หน้าผ้า!B76</f>
        <v>MK68-001119</v>
      </c>
      <c r="C67" s="9" t="str">
        <f>[2]หน้าผ้า!E76</f>
        <v>บจก.ซันฟีด</v>
      </c>
      <c r="D67" s="13">
        <f>[2]หน้าผ้า!F76</f>
        <v>953</v>
      </c>
      <c r="E67" s="9">
        <f>[2]หน้าผ้า!G76</f>
        <v>20</v>
      </c>
      <c r="F67" s="9">
        <f>[2]หน้าผ้า!H76</f>
        <v>38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+</v>
      </c>
      <c r="K67" s="9">
        <f>[2]หน้าผ้า!N76</f>
        <v>0</v>
      </c>
      <c r="L67" s="9" t="str">
        <f>[2]หน้าผ้า!R76</f>
        <v>บิด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 xml:space="preserve">300กระสอบแบนเต็มใบ </v>
      </c>
      <c r="T67" s="12">
        <f>[2]หน้าผ้า!X76</f>
        <v>45951</v>
      </c>
      <c r="U67" s="11">
        <f>[2]หน้าผ้า!AA76</f>
        <v>5000</v>
      </c>
      <c r="V67" s="10">
        <f>[2]หน้าผ้า!AJ76</f>
        <v>4825</v>
      </c>
      <c r="W67" s="10">
        <f>[2]หน้าผ้า!AL76</f>
        <v>175</v>
      </c>
      <c r="X67" s="10">
        <f>[2]หน้าผ้า!AM76</f>
        <v>5200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45951</v>
      </c>
      <c r="AK67" s="3">
        <f>[2]หน้าผ้า!DQ76</f>
        <v>45947</v>
      </c>
      <c r="AL67" s="3">
        <f>[2]หน้าผ้า!DR76</f>
        <v>45940</v>
      </c>
      <c r="AM67" s="3">
        <f>[2]หน้าผ้า!DS76</f>
        <v>45948</v>
      </c>
      <c r="AN67" s="3">
        <f>[2]หน้าผ้า!DT76</f>
        <v>45949</v>
      </c>
      <c r="AO67" s="3">
        <f>[2]หน้าผ้า!DU76</f>
        <v>45950</v>
      </c>
      <c r="AP67" s="3">
        <f>[2]หน้าผ้า!DP76</f>
        <v>45946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8.5" customHeight="1" x14ac:dyDescent="0.45">
      <c r="A68" s="3">
        <f>[2]หน้าผ้า!C77</f>
        <v>45933</v>
      </c>
      <c r="B68" s="14" t="str">
        <f>[2]หน้าผ้า!B77</f>
        <v>MK68-001207</v>
      </c>
      <c r="C68" s="9" t="str">
        <f>[2]หน้าผ้า!E77</f>
        <v>บจก.เอสพีเอ็ม อาหารสัตว์</v>
      </c>
      <c r="D68" s="13" t="str">
        <f>[2]หน้าผ้า!F77</f>
        <v>นาโน 04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>
        <f>[2]หน้าผ้า!X77</f>
        <v>45951</v>
      </c>
      <c r="U68" s="11">
        <f>[2]หน้าผ้า!AA77</f>
        <v>3000</v>
      </c>
      <c r="V68" s="10">
        <f>[2]หน้าผ้า!AJ77</f>
        <v>0</v>
      </c>
      <c r="W68" s="10">
        <f>[2]หน้าผ้า!AL77</f>
        <v>3000</v>
      </c>
      <c r="X68" s="10">
        <f>[2]หน้าผ้า!AM77</f>
        <v>0</v>
      </c>
      <c r="Y68" s="10">
        <f>[2]หน้าผ้า!AN77</f>
        <v>3150</v>
      </c>
      <c r="Z68" s="9" t="str">
        <f>[2]หน้าผ้า!AO77</f>
        <v>WSWT2025800SM</v>
      </c>
      <c r="AA68" s="8">
        <f>[2]หน้าผ้า!AQ77</f>
        <v>3310.89</v>
      </c>
      <c r="AB68" s="8">
        <f>[2]หน้าผ้า!AR77</f>
        <v>3310.89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3310.89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45951</v>
      </c>
      <c r="AK68" s="3">
        <f>[2]หน้าผ้า!DQ77</f>
        <v>45947</v>
      </c>
      <c r="AL68" s="3">
        <f>[2]หน้าผ้า!DR77</f>
        <v>45940</v>
      </c>
      <c r="AM68" s="3">
        <f>[2]หน้าผ้า!DS77</f>
        <v>45948</v>
      </c>
      <c r="AN68" s="3">
        <f>[2]หน้าผ้า!DT77</f>
        <v>45949</v>
      </c>
      <c r="AO68" s="3">
        <f>[2]หน้าผ้า!DU77</f>
        <v>45950</v>
      </c>
      <c r="AP68" s="3">
        <f>[2]หน้าผ้า!DP77</f>
        <v>45946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8.5" customHeight="1" x14ac:dyDescent="0.45">
      <c r="A69" s="3">
        <f>[2]หน้าผ้า!C78</f>
        <v>45891</v>
      </c>
      <c r="B69" s="14" t="str">
        <f>[2]หน้าผ้า!B78</f>
        <v>MK68-001033</v>
      </c>
      <c r="C69" s="9" t="str">
        <f>[2]หน้าผ้า!E78</f>
        <v>บจก.เอสพีเอ็ม อาหารสัตว์</v>
      </c>
      <c r="D69" s="13" t="str">
        <f>[2]หน้าผ้า!F78</f>
        <v>นาโน 03</v>
      </c>
      <c r="E69" s="9">
        <f>[2]หน้าผ้า!G78</f>
        <v>20</v>
      </c>
      <c r="F69" s="9">
        <f>[2]หน้าผ้า!H78</f>
        <v>38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500กระสอบแบน</v>
      </c>
      <c r="T69" s="12">
        <f>[2]หน้าผ้า!X78</f>
        <v>45951</v>
      </c>
      <c r="U69" s="11">
        <f>[2]หน้าผ้า!AA78</f>
        <v>9000</v>
      </c>
      <c r="V69" s="10">
        <f>[2]หน้าผ้า!AJ78</f>
        <v>8447</v>
      </c>
      <c r="W69" s="10">
        <f>[2]หน้าผ้า!AL78</f>
        <v>553</v>
      </c>
      <c r="X69" s="10">
        <f>[2]หน้าผ้า!AM78</f>
        <v>9150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5</v>
      </c>
      <c r="AJ69" s="3">
        <f>[2]หน้าผ้า!DN78</f>
        <v>45951</v>
      </c>
      <c r="AK69" s="3">
        <f>[2]หน้าผ้า!DQ78</f>
        <v>45946</v>
      </c>
      <c r="AL69" s="3">
        <f>[2]หน้าผ้า!DR78</f>
        <v>45939</v>
      </c>
      <c r="AM69" s="3">
        <f>[2]หน้าผ้า!DS78</f>
        <v>45947</v>
      </c>
      <c r="AN69" s="3">
        <f>[2]หน้าผ้า!DT78</f>
        <v>45948</v>
      </c>
      <c r="AO69" s="3">
        <f>[2]หน้าผ้า!DU78</f>
        <v>45949</v>
      </c>
      <c r="AP69" s="3">
        <f>[2]หน้าผ้า!DP78</f>
        <v>45946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8447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8.5" customHeight="1" x14ac:dyDescent="0.45">
      <c r="A70" s="3">
        <f>[2]หน้าผ้า!C79</f>
        <v>45916</v>
      </c>
      <c r="B70" s="14" t="str">
        <f>[2]หน้าผ้า!B79</f>
        <v>MK68-001119</v>
      </c>
      <c r="C70" s="9" t="str">
        <f>[2]หน้าผ้า!E79</f>
        <v>บจก.ซันฟีด</v>
      </c>
      <c r="D70" s="13">
        <f>[2]หน้าผ้า!F79</f>
        <v>917</v>
      </c>
      <c r="E70" s="9">
        <f>[2]หน้าผ้า!G79</f>
        <v>20</v>
      </c>
      <c r="F70" s="9">
        <f>[2]หน้าผ้า!H79</f>
        <v>37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98</v>
      </c>
      <c r="J70" s="9" t="str">
        <f>[2]หน้าผ้า!M79</f>
        <v>+</v>
      </c>
      <c r="K70" s="9">
        <f>[2]หน้าผ้า!N79</f>
        <v>0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 xml:space="preserve">300กระสอบแบนเต็มใบ </v>
      </c>
      <c r="T70" s="12">
        <f>[2]หน้าผ้า!X79</f>
        <v>45952</v>
      </c>
      <c r="U70" s="11">
        <f>[2]หน้าผ้า!AA79</f>
        <v>2500</v>
      </c>
      <c r="V70" s="10">
        <f>[2]หน้าผ้า!AJ79</f>
        <v>0</v>
      </c>
      <c r="W70" s="10">
        <f>[2]หน้าผ้า!AL79</f>
        <v>2500</v>
      </c>
      <c r="X70" s="10">
        <f>[2]หน้าผ้า!AM79</f>
        <v>0</v>
      </c>
      <c r="Y70" s="10">
        <f>[2]หน้าผ้า!AN79</f>
        <v>2625</v>
      </c>
      <c r="Z70" s="9" t="str">
        <f>[2]หน้าผ้า!AO79</f>
        <v>WSWT2025800SM</v>
      </c>
      <c r="AA70" s="8">
        <f>[2]หน้าผ้า!AQ79</f>
        <v>2689.2250000000004</v>
      </c>
      <c r="AB70" s="8">
        <f>[2]หน้าผ้า!AR79</f>
        <v>2689.2250000000004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2689.2250000000004</v>
      </c>
      <c r="AF70" s="8">
        <f>[2]หน้าผ้า!AI79</f>
        <v>0</v>
      </c>
      <c r="AG70" s="1" t="str">
        <f>[3]หน้าผ้า!DC82</f>
        <v>พร้อมส่ง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45952</v>
      </c>
      <c r="AK70" s="3">
        <f>[2]หน้าผ้า!DQ79</f>
        <v>45948</v>
      </c>
      <c r="AL70" s="3">
        <f>[2]หน้าผ้า!DR79</f>
        <v>45941</v>
      </c>
      <c r="AM70" s="3">
        <f>[2]หน้าผ้า!DS79</f>
        <v>45949</v>
      </c>
      <c r="AN70" s="3">
        <f>[2]หน้าผ้า!DT79</f>
        <v>45950</v>
      </c>
      <c r="AO70" s="3">
        <f>[2]หน้าผ้า!DU79</f>
        <v>45951</v>
      </c>
      <c r="AP70" s="3">
        <f>[2]หน้าผ้า!DP79</f>
        <v>45947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8.5" customHeight="1" x14ac:dyDescent="0.45">
      <c r="A71" s="3">
        <f>[2]หน้าผ้า!C80</f>
        <v>45923</v>
      </c>
      <c r="B71" s="14" t="str">
        <f>[2]หน้าผ้า!B80</f>
        <v>MK68-001159</v>
      </c>
      <c r="C71" s="9" t="str">
        <f>[2]หน้าผ้า!E80</f>
        <v>บจก.เอสพีเอ็ม อาหารสัตว์</v>
      </c>
      <c r="D71" s="13" t="str">
        <f>[2]หน้าผ้า!F80</f>
        <v>SPM 915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500กระสอบแบน</v>
      </c>
      <c r="T71" s="12">
        <f>[2]หน้าผ้า!X80</f>
        <v>45953</v>
      </c>
      <c r="U71" s="11">
        <f>[2]หน้าผ้า!AA80</f>
        <v>3000</v>
      </c>
      <c r="V71" s="10">
        <f>[2]หน้าผ้า!AJ80</f>
        <v>0</v>
      </c>
      <c r="W71" s="10">
        <f>[2]หน้าผ้า!AL80</f>
        <v>3000</v>
      </c>
      <c r="X71" s="10">
        <f>[2]หน้าผ้า!AM80</f>
        <v>0</v>
      </c>
      <c r="Y71" s="10">
        <f>[2]หน้าผ้า!AN80</f>
        <v>3150</v>
      </c>
      <c r="Z71" s="9" t="str">
        <f>[2]หน้าผ้า!AO80</f>
        <v>WSWT2025800SM</v>
      </c>
      <c r="AA71" s="8">
        <f>[2]หน้าผ้า!AQ80</f>
        <v>3310.89</v>
      </c>
      <c r="AB71" s="8">
        <f>[2]หน้าผ้า!AR80</f>
        <v>3310.89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3310.89</v>
      </c>
      <c r="AF71" s="8">
        <f>[2]หน้าผ้า!AI80</f>
        <v>0</v>
      </c>
      <c r="AG71" s="1" t="str">
        <f>[3]หน้าผ้า!DC83</f>
        <v>รอตัด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45953</v>
      </c>
      <c r="AK71" s="3">
        <f>[2]หน้าผ้า!DQ80</f>
        <v>45949</v>
      </c>
      <c r="AL71" s="3">
        <f>[2]หน้าผ้า!DR80</f>
        <v>45942</v>
      </c>
      <c r="AM71" s="3">
        <f>[2]หน้าผ้า!DS80</f>
        <v>45950</v>
      </c>
      <c r="AN71" s="3">
        <f>[2]หน้าผ้า!DT80</f>
        <v>45951</v>
      </c>
      <c r="AO71" s="3">
        <f>[2]หน้าผ้า!DU80</f>
        <v>45952</v>
      </c>
      <c r="AP71" s="3">
        <f>[2]หน้าผ้า!DP80</f>
        <v>45948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 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8.5" customHeight="1" x14ac:dyDescent="0.45">
      <c r="A72" s="3">
        <f>[2]หน้าผ้า!C81</f>
        <v>45916</v>
      </c>
      <c r="B72" s="14" t="str">
        <f>[2]หน้าผ้า!B81</f>
        <v>MK68-001119</v>
      </c>
      <c r="C72" s="9" t="str">
        <f>[2]หน้าผ้า!E81</f>
        <v>บจก.ซันฟีด</v>
      </c>
      <c r="D72" s="13" t="str">
        <f>[2]หน้าผ้า!F81</f>
        <v>ขุนศึกเบอร์ 1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+</v>
      </c>
      <c r="K72" s="9">
        <f>[2]หน้าผ้า!N81</f>
        <v>0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 xml:space="preserve">300กระสอบแบนเต็มใบ </v>
      </c>
      <c r="T72" s="12">
        <f>[2]หน้าผ้า!X81</f>
        <v>45954</v>
      </c>
      <c r="U72" s="11">
        <f>[2]หน้าผ้า!AA81</f>
        <v>7000</v>
      </c>
      <c r="V72" s="10">
        <f>[2]หน้าผ้า!AJ81</f>
        <v>6362</v>
      </c>
      <c r="W72" s="10">
        <f>[2]หน้าผ้า!AL81</f>
        <v>638</v>
      </c>
      <c r="X72" s="10">
        <f>[2]หน้าผ้า!AM81</f>
        <v>7000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45954</v>
      </c>
      <c r="AK72" s="3">
        <f>[2]หน้าผ้า!DQ81</f>
        <v>45950</v>
      </c>
      <c r="AL72" s="3">
        <f>[2]หน้าผ้า!DR81</f>
        <v>45943</v>
      </c>
      <c r="AM72" s="3">
        <f>[2]หน้าผ้า!DS81</f>
        <v>45951</v>
      </c>
      <c r="AN72" s="3">
        <f>[2]หน้าผ้า!DT81</f>
        <v>45952</v>
      </c>
      <c r="AO72" s="3">
        <f>[2]หน้าผ้า!DU81</f>
        <v>45953</v>
      </c>
      <c r="AP72" s="3">
        <f>[2]หน้าผ้า!DP81</f>
        <v>45949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8.5" customHeight="1" x14ac:dyDescent="0.45">
      <c r="A73" s="3">
        <f>[2]หน้าผ้า!C82</f>
        <v>45916</v>
      </c>
      <c r="B73" s="14" t="str">
        <f>[2]หน้าผ้า!B82</f>
        <v>MK68-001119</v>
      </c>
      <c r="C73" s="9" t="str">
        <f>[2]หน้าผ้า!E82</f>
        <v>บจก.ซันฟีด</v>
      </c>
      <c r="D73" s="13" t="str">
        <f>[2]หน้าผ้า!F82</f>
        <v>007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+</v>
      </c>
      <c r="K73" s="9">
        <f>[2]หน้าผ้า!N82</f>
        <v>0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 xml:space="preserve">300กระสอบแบนเต็มใบ </v>
      </c>
      <c r="T73" s="12">
        <f>[2]หน้าผ้า!X82</f>
        <v>45954</v>
      </c>
      <c r="U73" s="11">
        <f>[2]หน้าผ้า!AA82</f>
        <v>2500</v>
      </c>
      <c r="V73" s="10">
        <f>[2]หน้าผ้า!AJ82</f>
        <v>2500</v>
      </c>
      <c r="W73" s="10">
        <f>[2]หน้าผ้า!AL82</f>
        <v>0</v>
      </c>
      <c r="X73" s="10">
        <f>[2]หน้าผ้า!AM82</f>
        <v>2550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45954</v>
      </c>
      <c r="AK73" s="3">
        <f>[2]หน้าผ้า!DQ82</f>
        <v>45950</v>
      </c>
      <c r="AL73" s="3">
        <f>[2]หน้าผ้า!DR82</f>
        <v>45943</v>
      </c>
      <c r="AM73" s="3">
        <f>[2]หน้าผ้า!DS82</f>
        <v>45951</v>
      </c>
      <c r="AN73" s="3">
        <f>[2]หน้าผ้า!DT82</f>
        <v>45952</v>
      </c>
      <c r="AO73" s="3">
        <f>[2]หน้าผ้า!DU82</f>
        <v>45953</v>
      </c>
      <c r="AP73" s="3">
        <f>[2]หน้าผ้า!DP82</f>
        <v>45949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8.5" customHeight="1" x14ac:dyDescent="0.45">
      <c r="A74" s="3">
        <f>[2]หน้าผ้า!C83</f>
        <v>45916</v>
      </c>
      <c r="B74" s="14" t="str">
        <f>[2]หน้าผ้า!B83</f>
        <v>MK68-001119</v>
      </c>
      <c r="C74" s="9" t="str">
        <f>[2]หน้าผ้า!E83</f>
        <v>บจก.ซันฟีด</v>
      </c>
      <c r="D74" s="13">
        <f>[2]หน้าผ้า!F83</f>
        <v>952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+</v>
      </c>
      <c r="K74" s="9">
        <f>[2]หน้าผ้า!N83</f>
        <v>0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 xml:space="preserve">300กระสอบแบนเต็มใบ </v>
      </c>
      <c r="T74" s="12">
        <f>[2]หน้าผ้า!X83</f>
        <v>45954</v>
      </c>
      <c r="U74" s="11">
        <f>[2]หน้าผ้า!AA83</f>
        <v>5000</v>
      </c>
      <c r="V74" s="10">
        <f>[2]หน้าผ้า!AJ83</f>
        <v>0</v>
      </c>
      <c r="W74" s="10">
        <f>[2]หน้าผ้า!AL83</f>
        <v>5000</v>
      </c>
      <c r="X74" s="10">
        <f>[2]หน้าผ้า!AM83</f>
        <v>5050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45954</v>
      </c>
      <c r="AK74" s="3">
        <f>[2]หน้าผ้า!DQ83</f>
        <v>45950</v>
      </c>
      <c r="AL74" s="3">
        <f>[2]หน้าผ้า!DR83</f>
        <v>45943</v>
      </c>
      <c r="AM74" s="3">
        <f>[2]หน้าผ้า!DS83</f>
        <v>45951</v>
      </c>
      <c r="AN74" s="3">
        <f>[2]หน้าผ้า!DT83</f>
        <v>45952</v>
      </c>
      <c r="AO74" s="3">
        <f>[2]หน้าผ้า!DU83</f>
        <v>45953</v>
      </c>
      <c r="AP74" s="3">
        <f>[2]หน้าผ้า!DP83</f>
        <v>45949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8.5" customHeight="1" x14ac:dyDescent="0.45">
      <c r="A75" s="3">
        <f>[2]หน้าผ้า!C84</f>
        <v>45798</v>
      </c>
      <c r="B75" s="14" t="str">
        <f>[2]หน้าผ้า!B84</f>
        <v>MK68-000693</v>
      </c>
      <c r="C75" s="9" t="str">
        <f>[2]หน้าผ้า!E84</f>
        <v>บจก.เอพีเอ็ม อะโกร</v>
      </c>
      <c r="D75" s="13" t="str">
        <f>[2]หน้าผ้า!F84</f>
        <v>ฟีล กู๊ด พี7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45957</v>
      </c>
      <c r="U75" s="11">
        <f>[2]หน้าผ้า!AA84</f>
        <v>3000</v>
      </c>
      <c r="V75" s="10">
        <f>[2]หน้าผ้า!AJ84</f>
        <v>0</v>
      </c>
      <c r="W75" s="10">
        <f>[2]หน้าผ้า!AL84</f>
        <v>3000</v>
      </c>
      <c r="X75" s="10">
        <f>[2]หน้าผ้า!AM84</f>
        <v>0</v>
      </c>
      <c r="Y75" s="10">
        <f>[2]หน้าผ้า!AN84</f>
        <v>3150</v>
      </c>
      <c r="Z75" s="9" t="str">
        <f>[2]หน้าผ้า!AO84</f>
        <v>WSWT2025800SM</v>
      </c>
      <c r="AA75" s="8">
        <f>[2]หน้าผ้า!AQ84</f>
        <v>3310.89</v>
      </c>
      <c r="AB75" s="8">
        <f>[2]หน้าผ้า!AR84</f>
        <v>3310.89</v>
      </c>
      <c r="AC75" s="8">
        <f>[2]หน้าผ้า!AS84</f>
        <v>0</v>
      </c>
      <c r="AD75" s="8">
        <f>[2]หน้าผ้า!AT84</f>
        <v>3310.89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45957</v>
      </c>
      <c r="AK75" s="3">
        <f>[2]หน้าผ้า!DQ84</f>
        <v>45953</v>
      </c>
      <c r="AL75" s="3">
        <f>[2]หน้าผ้า!DR84</f>
        <v>45946</v>
      </c>
      <c r="AM75" s="3">
        <f>[2]หน้าผ้า!DS84</f>
        <v>45954</v>
      </c>
      <c r="AN75" s="3">
        <f>[2]หน้าผ้า!DT84</f>
        <v>45955</v>
      </c>
      <c r="AO75" s="3">
        <f>[2]หน้าผ้า!DU84</f>
        <v>45956</v>
      </c>
      <c r="AP75" s="3">
        <f>[2]หน้าผ้า!DP84</f>
        <v>45952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 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8.5" customHeight="1" x14ac:dyDescent="0.45">
      <c r="A76" s="3">
        <f>[2]หน้าผ้า!C85</f>
        <v>45916</v>
      </c>
      <c r="B76" s="14" t="str">
        <f>[2]หน้าผ้า!B85</f>
        <v>MK68-001119</v>
      </c>
      <c r="C76" s="9" t="str">
        <f>[2]หน้าผ้า!E85</f>
        <v>บจก.ซันฟีด</v>
      </c>
      <c r="D76" s="13" t="str">
        <f>[2]หน้าผ้า!F85</f>
        <v>ขุนศึกเบอร์ 2</v>
      </c>
      <c r="E76" s="9">
        <f>[2]หน้าผ้า!G85</f>
        <v>20</v>
      </c>
      <c r="F76" s="9">
        <f>[2]หน้าผ้า!H85</f>
        <v>38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+</v>
      </c>
      <c r="K76" s="9">
        <f>[2]หน้าผ้า!N85</f>
        <v>0</v>
      </c>
      <c r="L76" s="9" t="str">
        <f>[2]หน้าผ้า!R85</f>
        <v>บิด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 xml:space="preserve">300กระสอบแบนเต็มใบ </v>
      </c>
      <c r="T76" s="12">
        <f>[2]หน้าผ้า!X85</f>
        <v>45958</v>
      </c>
      <c r="U76" s="11">
        <f>[2]หน้าผ้า!AA85</f>
        <v>5000</v>
      </c>
      <c r="V76" s="10">
        <f>[2]หน้าผ้า!AJ85</f>
        <v>5000</v>
      </c>
      <c r="W76" s="10">
        <f>[2]หน้าผ้า!AL85</f>
        <v>0</v>
      </c>
      <c r="X76" s="10">
        <f>[2]หน้าผ้า!AM85</f>
        <v>5100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13717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45958</v>
      </c>
      <c r="AK76" s="3">
        <f>[2]หน้าผ้า!DQ85</f>
        <v>45954</v>
      </c>
      <c r="AL76" s="3">
        <f>[2]หน้าผ้า!DR85</f>
        <v>45947</v>
      </c>
      <c r="AM76" s="3">
        <f>[2]หน้าผ้า!DS85</f>
        <v>45955</v>
      </c>
      <c r="AN76" s="3">
        <f>[2]หน้าผ้า!DT85</f>
        <v>45956</v>
      </c>
      <c r="AO76" s="3">
        <f>[2]หน้าผ้า!DU85</f>
        <v>45957</v>
      </c>
      <c r="AP76" s="3">
        <f>[2]หน้าผ้า!DP85</f>
        <v>45953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8.5" customHeight="1" x14ac:dyDescent="0.45">
      <c r="A77" s="3">
        <f>[2]หน้าผ้า!C86</f>
        <v>45909</v>
      </c>
      <c r="B77" s="14" t="str">
        <f>[2]หน้าผ้า!B86</f>
        <v>MK68-001093</v>
      </c>
      <c r="C77" s="9" t="str">
        <f>[2]หน้าผ้า!E86</f>
        <v>บจก.เอสพีเอ็ม อาหารสัตว์</v>
      </c>
      <c r="D77" s="13" t="str">
        <f>[2]หน้าผ้า!F86</f>
        <v>เอส ฟาร์ม115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45958</v>
      </c>
      <c r="U77" s="11">
        <f>[2]หน้าผ้า!AA86</f>
        <v>6000</v>
      </c>
      <c r="V77" s="10">
        <f>[2]หน้าผ้า!AJ86</f>
        <v>5531</v>
      </c>
      <c r="W77" s="10">
        <f>[2]หน้าผ้า!AL86</f>
        <v>469</v>
      </c>
      <c r="X77" s="10">
        <f>[2]หน้าผ้า!AM86</f>
        <v>6100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รอแบบ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45958</v>
      </c>
      <c r="AK77" s="3">
        <f>[2]หน้าผ้า!DQ86</f>
        <v>45954</v>
      </c>
      <c r="AL77" s="3">
        <f>[2]หน้าผ้า!DR86</f>
        <v>45947</v>
      </c>
      <c r="AM77" s="3">
        <f>[2]หน้าผ้า!DS86</f>
        <v>45955</v>
      </c>
      <c r="AN77" s="3">
        <f>[2]หน้าผ้า!DT86</f>
        <v>45956</v>
      </c>
      <c r="AO77" s="3">
        <f>[2]หน้าผ้า!DU86</f>
        <v>45957</v>
      </c>
      <c r="AP77" s="3">
        <f>[2]หน้าผ้า!DP86</f>
        <v>45953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 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8.5" customHeight="1" x14ac:dyDescent="0.45">
      <c r="A78" s="3">
        <f>[2]หน้าผ้า!C87</f>
        <v>45916</v>
      </c>
      <c r="B78" s="14" t="str">
        <f>[2]หน้าผ้า!B87</f>
        <v>MK68-001119</v>
      </c>
      <c r="C78" s="9" t="str">
        <f>[2]หน้าผ้า!E87</f>
        <v>บจก.ซันฟีด</v>
      </c>
      <c r="D78" s="13" t="str">
        <f>[2]หน้าผ้า!F87</f>
        <v>ขุนศึกเบอร์ 1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+</v>
      </c>
      <c r="K78" s="9">
        <f>[2]หน้าผ้า!N87</f>
        <v>0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 xml:space="preserve">300กระสอบแบนเต็มใบ </v>
      </c>
      <c r="T78" s="12">
        <f>[2]หน้าผ้า!X87</f>
        <v>45960</v>
      </c>
      <c r="U78" s="11">
        <f>[2]หน้าผ้า!AA87</f>
        <v>5000</v>
      </c>
      <c r="V78" s="10">
        <f>[2]หน้าผ้า!AJ87</f>
        <v>0</v>
      </c>
      <c r="W78" s="10">
        <f>[2]หน้าผ้า!AL87</f>
        <v>5000</v>
      </c>
      <c r="X78" s="10">
        <f>[2]หน้าผ้า!AM87</f>
        <v>0</v>
      </c>
      <c r="Y78" s="10">
        <f>[2]หน้าผ้า!AN87</f>
        <v>5250</v>
      </c>
      <c r="Z78" s="9" t="str">
        <f>[2]หน้าผ้า!AO87</f>
        <v>WSWT2025800SM</v>
      </c>
      <c r="AA78" s="8">
        <f>[2]หน้าผ้า!AQ87</f>
        <v>5518.15</v>
      </c>
      <c r="AB78" s="8">
        <f>[2]หน้าผ้า!AR87</f>
        <v>5518.15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5518.15</v>
      </c>
      <c r="AF78" s="8">
        <f>[2]หน้าผ้า!AI87</f>
        <v>0</v>
      </c>
      <c r="AG78" s="1" t="str">
        <f>[3]หน้าผ้า!DC90</f>
        <v>รอแบบ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45960</v>
      </c>
      <c r="AK78" s="3">
        <f>[2]หน้าผ้า!DQ87</f>
        <v>45956</v>
      </c>
      <c r="AL78" s="3">
        <f>[2]หน้าผ้า!DR87</f>
        <v>45949</v>
      </c>
      <c r="AM78" s="3">
        <f>[2]หน้าผ้า!DS87</f>
        <v>45957</v>
      </c>
      <c r="AN78" s="3">
        <f>[2]หน้าผ้า!DT87</f>
        <v>45958</v>
      </c>
      <c r="AO78" s="3">
        <f>[2]หน้าผ้า!DU87</f>
        <v>45959</v>
      </c>
      <c r="AP78" s="3">
        <f>[2]หน้าผ้า!DP87</f>
        <v>45955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8.5" customHeight="1" x14ac:dyDescent="0.45">
      <c r="A79" s="3">
        <f>[2]หน้าผ้า!C88</f>
        <v>45916</v>
      </c>
      <c r="B79" s="14" t="str">
        <f>[2]หน้าผ้า!B88</f>
        <v>MK68-001119</v>
      </c>
      <c r="C79" s="9" t="str">
        <f>[2]หน้าผ้า!E88</f>
        <v>บจก.ซันฟีด</v>
      </c>
      <c r="D79" s="13" t="str">
        <f>[2]หน้าผ้า!F88</f>
        <v>ขุนศึกเบอร์ 2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+</v>
      </c>
      <c r="K79" s="9">
        <f>[2]หน้าผ้า!N88</f>
        <v>0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 xml:space="preserve">300กระสอบแบนเต็มใบ </v>
      </c>
      <c r="T79" s="12">
        <f>[2]หน้าผ้า!X88</f>
        <v>45960</v>
      </c>
      <c r="U79" s="11">
        <f>[2]หน้าผ้า!AA88</f>
        <v>5000</v>
      </c>
      <c r="V79" s="10">
        <f>[2]หน้าผ้า!AJ88</f>
        <v>4900</v>
      </c>
      <c r="W79" s="10">
        <f>[2]หน้าผ้า!AL88</f>
        <v>100</v>
      </c>
      <c r="X79" s="10">
        <f>[2]หน้าผ้า!AM88</f>
        <v>5385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45960</v>
      </c>
      <c r="AK79" s="3">
        <f>[2]หน้าผ้า!DQ88</f>
        <v>45956</v>
      </c>
      <c r="AL79" s="3">
        <f>[2]หน้าผ้า!DR88</f>
        <v>45949</v>
      </c>
      <c r="AM79" s="3">
        <f>[2]หน้าผ้า!DS88</f>
        <v>45957</v>
      </c>
      <c r="AN79" s="3">
        <f>[2]หน้าผ้า!DT88</f>
        <v>45958</v>
      </c>
      <c r="AO79" s="3">
        <f>[2]หน้าผ้า!DU88</f>
        <v>45959</v>
      </c>
      <c r="AP79" s="3">
        <f>[2]หน้าผ้า!DP88</f>
        <v>45955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8.5" customHeight="1" x14ac:dyDescent="0.45">
      <c r="A80" s="3" t="str">
        <f>[2]หน้าผ้า!C89</f>
        <v>ประมาณการ</v>
      </c>
      <c r="B80" s="14" t="str">
        <f>[2]หน้าผ้า!B89</f>
        <v>ประมาณการ</v>
      </c>
      <c r="C80" s="9" t="str">
        <f>[2]หน้าผ้า!E89</f>
        <v>บจก.เอสพีเอ็ม อาหารสัตว์</v>
      </c>
      <c r="D80" s="13" t="str">
        <f>[2]หน้าผ้า!F89</f>
        <v>รอแบบ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45960</v>
      </c>
      <c r="U80" s="11">
        <f>[2]หน้าผ้า!AA89</f>
        <v>20000</v>
      </c>
      <c r="V80" s="10">
        <f>[2]หน้าผ้า!AJ89</f>
        <v>0</v>
      </c>
      <c r="W80" s="10">
        <f>[2]หน้าผ้า!AL89</f>
        <v>20000</v>
      </c>
      <c r="X80" s="10">
        <f>[2]หน้าผ้า!AM89</f>
        <v>0</v>
      </c>
      <c r="Y80" s="10">
        <f>[2]หน้าผ้า!AN89</f>
        <v>21000</v>
      </c>
      <c r="Z80" s="9" t="str">
        <f>[2]หน้าผ้า!AO89</f>
        <v>WSWT2025800SM</v>
      </c>
      <c r="AA80" s="8">
        <f>[2]หน้าผ้า!AQ89</f>
        <v>22072.6</v>
      </c>
      <c r="AB80" s="8">
        <f>[2]หน้าผ้า!AR89</f>
        <v>0</v>
      </c>
      <c r="AC80" s="8">
        <f>[2]หน้าผ้า!AS89</f>
        <v>22072.6</v>
      </c>
      <c r="AD80" s="8">
        <f>[2]หน้าผ้า!AT89</f>
        <v>0</v>
      </c>
      <c r="AE80" s="8">
        <f>[2]หน้าผ้า!AU89</f>
        <v>22072.6</v>
      </c>
      <c r="AF80" s="8">
        <f>[2]หน้าผ้า!AI89</f>
        <v>0</v>
      </c>
      <c r="AG80" s="1" t="str">
        <f>[3]หน้าผ้า!DC92</f>
        <v>รอตัด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45960</v>
      </c>
      <c r="AK80" s="3">
        <f>[2]หน้าผ้า!DQ89</f>
        <v>45956</v>
      </c>
      <c r="AL80" s="3">
        <f>[2]หน้าผ้า!DR89</f>
        <v>45949</v>
      </c>
      <c r="AM80" s="3">
        <f>[2]หน้าผ้า!DS89</f>
        <v>45957</v>
      </c>
      <c r="AN80" s="3">
        <f>[2]หน้าผ้า!DT89</f>
        <v>45958</v>
      </c>
      <c r="AO80" s="3">
        <f>[2]หน้าผ้า!DU89</f>
        <v>45959</v>
      </c>
      <c r="AP80" s="3">
        <f>[2]หน้าผ้า!DP89</f>
        <v>45955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>รอART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1667.7075555555555</v>
      </c>
    </row>
    <row r="81" spans="1:56" ht="28.5" customHeight="1" x14ac:dyDescent="0.45">
      <c r="A81" s="3" t="str">
        <f>[2]หน้าผ้า!C90</f>
        <v>ประมาณการ</v>
      </c>
      <c r="B81" s="14" t="str">
        <f>[2]หน้าผ้า!B90</f>
        <v>ประมาณการ</v>
      </c>
      <c r="C81" s="9" t="str">
        <f>[2]หน้าผ้า!E90</f>
        <v>บจก.ไทยธรรมดี</v>
      </c>
      <c r="D81" s="13" t="str">
        <f>[2]หน้าผ้า!F90</f>
        <v>รอแบบ</v>
      </c>
      <c r="E81" s="9">
        <f>[2]หน้าผ้า!G90</f>
        <v>20</v>
      </c>
      <c r="F81" s="9">
        <f>[2]หน้าผ้า!H90</f>
        <v>37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97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</v>
      </c>
      <c r="T81" s="12">
        <f>[2]หน้าผ้า!X90</f>
        <v>45960</v>
      </c>
      <c r="U81" s="11">
        <f>[2]หน้าผ้า!AA90</f>
        <v>20000</v>
      </c>
      <c r="V81" s="10">
        <f>[2]หน้าผ้า!AJ90</f>
        <v>0</v>
      </c>
      <c r="W81" s="10">
        <f>[2]หน้าผ้า!AL90</f>
        <v>20000</v>
      </c>
      <c r="X81" s="10">
        <f>[2]หน้าผ้า!AM90</f>
        <v>0</v>
      </c>
      <c r="Y81" s="10">
        <f>[2]หน้าผ้า!AN90</f>
        <v>21000</v>
      </c>
      <c r="Z81" s="9" t="str">
        <f>[2]หน้าผ้า!AO90</f>
        <v>WSWT2025800SM</v>
      </c>
      <c r="AA81" s="8">
        <f>[2]หน้าผ้า!AQ90</f>
        <v>21513.800000000003</v>
      </c>
      <c r="AB81" s="8">
        <f>[2]หน้าผ้า!AR90</f>
        <v>0</v>
      </c>
      <c r="AC81" s="8">
        <f>[2]หน้าผ้า!AS90</f>
        <v>21513.800000000003</v>
      </c>
      <c r="AD81" s="8">
        <f>[2]หน้าผ้า!AT90</f>
        <v>0</v>
      </c>
      <c r="AE81" s="8">
        <f>[2]หน้าผ้า!AU90</f>
        <v>21513.800000000003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45960</v>
      </c>
      <c r="AK81" s="3">
        <f>[2]หน้าผ้า!DQ90</f>
        <v>45956</v>
      </c>
      <c r="AL81" s="3">
        <f>[2]หน้าผ้า!DR90</f>
        <v>45949</v>
      </c>
      <c r="AM81" s="3">
        <f>[2]หน้าผ้า!DS90</f>
        <v>45957</v>
      </c>
      <c r="AN81" s="3">
        <f>[2]หน้าผ้า!DT90</f>
        <v>45958</v>
      </c>
      <c r="AO81" s="3">
        <f>[2]หน้าผ้า!DU90</f>
        <v>45959</v>
      </c>
      <c r="AP81" s="3">
        <f>[2]หน้าผ้า!DP90</f>
        <v>45955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>รอART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1625.4871111111113</v>
      </c>
    </row>
    <row r="82" spans="1:56" ht="28.5" customHeight="1" x14ac:dyDescent="0.45">
      <c r="A82" s="3">
        <f>[2]หน้าผ้า!C91</f>
        <v>45916</v>
      </c>
      <c r="B82" s="14" t="str">
        <f>[2]หน้าผ้า!B91</f>
        <v>MK68-001119</v>
      </c>
      <c r="C82" s="9" t="str">
        <f>[2]หน้าผ้า!E91</f>
        <v>บจก.ซันฟีด</v>
      </c>
      <c r="D82" s="13" t="str">
        <f>[2]หน้าผ้า!F91</f>
        <v>ขุนศึกเบอร์ 1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+</v>
      </c>
      <c r="K82" s="9">
        <f>[2]หน้าผ้า!N91</f>
        <v>0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 xml:space="preserve">300กระสอบแบนเต็มใบ </v>
      </c>
      <c r="T82" s="12">
        <f>[2]หน้าผ้า!X91</f>
        <v>45960</v>
      </c>
      <c r="U82" s="11">
        <f>[2]หน้าผ้า!AA91</f>
        <v>5000</v>
      </c>
      <c r="V82" s="10">
        <f>[2]หน้าผ้า!AJ91</f>
        <v>0</v>
      </c>
      <c r="W82" s="10">
        <f>[2]หน้าผ้า!AL91</f>
        <v>5000</v>
      </c>
      <c r="X82" s="10">
        <f>[2]หน้าผ้า!AM91</f>
        <v>0</v>
      </c>
      <c r="Y82" s="10">
        <f>[2]หน้าผ้า!AN91</f>
        <v>5250</v>
      </c>
      <c r="Z82" s="9" t="str">
        <f>[2]หน้าผ้า!AO91</f>
        <v>WSWT2025800SM</v>
      </c>
      <c r="AA82" s="8">
        <f>[2]หน้าผ้า!AQ91</f>
        <v>5518.15</v>
      </c>
      <c r="AB82" s="8">
        <f>[2]หน้าผ้า!AR91</f>
        <v>5518.15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5518.15</v>
      </c>
      <c r="AF82" s="8">
        <f>[2]หน้าผ้า!AI91</f>
        <v>0</v>
      </c>
      <c r="AG82" s="1" t="str">
        <f>[3]หน้าผ้า!DC94</f>
        <v>รอตัด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45960</v>
      </c>
      <c r="AK82" s="3">
        <f>[2]หน้าผ้า!DQ91</f>
        <v>45956</v>
      </c>
      <c r="AL82" s="3">
        <f>[2]หน้าผ้า!DR91</f>
        <v>45949</v>
      </c>
      <c r="AM82" s="3">
        <f>[2]หน้าผ้า!DS91</f>
        <v>45957</v>
      </c>
      <c r="AN82" s="3">
        <f>[2]หน้าผ้า!DT91</f>
        <v>45958</v>
      </c>
      <c r="AO82" s="3">
        <f>[2]หน้าผ้า!DU91</f>
        <v>45959</v>
      </c>
      <c r="AP82" s="3">
        <f>[2]หน้าผ้า!DP91</f>
        <v>45955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8.5" customHeight="1" x14ac:dyDescent="0.45">
      <c r="A83" s="3">
        <f>[2]หน้าผ้า!C92</f>
        <v>45916</v>
      </c>
      <c r="B83" s="14" t="str">
        <f>[2]หน้าผ้า!B92</f>
        <v>MK68-001119</v>
      </c>
      <c r="C83" s="9" t="str">
        <f>[2]หน้าผ้า!E92</f>
        <v>บจก.ซันฟีด</v>
      </c>
      <c r="D83" s="13" t="str">
        <f>[2]หน้าผ้า!F92</f>
        <v>007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+</v>
      </c>
      <c r="K83" s="9">
        <f>[2]หน้าผ้า!N92</f>
        <v>0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 xml:space="preserve">300กระสอบแบนเต็มใบ </v>
      </c>
      <c r="T83" s="12">
        <f>[2]หน้าผ้า!X92</f>
        <v>45961</v>
      </c>
      <c r="U83" s="11">
        <f>[2]หน้าผ้า!AA92</f>
        <v>2500</v>
      </c>
      <c r="V83" s="10">
        <f>[2]หน้าผ้า!AJ92</f>
        <v>1129</v>
      </c>
      <c r="W83" s="10">
        <f>[2]หน้าผ้า!AL92</f>
        <v>1371</v>
      </c>
      <c r="X83" s="10">
        <f>[2]หน้าผ้า!AM92</f>
        <v>2550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ยังไม่ได้พิมพ์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45961</v>
      </c>
      <c r="AK83" s="3">
        <f>[2]หน้าผ้า!DQ92</f>
        <v>45957</v>
      </c>
      <c r="AL83" s="3">
        <f>[2]หน้าผ้า!DR92</f>
        <v>45950</v>
      </c>
      <c r="AM83" s="3">
        <f>[2]หน้าผ้า!DS92</f>
        <v>45958</v>
      </c>
      <c r="AN83" s="3">
        <f>[2]หน้าผ้า!DT92</f>
        <v>45959</v>
      </c>
      <c r="AO83" s="3">
        <f>[2]หน้าผ้า!DU92</f>
        <v>45960</v>
      </c>
      <c r="AP83" s="3">
        <f>[2]หน้าผ้า!DP92</f>
        <v>45956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8.5" customHeight="1" x14ac:dyDescent="0.45">
      <c r="A84" s="3">
        <f>[2]หน้าผ้า!C93</f>
        <v>45916</v>
      </c>
      <c r="B84" s="14" t="str">
        <f>[2]หน้าผ้า!B93</f>
        <v>MK68-001119</v>
      </c>
      <c r="C84" s="9" t="str">
        <f>[2]หน้าผ้า!E93</f>
        <v>บจก.ซันฟีด</v>
      </c>
      <c r="D84" s="13">
        <f>[2]หน้าผ้า!F93</f>
        <v>917</v>
      </c>
      <c r="E84" s="9">
        <f>[2]หน้าผ้า!G93</f>
        <v>20</v>
      </c>
      <c r="F84" s="9">
        <f>[2]หน้าผ้า!H93</f>
        <v>37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98</v>
      </c>
      <c r="J84" s="9" t="str">
        <f>[2]หน้าผ้า!M93</f>
        <v>+</v>
      </c>
      <c r="K84" s="9">
        <f>[2]หน้าผ้า!N93</f>
        <v>0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 xml:space="preserve">300กระสอบแบนเต็มใบ </v>
      </c>
      <c r="T84" s="12">
        <f>[2]หน้าผ้า!X93</f>
        <v>45961</v>
      </c>
      <c r="U84" s="11">
        <f>[2]หน้าผ้า!AA93</f>
        <v>2500</v>
      </c>
      <c r="V84" s="10">
        <f>[2]หน้าผ้า!AJ93</f>
        <v>0</v>
      </c>
      <c r="W84" s="10">
        <f>[2]หน้าผ้า!AL93</f>
        <v>2500</v>
      </c>
      <c r="X84" s="10">
        <f>[2]หน้าผ้า!AM93</f>
        <v>0</v>
      </c>
      <c r="Y84" s="10">
        <f>[2]หน้าผ้า!AN93</f>
        <v>2625</v>
      </c>
      <c r="Z84" s="9" t="str">
        <f>[2]หน้าผ้า!AO93</f>
        <v>WSWT2025800SM</v>
      </c>
      <c r="AA84" s="8">
        <f>[2]หน้าผ้า!AQ93</f>
        <v>2689.2250000000004</v>
      </c>
      <c r="AB84" s="8">
        <f>[2]หน้าผ้า!AR93</f>
        <v>2689.2250000000004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2689.2250000000004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45961</v>
      </c>
      <c r="AK84" s="3">
        <f>[2]หน้าผ้า!DQ93</f>
        <v>45957</v>
      </c>
      <c r="AL84" s="3">
        <f>[2]หน้าผ้า!DR93</f>
        <v>45950</v>
      </c>
      <c r="AM84" s="3">
        <f>[2]หน้าผ้า!DS93</f>
        <v>45958</v>
      </c>
      <c r="AN84" s="3">
        <f>[2]หน้าผ้า!DT93</f>
        <v>45959</v>
      </c>
      <c r="AO84" s="3">
        <f>[2]หน้าผ้า!DU93</f>
        <v>45960</v>
      </c>
      <c r="AP84" s="3">
        <f>[2]หน้าผ้า!DP93</f>
        <v>45956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8.5" customHeight="1" x14ac:dyDescent="0.45">
      <c r="A85" s="3">
        <f>[2]หน้าผ้า!C94</f>
        <v>45916</v>
      </c>
      <c r="B85" s="14" t="str">
        <f>[2]หน้าผ้า!B94</f>
        <v>MK68-001119</v>
      </c>
      <c r="C85" s="9" t="str">
        <f>[2]หน้าผ้า!E94</f>
        <v>บจก.ซันฟีด</v>
      </c>
      <c r="D85" s="13">
        <f>[2]หน้าผ้า!F94</f>
        <v>952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+</v>
      </c>
      <c r="K85" s="9">
        <f>[2]หน้าผ้า!N94</f>
        <v>0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 xml:space="preserve">300กระสอบแบนเต็มใบ </v>
      </c>
      <c r="T85" s="12">
        <f>[2]หน้าผ้า!X94</f>
        <v>45961</v>
      </c>
      <c r="U85" s="11">
        <f>[2]หน้าผ้า!AA94</f>
        <v>5000</v>
      </c>
      <c r="V85" s="10">
        <f>[2]หน้าผ้า!AJ94</f>
        <v>0</v>
      </c>
      <c r="W85" s="10">
        <f>[2]หน้าผ้า!AL94</f>
        <v>5000</v>
      </c>
      <c r="X85" s="10">
        <f>[2]หน้าผ้า!AM94</f>
        <v>5050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รอแบบ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45961</v>
      </c>
      <c r="AK85" s="3">
        <f>[2]หน้าผ้า!DQ94</f>
        <v>45957</v>
      </c>
      <c r="AL85" s="3">
        <f>[2]หน้าผ้า!DR94</f>
        <v>45950</v>
      </c>
      <c r="AM85" s="3">
        <f>[2]หน้าผ้า!DS94</f>
        <v>45958</v>
      </c>
      <c r="AN85" s="3">
        <f>[2]หน้าผ้า!DT94</f>
        <v>45959</v>
      </c>
      <c r="AO85" s="3">
        <f>[2]หน้าผ้า!DU94</f>
        <v>45960</v>
      </c>
      <c r="AP85" s="3">
        <f>[2]หน้าผ้า!DP94</f>
        <v>45956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8.5" customHeight="1" x14ac:dyDescent="0.45">
      <c r="A86" s="3">
        <f>[2]หน้าผ้า!C95</f>
        <v>45911</v>
      </c>
      <c r="B86" s="14" t="str">
        <f>[2]หน้าผ้า!B95</f>
        <v>MK68-001106</v>
      </c>
      <c r="C86" s="9" t="str">
        <f>[2]หน้าผ้า!E95</f>
        <v>บจก.เอพีเอ็ม อะโกร</v>
      </c>
      <c r="D86" s="13" t="str">
        <f>[2]หน้าผ้า!F95</f>
        <v>วี-ฟีด วี 06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ใส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45961</v>
      </c>
      <c r="U86" s="11">
        <f>[2]หน้าผ้า!AA95</f>
        <v>3000</v>
      </c>
      <c r="V86" s="10">
        <f>[2]หน้าผ้า!AJ95</f>
        <v>0</v>
      </c>
      <c r="W86" s="10">
        <f>[2]หน้าผ้า!AL95</f>
        <v>3000</v>
      </c>
      <c r="X86" s="10">
        <f>[2]หน้าผ้า!AM95</f>
        <v>0</v>
      </c>
      <c r="Y86" s="10">
        <f>[2]หน้าผ้า!AN95</f>
        <v>3150</v>
      </c>
      <c r="Z86" s="9" t="str">
        <f>[2]หน้าผ้า!AO95</f>
        <v>WSWT2025800SM</v>
      </c>
      <c r="AA86" s="8">
        <f>[2]หน้าผ้า!AQ95</f>
        <v>3310.89</v>
      </c>
      <c r="AB86" s="8">
        <f>[2]หน้าผ้า!AR95</f>
        <v>3310.89</v>
      </c>
      <c r="AC86" s="8">
        <f>[2]หน้าผ้า!AS95</f>
        <v>0</v>
      </c>
      <c r="AD86" s="8">
        <f>[2]หน้าผ้า!AT95</f>
        <v>3310.89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รอแบบ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45961</v>
      </c>
      <c r="AK86" s="3">
        <f>[2]หน้าผ้า!DQ95</f>
        <v>45957</v>
      </c>
      <c r="AL86" s="3">
        <f>[2]หน้าผ้า!DR95</f>
        <v>45950</v>
      </c>
      <c r="AM86" s="3">
        <f>[2]หน้าผ้า!DS95</f>
        <v>45958</v>
      </c>
      <c r="AN86" s="3">
        <f>[2]หน้าผ้า!DT95</f>
        <v>45959</v>
      </c>
      <c r="AO86" s="3">
        <f>[2]หน้าผ้า!DU95</f>
        <v>45960</v>
      </c>
      <c r="AP86" s="3">
        <f>[2]หน้าผ้า!DP95</f>
        <v>45956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8.5" customHeight="1" x14ac:dyDescent="0.45">
      <c r="A87" s="3">
        <f>[2]หน้าผ้า!C96</f>
        <v>45909</v>
      </c>
      <c r="B87" s="14" t="str">
        <f>[2]หน้าผ้า!B96</f>
        <v>MK68-001091</v>
      </c>
      <c r="C87" s="9" t="str">
        <f>[2]หน้าผ้า!E96</f>
        <v>บจก.เอพีเอ็ม อะโกร</v>
      </c>
      <c r="D87" s="13" t="str">
        <f>[2]หน้าผ้า!F96</f>
        <v>ยู-ฟีด บี1</v>
      </c>
      <c r="E87" s="9">
        <f>[2]หน้าผ้า!G96</f>
        <v>20</v>
      </c>
      <c r="F87" s="9">
        <f>[2]หน้าผ้า!H96</f>
        <v>40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108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45961</v>
      </c>
      <c r="U87" s="11">
        <f>[2]หน้าผ้า!AA96</f>
        <v>3000</v>
      </c>
      <c r="V87" s="10">
        <f>[2]หน้าผ้า!AJ96</f>
        <v>0</v>
      </c>
      <c r="W87" s="10">
        <f>[2]หน้าผ้า!AL96</f>
        <v>3000</v>
      </c>
      <c r="X87" s="10">
        <f>[2]หน้าผ้า!AM96</f>
        <v>0</v>
      </c>
      <c r="Y87" s="10">
        <f>[2]หน้าผ้า!AN96</f>
        <v>3150</v>
      </c>
      <c r="Z87" s="9" t="str">
        <f>[2]หน้าผ้า!AO96</f>
        <v>WSWT2025800SM</v>
      </c>
      <c r="AA87" s="8">
        <f>[2]หน้าผ้า!AQ96</f>
        <v>3478.5300000000007</v>
      </c>
      <c r="AB87" s="8">
        <f>[2]หน้าผ้า!AR96</f>
        <v>3478.5300000000007</v>
      </c>
      <c r="AC87" s="8">
        <f>[2]หน้าผ้า!AS96</f>
        <v>0</v>
      </c>
      <c r="AD87" s="8">
        <f>[2]หน้าผ้า!AT96</f>
        <v>3478.5300000000007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พร้อมส่ง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45961</v>
      </c>
      <c r="AK87" s="3">
        <f>[2]หน้าผ้า!DQ96</f>
        <v>45957</v>
      </c>
      <c r="AL87" s="3">
        <f>[2]หน้าผ้า!DR96</f>
        <v>45950</v>
      </c>
      <c r="AM87" s="3">
        <f>[2]หน้าผ้า!DS96</f>
        <v>45958</v>
      </c>
      <c r="AN87" s="3">
        <f>[2]หน้าผ้า!DT96</f>
        <v>45959</v>
      </c>
      <c r="AO87" s="3">
        <f>[2]หน้าผ้า!DU96</f>
        <v>45960</v>
      </c>
      <c r="AP87" s="3">
        <f>[2]หน้าผ้า!DP96</f>
        <v>45956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 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8.5" customHeight="1" x14ac:dyDescent="0.45">
      <c r="A88" s="3" t="str">
        <f>[2]หน้าผ้า!C97</f>
        <v>ประมาณการ</v>
      </c>
      <c r="B88" s="14" t="str">
        <f>[2]หน้าผ้า!B97</f>
        <v>ประมาณการ</v>
      </c>
      <c r="C88" s="9" t="str">
        <f>[2]หน้าผ้า!E97</f>
        <v>บจก.อินเทคค์ โกลบอล</v>
      </c>
      <c r="D88" s="13" t="str">
        <f>[2]หน้าผ้า!F97</f>
        <v>รอแบบ</v>
      </c>
      <c r="E88" s="9">
        <f>[2]หน้าผ้า!G97</f>
        <v>20</v>
      </c>
      <c r="F88" s="9">
        <f>[2]หน้าผ้า!H97</f>
        <v>36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>
        <f>[2]หน้าผ้า!X97</f>
        <v>45961</v>
      </c>
      <c r="U88" s="11">
        <f>[2]หน้าผ้า!AA97</f>
        <v>100000</v>
      </c>
      <c r="V88" s="10">
        <f>[2]หน้าผ้า!AJ97</f>
        <v>0</v>
      </c>
      <c r="W88" s="10">
        <f>[2]หน้าผ้า!AL97</f>
        <v>100000</v>
      </c>
      <c r="X88" s="10">
        <f>[2]หน้าผ้า!AM97</f>
        <v>0</v>
      </c>
      <c r="Y88" s="10">
        <f>[2]หน้าผ้า!AN97</f>
        <v>105000</v>
      </c>
      <c r="Z88" s="9" t="str">
        <f>[2]หน้าผ้า!AO97</f>
        <v>WSWT2025800SM</v>
      </c>
      <c r="AA88" s="8">
        <f>[2]หน้าผ้า!AQ97</f>
        <v>104775.00000000001</v>
      </c>
      <c r="AB88" s="8">
        <f>[2]หน้าผ้า!AR97</f>
        <v>0</v>
      </c>
      <c r="AC88" s="8">
        <f>[2]หน้าผ้า!AS97</f>
        <v>104775.00000000001</v>
      </c>
      <c r="AD88" s="8">
        <f>[2]หน้าผ้า!AT97</f>
        <v>0</v>
      </c>
      <c r="AE88" s="8">
        <f>[2]หน้าผ้า!AU97</f>
        <v>104775.00000000001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45961</v>
      </c>
      <c r="AK88" s="3">
        <f>[2]หน้าผ้า!DQ97</f>
        <v>45957</v>
      </c>
      <c r="AL88" s="3">
        <f>[2]หน้าผ้า!DR97</f>
        <v>45950</v>
      </c>
      <c r="AM88" s="3">
        <f>[2]หน้าผ้า!DS97</f>
        <v>45958</v>
      </c>
      <c r="AN88" s="3">
        <f>[2]หน้าผ้า!DT97</f>
        <v>45959</v>
      </c>
      <c r="AO88" s="3">
        <f>[2]หน้าผ้า!DU97</f>
        <v>45960</v>
      </c>
      <c r="AP88" s="3">
        <f>[2]หน้าผ้า!DP97</f>
        <v>45956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>รอART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7916.333333333333</v>
      </c>
    </row>
    <row r="89" spans="1:56" ht="28.5" customHeight="1" x14ac:dyDescent="0.45">
      <c r="A89" s="3" t="str">
        <f>[2]หน้าผ้า!C98</f>
        <v>ประมาณการ</v>
      </c>
      <c r="B89" s="14" t="str">
        <f>[2]หน้าผ้า!B98</f>
        <v>ประมาณการ</v>
      </c>
      <c r="C89" s="9" t="str">
        <f>[2]หน้าผ้า!E98</f>
        <v>บจก.ซันฟีด</v>
      </c>
      <c r="D89" s="13" t="str">
        <f>[2]หน้าผ้า!F98</f>
        <v>รอแบบ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+</v>
      </c>
      <c r="K89" s="9">
        <f>[2]หน้าผ้า!N98</f>
        <v>0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 xml:space="preserve">300กระสอบแบนเต็มใบ </v>
      </c>
      <c r="T89" s="12">
        <f>[2]หน้าผ้า!X98</f>
        <v>45961</v>
      </c>
      <c r="U89" s="11">
        <f>[2]หน้าผ้า!AA98</f>
        <v>305000</v>
      </c>
      <c r="V89" s="10">
        <f>[2]หน้าผ้า!AJ98</f>
        <v>0</v>
      </c>
      <c r="W89" s="10">
        <f>[2]หน้าผ้า!AL98</f>
        <v>305000</v>
      </c>
      <c r="X89" s="10">
        <f>[2]หน้าผ้า!AM98</f>
        <v>0</v>
      </c>
      <c r="Y89" s="10">
        <f>[2]หน้าผ้า!AN98</f>
        <v>320250</v>
      </c>
      <c r="Z89" s="9" t="str">
        <f>[2]หน้าผ้า!AO98</f>
        <v>WSWT2025800SM</v>
      </c>
      <c r="AA89" s="8">
        <f>[2]หน้าผ้า!AQ98</f>
        <v>336607.14999999997</v>
      </c>
      <c r="AB89" s="8">
        <f>[2]หน้าผ้า!AR98</f>
        <v>0</v>
      </c>
      <c r="AC89" s="8">
        <f>[2]หน้าผ้า!AS98</f>
        <v>336607.14999999997</v>
      </c>
      <c r="AD89" s="8">
        <f>[2]หน้าผ้า!AT98</f>
        <v>0</v>
      </c>
      <c r="AE89" s="8">
        <f>[2]หน้าผ้า!AU98</f>
        <v>336607.14999999997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45961</v>
      </c>
      <c r="AK89" s="3">
        <f>[2]หน้าผ้า!DQ98</f>
        <v>45957</v>
      </c>
      <c r="AL89" s="3">
        <f>[2]หน้าผ้า!DR98</f>
        <v>45950</v>
      </c>
      <c r="AM89" s="3">
        <f>[2]หน้าผ้า!DS98</f>
        <v>45958</v>
      </c>
      <c r="AN89" s="3">
        <f>[2]หน้าผ้า!DT98</f>
        <v>45959</v>
      </c>
      <c r="AO89" s="3">
        <f>[2]หน้าผ้า!DU98</f>
        <v>45960</v>
      </c>
      <c r="AP89" s="3">
        <f>[2]หน้าผ้า!DP98</f>
        <v>45956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>รอART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25432.540222222222</v>
      </c>
    </row>
    <row r="90" spans="1:56" ht="28.5" customHeight="1" x14ac:dyDescent="0.45">
      <c r="A90" s="3">
        <f>[2]หน้าผ้า!C99</f>
        <v>45891</v>
      </c>
      <c r="B90" s="14" t="str">
        <f>[2]หน้าผ้า!B99</f>
        <v>MK68-001035</v>
      </c>
      <c r="C90" s="9" t="str">
        <f>[2]หน้าผ้า!E99</f>
        <v>บจก.เอสพีเอ็ม อาหารสัตว์</v>
      </c>
      <c r="D90" s="13" t="str">
        <f>[2]หน้าผ้า!F99</f>
        <v>นาโน 02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45962</v>
      </c>
      <c r="U90" s="11">
        <f>[2]หน้าผ้า!AA99</f>
        <v>6000</v>
      </c>
      <c r="V90" s="10">
        <f>[2]หน้าผ้า!AJ99</f>
        <v>5500</v>
      </c>
      <c r="W90" s="10">
        <f>[2]หน้าผ้า!AL99</f>
        <v>500</v>
      </c>
      <c r="X90" s="10">
        <f>[2]หน้าผ้า!AM99</f>
        <v>9455</v>
      </c>
      <c r="Y90" s="10">
        <f>[2]หน้าผ้า!AN99</f>
        <v>0</v>
      </c>
      <c r="Z90" s="9" t="str">
        <f>[2]หน้าผ้า!AO99</f>
        <v>WSWT2025800SM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ยังไม่ได้พิมพ์</v>
      </c>
      <c r="AH90" s="1" t="str">
        <f>[2]หน้าผ้า!DL99</f>
        <v>P6</v>
      </c>
      <c r="AI90" s="1">
        <f>[2]หน้าผ้า!DM99</f>
        <v>5</v>
      </c>
      <c r="AJ90" s="3">
        <f>[2]หน้าผ้า!DN99</f>
        <v>45962</v>
      </c>
      <c r="AK90" s="3">
        <f>[2]หน้าผ้า!DQ99</f>
        <v>45957</v>
      </c>
      <c r="AL90" s="3">
        <f>[2]หน้าผ้า!DR99</f>
        <v>45950</v>
      </c>
      <c r="AM90" s="3">
        <f>[2]หน้าผ้า!DS99</f>
        <v>45958</v>
      </c>
      <c r="AN90" s="3">
        <f>[2]หน้าผ้า!DT99</f>
        <v>45959</v>
      </c>
      <c r="AO90" s="3">
        <f>[2]หน้าผ้า!DU99</f>
        <v>45960</v>
      </c>
      <c r="AP90" s="3">
        <f>[2]หน้าผ้า!DP99</f>
        <v>45957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8500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8.5" customHeight="1" x14ac:dyDescent="0.45">
      <c r="A91" s="3">
        <f>[2]หน้าผ้า!C100</f>
        <v>45933</v>
      </c>
      <c r="B91" s="14" t="str">
        <f>[2]หน้าผ้า!B100</f>
        <v>MK68-001206</v>
      </c>
      <c r="C91" s="9" t="str">
        <f>[2]หน้าผ้า!E100</f>
        <v>บจก.เอสพีเอ็ม อาหารสัตว์</v>
      </c>
      <c r="D91" s="13" t="str">
        <f>[2]หน้าผ้า!F100</f>
        <v>นาโน 06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45972</v>
      </c>
      <c r="U91" s="11">
        <f>[2]หน้าผ้า!AA100</f>
        <v>3000</v>
      </c>
      <c r="V91" s="10">
        <f>[2]หน้าผ้า!AJ100</f>
        <v>0</v>
      </c>
      <c r="W91" s="10">
        <f>[2]หน้าผ้า!AL100</f>
        <v>3000</v>
      </c>
      <c r="X91" s="10">
        <f>[2]หน้าผ้า!AM100</f>
        <v>0</v>
      </c>
      <c r="Y91" s="10">
        <f>[2]หน้าผ้า!AN100</f>
        <v>3150</v>
      </c>
      <c r="Z91" s="9" t="str">
        <f>[2]หน้าผ้า!AO100</f>
        <v>WSWT2025800SM</v>
      </c>
      <c r="AA91" s="8">
        <f>[2]หน้าผ้า!AQ100</f>
        <v>3310.89</v>
      </c>
      <c r="AB91" s="8">
        <f>[2]หน้าผ้า!AR100</f>
        <v>3310.89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3310.89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45972</v>
      </c>
      <c r="AK91" s="3">
        <f>[2]หน้าผ้า!DQ100</f>
        <v>45968</v>
      </c>
      <c r="AL91" s="3">
        <f>[2]หน้าผ้า!DR100</f>
        <v>45961</v>
      </c>
      <c r="AM91" s="3">
        <f>[2]หน้าผ้า!DS100</f>
        <v>45969</v>
      </c>
      <c r="AN91" s="3">
        <f>[2]หน้าผ้า!DT100</f>
        <v>45970</v>
      </c>
      <c r="AO91" s="3">
        <f>[2]หน้าผ้า!DU100</f>
        <v>45971</v>
      </c>
      <c r="AP91" s="3">
        <f>[2]หน้าผ้า!DP100</f>
        <v>45967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8.5" customHeight="1" x14ac:dyDescent="0.45">
      <c r="A92" s="3">
        <f>[2]หน้าผ้า!C101</f>
        <v>45923</v>
      </c>
      <c r="B92" s="14" t="str">
        <f>[2]หน้าผ้า!B101</f>
        <v>MK68-001155</v>
      </c>
      <c r="C92" s="9" t="str">
        <f>[2]หน้าผ้า!E101</f>
        <v>บจก.เอสพีเอ็ม อาหารสัตว์</v>
      </c>
      <c r="D92" s="13" t="str">
        <f>[2]หน้าผ้า!F101</f>
        <v>นาโน 01 พลัส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>
        <f>[2]หน้าผ้า!X101</f>
        <v>45972</v>
      </c>
      <c r="U92" s="11">
        <f>[2]หน้าผ้า!AA101</f>
        <v>3000</v>
      </c>
      <c r="V92" s="10">
        <f>[2]หน้าผ้า!AJ101</f>
        <v>0</v>
      </c>
      <c r="W92" s="10">
        <f>[2]หน้าผ้า!AL101</f>
        <v>3000</v>
      </c>
      <c r="X92" s="10">
        <f>[2]หน้าผ้า!AM101</f>
        <v>0</v>
      </c>
      <c r="Y92" s="10">
        <f>[2]หน้าผ้า!AN101</f>
        <v>3150</v>
      </c>
      <c r="Z92" s="9" t="str">
        <f>[2]หน้าผ้า!AO101</f>
        <v>WSWT2025800SM</v>
      </c>
      <c r="AA92" s="8">
        <f>[2]หน้าผ้า!AQ101</f>
        <v>3310.89</v>
      </c>
      <c r="AB92" s="8">
        <f>[2]หน้าผ้า!AR101</f>
        <v>3310.89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3310.89</v>
      </c>
      <c r="AF92" s="8">
        <f>[2]หน้าผ้า!AI101</f>
        <v>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45972</v>
      </c>
      <c r="AK92" s="3">
        <f>[2]หน้าผ้า!DQ101</f>
        <v>45968</v>
      </c>
      <c r="AL92" s="3">
        <f>[2]หน้าผ้า!DR101</f>
        <v>45961</v>
      </c>
      <c r="AM92" s="3">
        <f>[2]หน้าผ้า!DS101</f>
        <v>45969</v>
      </c>
      <c r="AN92" s="3">
        <f>[2]หน้าผ้า!DT101</f>
        <v>45970</v>
      </c>
      <c r="AO92" s="3">
        <f>[2]หน้าผ้า!DU101</f>
        <v>45971</v>
      </c>
      <c r="AP92" s="3">
        <f>[2]หน้าผ้า!DP101</f>
        <v>45967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 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8.5" customHeight="1" x14ac:dyDescent="0.45">
      <c r="A93" s="3">
        <f>[2]หน้าผ้า!C102</f>
        <v>45923</v>
      </c>
      <c r="B93" s="14" t="str">
        <f>[2]หน้าผ้า!B102</f>
        <v>MK68-001158</v>
      </c>
      <c r="C93" s="9" t="str">
        <f>[2]หน้าผ้า!E102</f>
        <v>บจก.เอสพีเอ็ม อาหารสัตว์</v>
      </c>
      <c r="D93" s="13" t="str">
        <f>[2]หน้าผ้า!F102</f>
        <v>SW 441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>
        <f>[2]หน้าผ้า!X102</f>
        <v>45972</v>
      </c>
      <c r="U93" s="11">
        <f>[2]หน้าผ้า!AA102</f>
        <v>6000</v>
      </c>
      <c r="V93" s="10">
        <f>[2]หน้าผ้า!AJ102</f>
        <v>0</v>
      </c>
      <c r="W93" s="10">
        <f>[2]หน้าผ้า!AL102</f>
        <v>6000</v>
      </c>
      <c r="X93" s="10">
        <f>[2]หน้าผ้า!AM102</f>
        <v>0</v>
      </c>
      <c r="Y93" s="10">
        <f>[2]หน้าผ้า!AN102</f>
        <v>6300</v>
      </c>
      <c r="Z93" s="9" t="str">
        <f>[2]หน้าผ้า!AO102</f>
        <v>WSWT2025800SM</v>
      </c>
      <c r="AA93" s="8">
        <f>[2]หน้าผ้า!AQ102</f>
        <v>6621.78</v>
      </c>
      <c r="AB93" s="8">
        <f>[2]หน้าผ้า!AR102</f>
        <v>6621.78</v>
      </c>
      <c r="AC93" s="8">
        <f>[2]หน้าผ้า!AS102</f>
        <v>0</v>
      </c>
      <c r="AD93" s="8">
        <f>[2]หน้าผ้า!AT102</f>
        <v>6621.78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45972</v>
      </c>
      <c r="AK93" s="3">
        <f>[2]หน้าผ้า!DQ102</f>
        <v>45968</v>
      </c>
      <c r="AL93" s="3">
        <f>[2]หน้าผ้า!DR102</f>
        <v>45961</v>
      </c>
      <c r="AM93" s="3">
        <f>[2]หน้าผ้า!DS102</f>
        <v>45969</v>
      </c>
      <c r="AN93" s="3">
        <f>[2]หน้าผ้า!DT102</f>
        <v>45970</v>
      </c>
      <c r="AO93" s="3">
        <f>[2]หน้าผ้า!DU102</f>
        <v>45971</v>
      </c>
      <c r="AP93" s="3">
        <f>[2]หน้าผ้า!DP102</f>
        <v>45967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 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8.5" customHeight="1" x14ac:dyDescent="0.45">
      <c r="A94" s="3">
        <f>[2]หน้าผ้า!C103</f>
        <v>45941</v>
      </c>
      <c r="B94" s="14" t="str">
        <f>[2]หน้าผ้า!B103</f>
        <v>ใบรับคำสั่งซื้อ</v>
      </c>
      <c r="C94" s="9" t="str">
        <f>[2]หน้าผ้า!E103</f>
        <v>บจก.เอพีเอ็ม อะโกร</v>
      </c>
      <c r="D94" s="13" t="str">
        <f>[2]หน้าผ้า!F103</f>
        <v>APM 914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45975</v>
      </c>
      <c r="U94" s="11">
        <f>[2]หน้าผ้า!AA103</f>
        <v>3000</v>
      </c>
      <c r="V94" s="10">
        <f>[2]หน้าผ้า!AJ103</f>
        <v>0</v>
      </c>
      <c r="W94" s="10">
        <f>[2]หน้าผ้า!AL103</f>
        <v>3000</v>
      </c>
      <c r="X94" s="10">
        <f>[2]หน้าผ้า!AM103</f>
        <v>0</v>
      </c>
      <c r="Y94" s="10">
        <f>[2]หน้าผ้า!AN103</f>
        <v>3150</v>
      </c>
      <c r="Z94" s="9" t="str">
        <f>[2]หน้าผ้า!AO103</f>
        <v>WSWT2025800SM</v>
      </c>
      <c r="AA94" s="8">
        <f>[2]หน้าผ้า!AQ103</f>
        <v>3310.89</v>
      </c>
      <c r="AB94" s="8">
        <f>[2]หน้าผ้า!AR103</f>
        <v>3310.89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3310.89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45975</v>
      </c>
      <c r="AK94" s="3">
        <f>[2]หน้าผ้า!DQ103</f>
        <v>45971</v>
      </c>
      <c r="AL94" s="3">
        <f>[2]หน้าผ้า!DR103</f>
        <v>45964</v>
      </c>
      <c r="AM94" s="3">
        <f>[2]หน้าผ้า!DS103</f>
        <v>45972</v>
      </c>
      <c r="AN94" s="3">
        <f>[2]หน้าผ้า!DT103</f>
        <v>45973</v>
      </c>
      <c r="AO94" s="3">
        <f>[2]หน้าผ้า!DU103</f>
        <v>45974</v>
      </c>
      <c r="AP94" s="3">
        <f>[2]หน้าผ้า!DP103</f>
        <v>45970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>รอART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8.5" customHeight="1" x14ac:dyDescent="0.45">
      <c r="A95" s="3">
        <f>[2]หน้าผ้า!C104</f>
        <v>45896</v>
      </c>
      <c r="B95" s="14" t="str">
        <f>[2]หน้าผ้า!B104</f>
        <v>MK68-001040</v>
      </c>
      <c r="C95" s="9" t="str">
        <f>[2]หน้าผ้า!E104</f>
        <v>บจก.เอสพีเอ็ม อาหารสัตว์</v>
      </c>
      <c r="D95" s="13" t="str">
        <f>[2]หน้าผ้า!F104</f>
        <v>ฟิล กู๊ด พี4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>
        <f>[2]หน้าผ้า!X104</f>
        <v>45975</v>
      </c>
      <c r="U95" s="11">
        <f>[2]หน้าผ้า!AA104</f>
        <v>3000</v>
      </c>
      <c r="V95" s="10">
        <f>[2]หน้าผ้า!AJ104</f>
        <v>3194</v>
      </c>
      <c r="W95" s="10">
        <f>[2]หน้าผ้า!AL104</f>
        <v>0</v>
      </c>
      <c r="X95" s="10">
        <f>[2]หน้าผ้า!AM104</f>
        <v>8100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5</v>
      </c>
      <c r="AJ95" s="3">
        <f>[2]หน้าผ้า!DN104</f>
        <v>45975</v>
      </c>
      <c r="AK95" s="3">
        <f>[2]หน้าผ้า!DQ104</f>
        <v>45970</v>
      </c>
      <c r="AL95" s="3">
        <f>[2]หน้าผ้า!DR104</f>
        <v>45963</v>
      </c>
      <c r="AM95" s="3">
        <f>[2]หน้าผ้า!DS104</f>
        <v>45971</v>
      </c>
      <c r="AN95" s="3">
        <f>[2]หน้าผ้า!DT104</f>
        <v>45972</v>
      </c>
      <c r="AO95" s="3">
        <f>[2]หน้าผ้า!DU104</f>
        <v>45973</v>
      </c>
      <c r="AP95" s="3">
        <f>[2]หน้าผ้า!DP104</f>
        <v>45970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8.5" customHeight="1" x14ac:dyDescent="0.45">
      <c r="A96" s="3">
        <f>[2]หน้าผ้า!C105</f>
        <v>45933</v>
      </c>
      <c r="B96" s="14" t="str">
        <f>[2]หน้าผ้า!B105</f>
        <v>MK68-001202</v>
      </c>
      <c r="C96" s="9" t="str">
        <f>[2]หน้าผ้า!E105</f>
        <v>บจก.เอพีเอ็ม อะโกร</v>
      </c>
      <c r="D96" s="13" t="str">
        <f>[2]หน้าผ้า!F105</f>
        <v>ยู-ฟีด รวมหมู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>
        <f>[2]หน้าผ้า!X105</f>
        <v>45985</v>
      </c>
      <c r="U96" s="11">
        <f>[2]หน้าผ้า!AA105</f>
        <v>3000</v>
      </c>
      <c r="V96" s="10">
        <f>[2]หน้าผ้า!AJ105</f>
        <v>0</v>
      </c>
      <c r="W96" s="10">
        <f>[2]หน้าผ้า!AL105</f>
        <v>3000</v>
      </c>
      <c r="X96" s="10">
        <f>[2]หน้าผ้า!AM105</f>
        <v>0</v>
      </c>
      <c r="Y96" s="10">
        <f>[2]หน้าผ้า!AN105</f>
        <v>3150</v>
      </c>
      <c r="Z96" s="9" t="str">
        <f>[2]หน้าผ้า!AO105</f>
        <v>WSWT2025800SM</v>
      </c>
      <c r="AA96" s="8">
        <f>[2]หน้าผ้า!AQ105</f>
        <v>3310.89</v>
      </c>
      <c r="AB96" s="8">
        <f>[2]หน้าผ้า!AR105</f>
        <v>3310.89</v>
      </c>
      <c r="AC96" s="8">
        <f>[2]หน้าผ้า!AS105</f>
        <v>0</v>
      </c>
      <c r="AD96" s="8">
        <f>[2]หน้าผ้า!AT105</f>
        <v>3310.89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รอตัด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45985</v>
      </c>
      <c r="AK96" s="3">
        <f>[2]หน้าผ้า!DQ105</f>
        <v>45981</v>
      </c>
      <c r="AL96" s="3">
        <f>[2]หน้าผ้า!DR105</f>
        <v>45974</v>
      </c>
      <c r="AM96" s="3">
        <f>[2]หน้าผ้า!DS105</f>
        <v>45982</v>
      </c>
      <c r="AN96" s="3">
        <f>[2]หน้าผ้า!DT105</f>
        <v>45983</v>
      </c>
      <c r="AO96" s="3">
        <f>[2]หน้าผ้า!DU105</f>
        <v>45984</v>
      </c>
      <c r="AP96" s="3">
        <f>[2]หน้าผ้า!DP105</f>
        <v>45980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45896</v>
      </c>
      <c r="B97" s="14" t="str">
        <f>[2]หน้าผ้า!B106</f>
        <v>MK68-001039</v>
      </c>
      <c r="C97" s="9" t="str">
        <f>[2]หน้าผ้า!E106</f>
        <v>บจก.เอสพีเอ็ม อาหารสัตว์</v>
      </c>
      <c r="D97" s="13" t="str">
        <f>[2]หน้าผ้า!F106</f>
        <v>U-GOAT14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45985</v>
      </c>
      <c r="U97" s="11">
        <f>[2]หน้าผ้า!AA106</f>
        <v>3000</v>
      </c>
      <c r="V97" s="10">
        <f>[2]หน้าผ้า!AJ106</f>
        <v>0</v>
      </c>
      <c r="W97" s="10">
        <f>[2]หน้าผ้า!AL106</f>
        <v>3000</v>
      </c>
      <c r="X97" s="10">
        <f>[2]หน้าผ้า!AM106</f>
        <v>0</v>
      </c>
      <c r="Y97" s="10">
        <f>[2]หน้าผ้า!AN106</f>
        <v>3150</v>
      </c>
      <c r="Z97" s="9" t="str">
        <f>[2]หน้าผ้า!AO106</f>
        <v>WSWT2025800SM</v>
      </c>
      <c r="AA97" s="8">
        <f>[2]หน้าผ้า!AQ106</f>
        <v>3310.89</v>
      </c>
      <c r="AB97" s="8">
        <f>[2]หน้าผ้า!AR106</f>
        <v>3310.89</v>
      </c>
      <c r="AC97" s="8">
        <f>[2]หน้าผ้า!AS106</f>
        <v>0</v>
      </c>
      <c r="AD97" s="8">
        <f>[2]หน้าผ้า!AT106</f>
        <v>3310.89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5</v>
      </c>
      <c r="AJ97" s="3">
        <f>[2]หน้าผ้า!DN106</f>
        <v>45985</v>
      </c>
      <c r="AK97" s="3">
        <f>[2]หน้าผ้า!DQ106</f>
        <v>45980</v>
      </c>
      <c r="AL97" s="3">
        <f>[2]หน้าผ้า!DR106</f>
        <v>45973</v>
      </c>
      <c r="AM97" s="3">
        <f>[2]หน้าผ้า!DS106</f>
        <v>45981</v>
      </c>
      <c r="AN97" s="3">
        <f>[2]หน้าผ้า!DT106</f>
        <v>45982</v>
      </c>
      <c r="AO97" s="3">
        <f>[2]หน้าผ้า!DU106</f>
        <v>45983</v>
      </c>
      <c r="AP97" s="3">
        <f>[2]หน้าผ้า!DP106</f>
        <v>45980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 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45919</v>
      </c>
      <c r="B98" s="14" t="str">
        <f>[2]หน้าผ้า!B107</f>
        <v>MK68-001123</v>
      </c>
      <c r="C98" s="9" t="str">
        <f>[2]หน้าผ้า!E107</f>
        <v>บจก.อินเทคค์ โกลบอล</v>
      </c>
      <c r="D98" s="13" t="str">
        <f>[2]หน้าผ้า!F107</f>
        <v>เพอเฟคค์ 912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จับจีบ4"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48</v>
      </c>
      <c r="V98" s="10">
        <f>[2]หน้าผ้า!AJ107</f>
        <v>0</v>
      </c>
      <c r="W98" s="10">
        <f>[2]หน้าผ้า!AL107</f>
        <v>48</v>
      </c>
      <c r="X98" s="10">
        <f>[2]หน้าผ้า!AM107</f>
        <v>11390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รอตัด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 t="str">
        <f>[2]หน้าผ้า!AG107</f>
        <v>ลบสีจำนวนมาก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45919</v>
      </c>
      <c r="B99" s="14" t="str">
        <f>[2]หน้าผ้า!B108</f>
        <v>MK68-001124</v>
      </c>
      <c r="C99" s="9" t="str">
        <f>[2]หน้าผ้า!E108</f>
        <v>บจก.อินเทคค์ โกลบอล</v>
      </c>
      <c r="D99" s="13" t="str">
        <f>[2]หน้าผ้า!F108</f>
        <v>เพอเฟคค์ 913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จับจีบ4"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 t="str">
        <f>[2]หน้าผ้า!X108</f>
        <v>รอแจ้ง</v>
      </c>
      <c r="U99" s="11">
        <f>[2]หน้าผ้า!AA108</f>
        <v>1933</v>
      </c>
      <c r="V99" s="10">
        <f>[2]หน้าผ้า!AJ108</f>
        <v>0</v>
      </c>
      <c r="W99" s="10">
        <f>[2]หน้าผ้า!AL108</f>
        <v>1933</v>
      </c>
      <c r="X99" s="10">
        <f>[2]หน้าผ้า!AM108</f>
        <v>33440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 t="str">
        <f>[2]หน้าผ้า!AI108</f>
        <v>ตัดหมดแล้ว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 t="str">
        <f>[2]หน้าผ้า!AG108</f>
        <v>4/10   11/10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>
        <f>[2]หน้าผ้า!C109</f>
        <v>45919</v>
      </c>
      <c r="B100" s="14" t="str">
        <f>[2]หน้าผ้า!B109</f>
        <v>MK68-001121</v>
      </c>
      <c r="C100" s="9" t="str">
        <f>[2]หน้าผ้า!E109</f>
        <v>บจก.อินเทคค์ โกลบอล</v>
      </c>
      <c r="D100" s="13" t="str">
        <f>[2]หน้าผ้า!F109</f>
        <v>เฟิร์สช้อย 912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จับจีบ4"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604</v>
      </c>
      <c r="V100" s="10">
        <f>[2]หน้าผ้า!AJ109</f>
        <v>0</v>
      </c>
      <c r="W100" s="10">
        <f>[2]หน้าผ้า!AL109</f>
        <v>604</v>
      </c>
      <c r="X100" s="10">
        <f>[2]หน้าผ้า!AM109</f>
        <v>16380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ยังไม่ได้พิมพ์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8.5" customHeight="1" x14ac:dyDescent="0.45">
      <c r="A101" s="3">
        <f>[2]หน้าผ้า!C110</f>
        <v>45919</v>
      </c>
      <c r="B101" s="14" t="str">
        <f>[2]หน้าผ้า!B110</f>
        <v>MK68-001122</v>
      </c>
      <c r="C101" s="9" t="str">
        <f>[2]หน้าผ้า!E110</f>
        <v>บจก.อินเทคค์ โกลบอล</v>
      </c>
      <c r="D101" s="13" t="str">
        <f>[2]หน้าผ้า!F110</f>
        <v>เพอเฟคค์ 914</v>
      </c>
      <c r="E101" s="9">
        <f>[2]หน้าผ้า!G110</f>
        <v>20</v>
      </c>
      <c r="F101" s="9">
        <f>[2]หน้าผ้า!H110</f>
        <v>36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จับจีบ4"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มัด80 ใช้สายรัด</v>
      </c>
      <c r="T101" s="12" t="str">
        <f>[2]หน้าผ้า!X110</f>
        <v>รอแจ้ง</v>
      </c>
      <c r="U101" s="11">
        <f>[2]หน้าผ้า!AA110</f>
        <v>1174</v>
      </c>
      <c r="V101" s="10">
        <f>[2]หน้าผ้า!AJ110</f>
        <v>0</v>
      </c>
      <c r="W101" s="10">
        <f>[2]หน้าผ้า!AL110</f>
        <v>1174</v>
      </c>
      <c r="X101" s="10">
        <f>[2]หน้าผ้า!AM110</f>
        <v>21440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8.5" customHeight="1" x14ac:dyDescent="0.45">
      <c r="A102" s="3">
        <f>[2]หน้าผ้า!C111</f>
        <v>45933</v>
      </c>
      <c r="B102" s="14" t="str">
        <f>[2]หน้าผ้า!B111</f>
        <v>MK68-001213</v>
      </c>
      <c r="C102" s="9" t="str">
        <f>[2]หน้าผ้า!E111</f>
        <v>บจก.เอสพีเอ็ม อาหารสัตว์</v>
      </c>
      <c r="D102" s="13" t="str">
        <f>[2]หน้าผ้า!F111</f>
        <v>SPM914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 t="str">
        <f>[2]หน้าผ้า!X111</f>
        <v>รอแจ้ง</v>
      </c>
      <c r="U102" s="11">
        <f>[2]หน้าผ้า!AA111</f>
        <v>3000</v>
      </c>
      <c r="V102" s="10">
        <f>[2]หน้าผ้า!AJ111</f>
        <v>0</v>
      </c>
      <c r="W102" s="10">
        <f>[2]หน้าผ้า!AL111</f>
        <v>3000</v>
      </c>
      <c r="X102" s="10">
        <f>[2]หน้าผ้า!AM111</f>
        <v>0</v>
      </c>
      <c r="Y102" s="10">
        <f>[2]หน้าผ้า!AN111</f>
        <v>3150</v>
      </c>
      <c r="Z102" s="9" t="str">
        <f>[2]หน้าผ้า!AO111</f>
        <v>WSWT2025800SM</v>
      </c>
      <c r="AA102" s="8">
        <f>[2]หน้าผ้า!AQ111</f>
        <v>3310.89</v>
      </c>
      <c r="AB102" s="8">
        <f>[2]หน้าผ้า!AR111</f>
        <v>3310.89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3310.89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8.5" customHeight="1" x14ac:dyDescent="0.45">
      <c r="A103" s="3">
        <f>[2]หน้าผ้า!C112</f>
        <v>45933</v>
      </c>
      <c r="B103" s="14" t="str">
        <f>[2]หน้าผ้า!B112</f>
        <v>MK68-001205</v>
      </c>
      <c r="C103" s="9" t="str">
        <f>[2]หน้าผ้า!E112</f>
        <v>บจก.เอพีเอ็ม อะโกร</v>
      </c>
      <c r="D103" s="13" t="str">
        <f>[2]หน้าผ้า!F112</f>
        <v>นีโอ พี4(เอส)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ใส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รอแจ้ง</v>
      </c>
      <c r="U103" s="11">
        <f>[2]หน้าผ้า!AA112</f>
        <v>3000</v>
      </c>
      <c r="V103" s="10">
        <f>[2]หน้าผ้า!AJ112</f>
        <v>0</v>
      </c>
      <c r="W103" s="10">
        <f>[2]หน้าผ้า!AL112</f>
        <v>3000</v>
      </c>
      <c r="X103" s="10">
        <f>[2]หน้าผ้า!AM112</f>
        <v>0</v>
      </c>
      <c r="Y103" s="10">
        <f>[2]หน้าผ้า!AN112</f>
        <v>3150</v>
      </c>
      <c r="Z103" s="9" t="str">
        <f>[2]หน้าผ้า!AO112</f>
        <v>WSWT2025800SM</v>
      </c>
      <c r="AA103" s="8">
        <f>[2]หน้าผ้า!AQ112</f>
        <v>3310.89</v>
      </c>
      <c r="AB103" s="8">
        <f>[2]หน้าผ้า!AR112</f>
        <v>3310.89</v>
      </c>
      <c r="AC103" s="8">
        <f>[2]หน้าผ้า!AS112</f>
        <v>0</v>
      </c>
      <c r="AD103" s="8">
        <f>[2]หน้าผ้า!AT112</f>
        <v>3310.89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รอตัด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8.5" customHeight="1" x14ac:dyDescent="0.45">
      <c r="A104" s="3">
        <f>[2]หน้าผ้า!C113</f>
        <v>45933</v>
      </c>
      <c r="B104" s="14" t="str">
        <f>[2]หน้าผ้า!B113</f>
        <v>MK68-001204</v>
      </c>
      <c r="C104" s="9" t="str">
        <f>[2]หน้าผ้า!E113</f>
        <v>บจก.เอพีเอ็ม อะโกร</v>
      </c>
      <c r="D104" s="13" t="str">
        <f>[2]หน้าผ้า!F113</f>
        <v>นีโอ พี3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ใส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รอแจ้ง</v>
      </c>
      <c r="U104" s="11">
        <f>[2]หน้าผ้า!AA113</f>
        <v>3000</v>
      </c>
      <c r="V104" s="10">
        <f>[2]หน้าผ้า!AJ113</f>
        <v>0</v>
      </c>
      <c r="W104" s="10">
        <f>[2]หน้าผ้า!AL113</f>
        <v>3000</v>
      </c>
      <c r="X104" s="10">
        <f>[2]หน้าผ้า!AM113</f>
        <v>0</v>
      </c>
      <c r="Y104" s="10">
        <f>[2]หน้าผ้า!AN113</f>
        <v>3150</v>
      </c>
      <c r="Z104" s="9" t="str">
        <f>[2]หน้าผ้า!AO113</f>
        <v>WSWT2025800SM</v>
      </c>
      <c r="AA104" s="8">
        <f>[2]หน้าผ้า!AQ113</f>
        <v>3310.89</v>
      </c>
      <c r="AB104" s="8">
        <f>[2]หน้าผ้า!AR113</f>
        <v>3310.89</v>
      </c>
      <c r="AC104" s="8">
        <f>[2]หน้าผ้า!AS113</f>
        <v>0</v>
      </c>
      <c r="AD104" s="8">
        <f>[2]หน้าผ้า!AT113</f>
        <v>3310.89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8.5" customHeight="1" x14ac:dyDescent="0.45">
      <c r="A105" s="3">
        <f>[2]หน้าผ้า!C114</f>
        <v>45933</v>
      </c>
      <c r="B105" s="14" t="str">
        <f>[2]หน้าผ้า!B114</f>
        <v>MK68-001203</v>
      </c>
      <c r="C105" s="9" t="str">
        <f>[2]หน้าผ้า!E114</f>
        <v>บจก.เอพีเอ็ม อะโกร</v>
      </c>
      <c r="D105" s="13" t="str">
        <f>[2]หน้าผ้า!F114</f>
        <v>SPM190 GOAL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 t="str">
        <f>[2]หน้าผ้า!X114</f>
        <v>รอแจ้ง</v>
      </c>
      <c r="U105" s="11">
        <f>[2]หน้าผ้า!AA114</f>
        <v>4000</v>
      </c>
      <c r="V105" s="10">
        <f>[2]หน้าผ้า!AJ114</f>
        <v>0</v>
      </c>
      <c r="W105" s="10">
        <f>[2]หน้าผ้า!AL114</f>
        <v>4000</v>
      </c>
      <c r="X105" s="10">
        <f>[2]หน้าผ้า!AM114</f>
        <v>0</v>
      </c>
      <c r="Y105" s="10">
        <f>[2]หน้าผ้า!AN114</f>
        <v>4200</v>
      </c>
      <c r="Z105" s="9" t="str">
        <f>[2]หน้าผ้า!AO114</f>
        <v>WSWT2025800SM</v>
      </c>
      <c r="AA105" s="8">
        <f>[2]หน้าผ้า!AQ114</f>
        <v>4414.5199999999995</v>
      </c>
      <c r="AB105" s="8">
        <f>[2]หน้าผ้า!AR114</f>
        <v>4414.5199999999995</v>
      </c>
      <c r="AC105" s="8">
        <f>[2]หน้าผ้า!AS114</f>
        <v>0</v>
      </c>
      <c r="AD105" s="8">
        <f>[2]หน้าผ้า!AT114</f>
        <v>4414.5199999999995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45919</v>
      </c>
      <c r="B106" s="14" t="str">
        <f>[2]หน้าผ้า!B115</f>
        <v>MK68-001124</v>
      </c>
      <c r="C106" s="9" t="str">
        <f>[2]หน้าผ้า!E115</f>
        <v>บจก.อินเทคค์ โกลบอล</v>
      </c>
      <c r="D106" s="13" t="str">
        <f>[2]หน้าผ้า!F115</f>
        <v>เพอเฟคค์ 916</v>
      </c>
      <c r="E106" s="9">
        <f>[2]หน้าผ้า!G115</f>
        <v>20</v>
      </c>
      <c r="F106" s="9">
        <f>[2]หน้าผ้า!H115</f>
        <v>36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จับจีบ4"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มัด80 ใช้สายรัด</v>
      </c>
      <c r="T106" s="12" t="str">
        <f>[2]หน้าผ้า!X115</f>
        <v>รอแจ้ง</v>
      </c>
      <c r="U106" s="11">
        <f>[2]หน้าผ้า!AA115</f>
        <v>1172</v>
      </c>
      <c r="V106" s="10">
        <f>[2]หน้าผ้า!AJ115</f>
        <v>0</v>
      </c>
      <c r="W106" s="10">
        <f>[2]หน้าผ้า!AL115</f>
        <v>1172</v>
      </c>
      <c r="X106" s="10">
        <f>[2]หน้าผ้า!AM115</f>
        <v>21290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พิมพ์ไม่ครบ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 t="str">
        <f>[2]หน้าผ้า!AG115</f>
        <v>4/10   10/10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8.5" customHeight="1" x14ac:dyDescent="0.45">
      <c r="A107" s="3">
        <f>[2]หน้าผ้า!C116</f>
        <v>45919</v>
      </c>
      <c r="B107" s="14" t="str">
        <f>[2]หน้าผ้า!B116</f>
        <v>MK68-001129</v>
      </c>
      <c r="C107" s="9" t="str">
        <f>[2]หน้าผ้า!E116</f>
        <v>บจก.อินเทคค์ โกลบอล</v>
      </c>
      <c r="D107" s="13" t="str">
        <f>[2]หน้าผ้า!F116</f>
        <v>สุบรรณ 333</v>
      </c>
      <c r="E107" s="9">
        <f>[2]หน้าผ้า!G116</f>
        <v>20</v>
      </c>
      <c r="F107" s="9">
        <f>[2]หน้าผ้า!H116</f>
        <v>36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จับจีบ3.5"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มัด80 ใช้สายรัด</v>
      </c>
      <c r="T107" s="12" t="str">
        <f>[2]หน้าผ้า!X116</f>
        <v>รอแจ้ง</v>
      </c>
      <c r="U107" s="11">
        <f>[2]หน้าผ้า!AA116</f>
        <v>622</v>
      </c>
      <c r="V107" s="10">
        <f>[2]หน้าผ้า!AJ116</f>
        <v>0</v>
      </c>
      <c r="W107" s="10">
        <f>[2]หน้าผ้า!AL116</f>
        <v>622</v>
      </c>
      <c r="X107" s="10">
        <f>[2]หน้าผ้า!AM116</f>
        <v>6150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>
        <f>[2]หน้าผ้า!C117</f>
        <v>45923</v>
      </c>
      <c r="B108" s="14" t="str">
        <f>[2]หน้าผ้า!B117</f>
        <v>MK68-001158</v>
      </c>
      <c r="C108" s="9" t="str">
        <f>[2]หน้าผ้า!E117</f>
        <v>บจก.เอสพีเอ็ม อาหารสัตว์</v>
      </c>
      <c r="D108" s="13" t="str">
        <f>[2]หน้าผ้า!F117</f>
        <v>SW 441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ใส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 t="str">
        <f>[2]หน้าผ้า!X117</f>
        <v>รอแจ้ง</v>
      </c>
      <c r="U108" s="11">
        <f>[2]หน้าผ้า!AA117</f>
        <v>19000</v>
      </c>
      <c r="V108" s="10">
        <f>[2]หน้าผ้า!AJ117</f>
        <v>0</v>
      </c>
      <c r="W108" s="10">
        <f>[2]หน้าผ้า!AL117</f>
        <v>19000</v>
      </c>
      <c r="X108" s="10">
        <f>[2]หน้าผ้า!AM117</f>
        <v>0</v>
      </c>
      <c r="Y108" s="10">
        <f>[2]หน้าผ้า!AN117</f>
        <v>19950</v>
      </c>
      <c r="Z108" s="9" t="str">
        <f>[2]หน้าผ้า!AO117</f>
        <v>WSWT2025800SM</v>
      </c>
      <c r="AA108" s="8">
        <f>[2]หน้าผ้า!AQ117</f>
        <v>20968.969999999998</v>
      </c>
      <c r="AB108" s="8">
        <f>[2]หน้าผ้า!AR117</f>
        <v>20968.969999999998</v>
      </c>
      <c r="AC108" s="8">
        <f>[2]หน้าผ้า!AS117</f>
        <v>0</v>
      </c>
      <c r="AD108" s="8">
        <f>[2]หน้าผ้า!AT117</f>
        <v>20968.969999999998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รอแจ้ง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 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8.5" customHeight="1" x14ac:dyDescent="0.45">
      <c r="A109" s="3">
        <f>[2]หน้าผ้า!C118</f>
        <v>45877</v>
      </c>
      <c r="B109" s="14" t="str">
        <f>[2]หน้าผ้า!B118</f>
        <v>MK68-000990</v>
      </c>
      <c r="C109" s="9" t="str">
        <f>[2]หน้าผ้า!E118</f>
        <v>บจก.เอสพีเอ็ม อาหารสัตว์</v>
      </c>
      <c r="D109" s="13" t="str">
        <f>[2]หน้าผ้า!F118</f>
        <v>SW 441 PLUS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ใส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รอแจ้ง</v>
      </c>
      <c r="U109" s="11">
        <f>[2]หน้าผ้า!AA118</f>
        <v>3500</v>
      </c>
      <c r="V109" s="10">
        <f>[2]หน้าผ้า!AJ118</f>
        <v>1217</v>
      </c>
      <c r="W109" s="10">
        <f>[2]หน้าผ้า!AL118</f>
        <v>2283</v>
      </c>
      <c r="X109" s="10">
        <f>[2]หน้าผ้า!AM118</f>
        <v>1545</v>
      </c>
      <c r="Y109" s="10">
        <f>[2]หน้าผ้า!AN118</f>
        <v>2052.75</v>
      </c>
      <c r="Z109" s="9" t="str">
        <f>[2]หน้าผ้า!AO118</f>
        <v>WSWT2025800SM</v>
      </c>
      <c r="AA109" s="8">
        <f>[2]หน้าผ้า!AQ118</f>
        <v>2265.4764825000002</v>
      </c>
      <c r="AB109" s="8">
        <f>[2]หน้าผ้า!AR118</f>
        <v>2265.4764825000002</v>
      </c>
      <c r="AC109" s="8">
        <f>[2]หน้าผ้า!AS118</f>
        <v>0</v>
      </c>
      <c r="AD109" s="8">
        <f>[2]หน้าผ้า!AT118</f>
        <v>2265.4764825000002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8.5" customHeight="1" x14ac:dyDescent="0.45">
      <c r="A110" s="3">
        <f>[2]หน้าผ้า!C119</f>
        <v>45905</v>
      </c>
      <c r="B110" s="14" t="str">
        <f>[2]หน้าผ้า!B119</f>
        <v>MK68-001079</v>
      </c>
      <c r="C110" s="9" t="str">
        <f>[2]หน้าผ้า!E119</f>
        <v>บจก.อินเทคค์ โกลบอล</v>
      </c>
      <c r="D110" s="13" t="str">
        <f>[2]หน้าผ้า!F119</f>
        <v>เฟิร์สช้อย 902</v>
      </c>
      <c r="E110" s="9">
        <f>[2]หน้าผ้า!G119</f>
        <v>20</v>
      </c>
      <c r="F110" s="9">
        <f>[2]หน้าผ้า!H119</f>
        <v>36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จับจีบ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มัด80 ใช้สายรัด</v>
      </c>
      <c r="T110" s="12" t="str">
        <f>[2]หน้าผ้า!X119</f>
        <v>รอแจ้ง</v>
      </c>
      <c r="U110" s="11">
        <f>[2]หน้าผ้า!AA119</f>
        <v>243</v>
      </c>
      <c r="V110" s="10">
        <f>[2]หน้าผ้า!AJ119</f>
        <v>0</v>
      </c>
      <c r="W110" s="10">
        <f>[2]หน้าผ้า!AL119</f>
        <v>243</v>
      </c>
      <c r="X110" s="10">
        <f>[2]หน้าผ้า!AM119</f>
        <v>5950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 t="str">
        <f>[2]หน้าผ้า!AG119</f>
        <v>ลบสี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8.5" customHeight="1" x14ac:dyDescent="0.45">
      <c r="A111" s="3">
        <f>[2]หน้าผ้า!C120</f>
        <v>45796</v>
      </c>
      <c r="B111" s="14" t="str">
        <f>[2]หน้าผ้า!B120</f>
        <v>MK68-000673</v>
      </c>
      <c r="C111" s="9" t="str">
        <f>[2]หน้าผ้า!E120</f>
        <v>บจก.อินเทคค์ โกลบอล</v>
      </c>
      <c r="D111" s="13" t="str">
        <f>[2]หน้าผ้า!F120</f>
        <v>เพอเฟคค์ 902</v>
      </c>
      <c r="E111" s="9">
        <f>[2]หน้าผ้า!G120</f>
        <v>20</v>
      </c>
      <c r="F111" s="9">
        <f>[2]หน้าผ้า!H120</f>
        <v>36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จับจีบ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มัด80 ใช้สายรัด</v>
      </c>
      <c r="T111" s="12" t="str">
        <f>[2]หน้าผ้า!X120</f>
        <v>รอแจ้ง</v>
      </c>
      <c r="U111" s="11">
        <f>[2]หน้าผ้า!AA120</f>
        <v>302</v>
      </c>
      <c r="V111" s="10">
        <f>[2]หน้าผ้า!AJ120</f>
        <v>363</v>
      </c>
      <c r="W111" s="10">
        <f>[2]หน้าผ้า!AL120</f>
        <v>0</v>
      </c>
      <c r="X111" s="10">
        <f>[2]หน้าผ้า!AM120</f>
        <v>5300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รอตัด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8.5" customHeight="1" x14ac:dyDescent="0.45">
      <c r="A112" s="3">
        <f>[2]หน้าผ้า!C121</f>
        <v>45674</v>
      </c>
      <c r="B112" s="14" t="str">
        <f>[2]หน้าผ้า!B121</f>
        <v>MK68-000093</v>
      </c>
      <c r="C112" s="9" t="str">
        <f>[2]หน้าผ้า!E121</f>
        <v>บจก.อินเทคค์ โกลบอล</v>
      </c>
      <c r="D112" s="13" t="str">
        <f>[2]หน้าผ้า!F121</f>
        <v>เฟิร์สคลาส 902</v>
      </c>
      <c r="E112" s="9">
        <f>[2]หน้าผ้า!G121</f>
        <v>20</v>
      </c>
      <c r="F112" s="9">
        <f>[2]หน้าผ้า!H121</f>
        <v>35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97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จับจีบ4"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152</v>
      </c>
      <c r="V112" s="10">
        <f>[2]หน้าผ้า!AJ121</f>
        <v>0</v>
      </c>
      <c r="W112" s="10">
        <f>[2]หน้าผ้า!AL121</f>
        <v>152</v>
      </c>
      <c r="X112" s="10">
        <f>[2]หน้าผ้า!AM121</f>
        <v>6000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5987</v>
      </c>
      <c r="AG112" s="1" t="str">
        <f>[3]หน้าผ้า!DC124</f>
        <v>พร้อมส่ง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 t="str">
        <f>[2]หน้าผ้า!AG121</f>
        <v>ลบสี 5040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8.5" customHeight="1" x14ac:dyDescent="0.45">
      <c r="A113" s="3">
        <f>[2]หน้าผ้า!C122</f>
        <v>45611</v>
      </c>
      <c r="B113" s="14" t="str">
        <f>[2]หน้าผ้า!B122</f>
        <v>MK67-001532</v>
      </c>
      <c r="C113" s="9" t="str">
        <f>[2]หน้าผ้า!E122</f>
        <v>บจก.อินเทคค์ โกลบอล</v>
      </c>
      <c r="D113" s="13" t="str">
        <f>[2]หน้าผ้า!F122</f>
        <v>เฟิร์สช้อย 903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 t="str">
        <f>[2]หน้าผ้า!X122</f>
        <v>รอแจ้ง</v>
      </c>
      <c r="U113" s="11">
        <f>[2]หน้าผ้า!AA122</f>
        <v>117</v>
      </c>
      <c r="V113" s="10">
        <f>[2]หน้าผ้า!AJ122</f>
        <v>0</v>
      </c>
      <c r="W113" s="10">
        <f>[2]หน้าผ้า!AL122</f>
        <v>117</v>
      </c>
      <c r="X113" s="10">
        <f>[2]หน้าผ้า!AM122</f>
        <v>10065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8.5" customHeight="1" x14ac:dyDescent="0.45">
      <c r="A114" s="3">
        <f>[2]หน้าผ้า!C123</f>
        <v>45523</v>
      </c>
      <c r="B114" s="14" t="str">
        <f>[2]หน้าผ้า!B123</f>
        <v>MK67-001153</v>
      </c>
      <c r="C114" s="9" t="str">
        <f>[2]หน้าผ้า!E123</f>
        <v>บจก.อินเทคค์ โกลบอล</v>
      </c>
      <c r="D114" s="13" t="str">
        <f>[2]หน้าผ้า!F123</f>
        <v>สุบรรณ 777</v>
      </c>
      <c r="E114" s="9">
        <f>[2]หน้าผ้า!G123</f>
        <v>20</v>
      </c>
      <c r="F114" s="9">
        <f>[2]หน้าผ้า!H123</f>
        <v>36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มัด80 ใช้สายรัด</v>
      </c>
      <c r="T114" s="12" t="str">
        <f>[2]หน้าผ้า!X123</f>
        <v>รอแจ้ง</v>
      </c>
      <c r="U114" s="11">
        <f>[2]หน้าผ้า!AA123</f>
        <v>1260</v>
      </c>
      <c r="V114" s="10">
        <f>[2]หน้าผ้า!AJ123</f>
        <v>0</v>
      </c>
      <c r="W114" s="10">
        <f>[2]หน้าผ้า!AL123</f>
        <v>1260</v>
      </c>
      <c r="X114" s="10">
        <f>[2]หน้าผ้า!AM123</f>
        <v>11095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8.5" customHeight="1" x14ac:dyDescent="0.45">
      <c r="A115" s="3">
        <f>[2]หน้าผ้า!C124</f>
        <v>45908</v>
      </c>
      <c r="B115" s="14" t="str">
        <f>[2]หน้าผ้า!B124</f>
        <v>MK68-001086</v>
      </c>
      <c r="C115" s="9" t="str">
        <f>[2]หน้าผ้า!E124</f>
        <v>บจก.เอ.เจ.ฟาร์ม่าแล็บ</v>
      </c>
      <c r="D115" s="13" t="str">
        <f>[2]หน้าผ้า!F124</f>
        <v>เบส-มิน</v>
      </c>
      <c r="E115" s="9">
        <f>[2]หน้าผ้า!G124</f>
        <v>20</v>
      </c>
      <c r="F115" s="9">
        <f>[2]หน้าผ้า!H124</f>
        <v>34</v>
      </c>
      <c r="G115" s="9" t="str">
        <f>[2]หน้าผ้า!I124</f>
        <v>ขาว</v>
      </c>
      <c r="H115" s="9" t="str">
        <f>[2]หน้าผ้า!J124</f>
        <v>ใส</v>
      </c>
      <c r="I115" s="9">
        <f>[2]หน้าผ้า!L124</f>
        <v>95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</v>
      </c>
      <c r="T115" s="12" t="str">
        <f>[2]หน้าผ้า!X124</f>
        <v>รอส่ง</v>
      </c>
      <c r="U115" s="11">
        <f>[2]หน้าผ้า!AA124</f>
        <v>4000</v>
      </c>
      <c r="V115" s="10">
        <f>[2]หน้าผ้า!AJ124</f>
        <v>4000</v>
      </c>
      <c r="W115" s="10">
        <f>[2]หน้าผ้า!AL124</f>
        <v>0</v>
      </c>
      <c r="X115" s="10">
        <f>[2]หน้าผ้า!AM124</f>
        <v>4060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รอส่ง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8.5" customHeight="1" x14ac:dyDescent="0.45">
      <c r="A116" s="3">
        <f>[2]หน้าผ้า!C125</f>
        <v>45908</v>
      </c>
      <c r="B116" s="14" t="str">
        <f>[2]หน้าผ้า!B125</f>
        <v>MK68-001086</v>
      </c>
      <c r="C116" s="9" t="str">
        <f>[2]หน้าผ้า!E125</f>
        <v>บจก.เอ.เจ.ฟาร์ม่าแล็บ</v>
      </c>
      <c r="D116" s="13" t="str">
        <f>[2]หน้าผ้า!F125</f>
        <v>เวท-มิน</v>
      </c>
      <c r="E116" s="9">
        <f>[2]หน้าผ้า!G125</f>
        <v>20</v>
      </c>
      <c r="F116" s="9">
        <f>[2]หน้าผ้า!H125</f>
        <v>34</v>
      </c>
      <c r="G116" s="9" t="str">
        <f>[2]หน้าผ้า!I125</f>
        <v>ขาว</v>
      </c>
      <c r="H116" s="9" t="str">
        <f>[2]หน้าผ้า!J125</f>
        <v>ใส</v>
      </c>
      <c r="I116" s="9">
        <f>[2]หน้าผ้า!L125</f>
        <v>95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</v>
      </c>
      <c r="T116" s="12" t="str">
        <f>[2]หน้าผ้า!X125</f>
        <v>รอส่ง</v>
      </c>
      <c r="U116" s="11">
        <f>[2]หน้าผ้า!AA125</f>
        <v>4000</v>
      </c>
      <c r="V116" s="10">
        <f>[2]หน้าผ้า!AJ125</f>
        <v>4000</v>
      </c>
      <c r="W116" s="10">
        <f>[2]หน้าผ้า!AL125</f>
        <v>0</v>
      </c>
      <c r="X116" s="10">
        <f>[2]หน้าผ้า!AM125</f>
        <v>4060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รอส่ง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>
        <f>[2]หน้าผ้า!C126</f>
        <v>45799</v>
      </c>
      <c r="B117" s="14" t="str">
        <f>[2]หน้าผ้า!B126</f>
        <v>MK68-000694</v>
      </c>
      <c r="C117" s="9" t="str">
        <f>[2]หน้าผ้า!E126</f>
        <v>บจก.เอ.เจ.ฟาร์ม่าแล็บ</v>
      </c>
      <c r="D117" s="13" t="str">
        <f>[2]หน้าผ้า!F126</f>
        <v>เบส-มิน</v>
      </c>
      <c r="E117" s="9">
        <f>[2]หน้าผ้า!G126</f>
        <v>20</v>
      </c>
      <c r="F117" s="9">
        <f>[2]หน้าผ้า!H126</f>
        <v>34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95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</v>
      </c>
      <c r="T117" s="12" t="str">
        <f>[2]หน้าผ้า!X126</f>
        <v>รอส่ง</v>
      </c>
      <c r="U117" s="11">
        <f>[2]หน้าผ้า!AA126</f>
        <v>4000</v>
      </c>
      <c r="V117" s="10">
        <f>[2]หน้าผ้า!AJ126</f>
        <v>3975</v>
      </c>
      <c r="W117" s="10">
        <f>[2]หน้าผ้า!AL126</f>
        <v>25</v>
      </c>
      <c r="X117" s="10">
        <f>[2]หน้าผ้า!AM126</f>
        <v>4140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ห้ามขาด-ห้ามเกิน</v>
      </c>
      <c r="AG117" s="1" t="str">
        <f>[3]หน้าผ้า!DC129</f>
        <v>พร้อมส่ง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รอส่ง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8.5" customHeight="1" x14ac:dyDescent="0.45">
      <c r="A118" s="3">
        <f>[2]หน้าผ้า!C127</f>
        <v>45799</v>
      </c>
      <c r="B118" s="14" t="str">
        <f>[2]หน้าผ้า!B127</f>
        <v>MK68-000694</v>
      </c>
      <c r="C118" s="9" t="str">
        <f>[2]หน้าผ้า!E127</f>
        <v>บจก.เอ.เจ.ฟาร์ม่าแล็บ</v>
      </c>
      <c r="D118" s="13" t="str">
        <f>[2]หน้าผ้า!F127</f>
        <v>เวท-มิน</v>
      </c>
      <c r="E118" s="9">
        <f>[2]หน้าผ้า!G127</f>
        <v>20</v>
      </c>
      <c r="F118" s="9">
        <f>[2]หน้าผ้า!H127</f>
        <v>34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95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</v>
      </c>
      <c r="T118" s="12" t="str">
        <f>[2]หน้าผ้า!X127</f>
        <v>รอส่ง</v>
      </c>
      <c r="U118" s="11">
        <f>[2]หน้าผ้า!AA127</f>
        <v>4000</v>
      </c>
      <c r="V118" s="10">
        <f>[2]หน้าผ้า!AJ127</f>
        <v>4056</v>
      </c>
      <c r="W118" s="10">
        <f>[2]หน้าผ้า!AL127</f>
        <v>0</v>
      </c>
      <c r="X118" s="10">
        <f>[2]หน้าผ้า!AM127</f>
        <v>4404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 t="str">
        <f>[2]หน้าผ้า!AI127</f>
        <v>ห้ามขาด-ห้ามเกิน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รอส่ง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8.5" customHeight="1" x14ac:dyDescent="0.45">
      <c r="A119" s="3">
        <f>[2]หน้าผ้า!C128</f>
        <v>45720</v>
      </c>
      <c r="B119" s="14" t="str">
        <f>[2]หน้าผ้า!B128</f>
        <v>ใบรับคำสั่งซื้อ</v>
      </c>
      <c r="C119" s="9" t="str">
        <f>[2]หน้าผ้า!E128</f>
        <v>บจก.เอพีเอ็ม อะโกร</v>
      </c>
      <c r="D119" s="13" t="str">
        <f>[2]หน้าผ้า!F128</f>
        <v>นีโอ พี3(เอส)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 t="str">
        <f>[2]หน้าผ้า!X128</f>
        <v>รอส่ง</v>
      </c>
      <c r="U119" s="11">
        <f>[2]หน้าผ้า!AA128</f>
        <v>4000</v>
      </c>
      <c r="V119" s="10">
        <f>[2]หน้าผ้า!AJ128</f>
        <v>4010</v>
      </c>
      <c r="W119" s="10">
        <f>[2]หน้าผ้า!AL128</f>
        <v>0</v>
      </c>
      <c r="X119" s="10">
        <f>[2]หน้าผ้า!AM128</f>
        <v>4470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รอส่ง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8.5" customHeight="1" x14ac:dyDescent="0.45">
      <c r="A120" s="3">
        <f>[2]หน้าผ้า!C129</f>
        <v>45720</v>
      </c>
      <c r="B120" s="14" t="str">
        <f>[2]หน้าผ้า!B129</f>
        <v>ใบรับคำสั่งซื้อ</v>
      </c>
      <c r="C120" s="9" t="str">
        <f>[2]หน้าผ้า!E129</f>
        <v>บจก.เอพีเอ็ม อะโกร</v>
      </c>
      <c r="D120" s="13" t="str">
        <f>[2]หน้าผ้า!F129</f>
        <v>นีโอ พี4(เอส)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รอส่ง</v>
      </c>
      <c r="U120" s="11">
        <f>[2]หน้าผ้า!AA129</f>
        <v>3000</v>
      </c>
      <c r="V120" s="10">
        <f>[2]หน้าผ้า!AJ129</f>
        <v>3065</v>
      </c>
      <c r="W120" s="10">
        <f>[2]หน้าผ้า!AL129</f>
        <v>0</v>
      </c>
      <c r="X120" s="10">
        <f>[2]หน้าผ้า!AM129</f>
        <v>3300</v>
      </c>
      <c r="Y120" s="10">
        <f>[2]หน้าผ้า!AN129</f>
        <v>0</v>
      </c>
      <c r="Z120" s="9" t="str">
        <f>[2]หน้าผ้า!AO129</f>
        <v>WSWT2025800SM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พร้อมส่ง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รอส่ง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8.5" customHeight="1" x14ac:dyDescent="0.45">
      <c r="A121" s="3">
        <f>[2]หน้าผ้า!C130</f>
        <v>45541</v>
      </c>
      <c r="B121" s="14" t="str">
        <f>[2]หน้าผ้า!B130</f>
        <v>MK67-001236</v>
      </c>
      <c r="C121" s="9" t="str">
        <f>[2]หน้าผ้า!E130</f>
        <v>บจก.เอพีเอ็ม อะโกร</v>
      </c>
      <c r="D121" s="13" t="str">
        <f>[2]หน้าผ้า!F130</f>
        <v>ยูฟีด รวมไก่ วัว</v>
      </c>
      <c r="E121" s="9">
        <f>[2]หน้าผ้า!G130</f>
        <v>20</v>
      </c>
      <c r="F121" s="9">
        <f>[2]หน้าผ้า!H130</f>
        <v>40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108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รอส่ง</v>
      </c>
      <c r="U121" s="11">
        <f>[2]หน้าผ้า!AA130</f>
        <v>3000</v>
      </c>
      <c r="V121" s="10">
        <f>[2]หน้าผ้า!AJ130</f>
        <v>3318</v>
      </c>
      <c r="W121" s="10">
        <f>[2]หน้าผ้า!AL130</f>
        <v>0</v>
      </c>
      <c r="X121" s="10">
        <f>[2]หน้าผ้า!AM130</f>
        <v>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ลูกค้าสั่งผิดเอาไปส่งเดือน10</v>
      </c>
      <c r="AG121" s="1" t="str">
        <f>[3]หน้าผ้า!DC133</f>
        <v>พร้อมส่ง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รอส่ง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>
        <f>[2]หน้าผ้า!ED130</f>
        <v>0</v>
      </c>
      <c r="AY121" s="2" t="str">
        <f>[2]หน้าผ้า!AG130</f>
        <v>ลูกค้าต้องการเคลือบใส แต่เปิดมาเคลือบด้าน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8.5" customHeight="1" x14ac:dyDescent="0.45">
      <c r="A122" s="3">
        <f>[2]หน้าผ้า!C131</f>
        <v>45581</v>
      </c>
      <c r="B122" s="14" t="str">
        <f>[2]หน้าผ้า!B131</f>
        <v>MK67-001396</v>
      </c>
      <c r="C122" s="9" t="str">
        <f>[2]หน้าผ้า!E131</f>
        <v>บจก.เอพีเอ็ม อะโกร</v>
      </c>
      <c r="D122" s="13" t="str">
        <f>[2]หน้าผ้า!F131</f>
        <v>นีโอ พี4</v>
      </c>
      <c r="E122" s="9">
        <f>[2]หน้าผ้า!G131</f>
        <v>20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</v>
      </c>
      <c r="T122" s="12" t="str">
        <f>[2]หน้าผ้า!X131</f>
        <v>รอส่ง</v>
      </c>
      <c r="U122" s="11">
        <f>[2]หน้าผ้า!AA131</f>
        <v>3000</v>
      </c>
      <c r="V122" s="10">
        <f>[2]หน้าผ้า!AJ131</f>
        <v>3194</v>
      </c>
      <c r="W122" s="10">
        <f>[2]หน้าผ้า!AL131</f>
        <v>0</v>
      </c>
      <c r="X122" s="10">
        <f>[2]หน้าผ้า!AM131</f>
        <v>5632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พร้อมส่ง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รอส่ง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8.5" customHeight="1" x14ac:dyDescent="0.45">
      <c r="A123" s="3">
        <f>[2]หน้าผ้า!C132</f>
        <v>0</v>
      </c>
      <c r="B123" s="14">
        <f>[2]หน้าผ้า!B132</f>
        <v>0</v>
      </c>
      <c r="C123" s="9">
        <f>[2]หน้าผ้า!E132</f>
        <v>0</v>
      </c>
      <c r="D123" s="13">
        <f>[2]หน้าผ้า!F132</f>
        <v>0</v>
      </c>
      <c r="E123" s="9">
        <f>[2]หน้าผ้า!G132</f>
        <v>20</v>
      </c>
      <c r="F123" s="9">
        <f>[2]หน้าผ้า!H132</f>
        <v>38</v>
      </c>
      <c r="G123" s="9">
        <f>[2]หน้าผ้า!I132</f>
        <v>0</v>
      </c>
      <c r="H123" s="9">
        <f>[2]หน้าผ้า!J132</f>
        <v>0</v>
      </c>
      <c r="I123" s="9">
        <f>[2]หน้าผ้า!L132</f>
        <v>84</v>
      </c>
      <c r="J123" s="9" t="str">
        <f>[2]หน้าผ้า!M132</f>
        <v>±</v>
      </c>
      <c r="K123" s="9">
        <f>[2]หน้าผ้า!N132</f>
        <v>5</v>
      </c>
      <c r="L123" s="9">
        <f>[2]หน้าผ้า!R132</f>
        <v>0</v>
      </c>
      <c r="M123" s="10">
        <f>[2]หน้าผ้า!T132</f>
        <v>0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>
        <f>[2]หน้าผ้า!Z132</f>
        <v>0</v>
      </c>
      <c r="T123" s="12">
        <f>[2]หน้าผ้า!X132</f>
        <v>0</v>
      </c>
      <c r="U123" s="11">
        <f>[2]หน้าผ้า!AA132</f>
        <v>0</v>
      </c>
      <c r="V123" s="10">
        <f>[2]หน้าผ้า!AJ132</f>
        <v>0</v>
      </c>
      <c r="W123" s="10">
        <f>[2]หน้าผ้า!AL132</f>
        <v>0</v>
      </c>
      <c r="X123" s="10">
        <f>[2]หน้าผ้า!AM132</f>
        <v>0</v>
      </c>
      <c r="Y123" s="10">
        <f>[2]หน้าผ้า!AN132</f>
        <v>0</v>
      </c>
      <c r="Z123" s="9" t="str">
        <f>[2]หน้าผ้า!AO132</f>
        <v>WSWT2025800SM</v>
      </c>
      <c r="AA123" s="8">
        <f>[2]หน้าผ้า!AQ132</f>
        <v>582174.14648250001</v>
      </c>
      <c r="AB123" s="8">
        <f>[2]หน้าผ้า!AR132</f>
        <v>97205.596482499997</v>
      </c>
      <c r="AC123" s="8">
        <f>[2]หน้าผ้า!AS132</f>
        <v>484968.55</v>
      </c>
      <c r="AD123" s="8">
        <f>[2]หน้าผ้า!AT132</f>
        <v>60925.506482500001</v>
      </c>
      <c r="AE123" s="8">
        <f>[2]หน้าผ้า!AU132</f>
        <v>521248.64</v>
      </c>
      <c r="AF123" s="8" t="str">
        <f>[2]หน้าผ้า!AI132</f>
        <v>ระบุในSD</v>
      </c>
      <c r="AG123" s="1" t="str">
        <f>[3]หน้าผ้า!DC135</f>
        <v>พร้อมส่ง</v>
      </c>
      <c r="AH123" s="1">
        <f>[2]หน้าผ้า!DL132</f>
        <v>0</v>
      </c>
      <c r="AI123" s="1" t="str">
        <f>[2]หน้าผ้า!DM132</f>
        <v>Lead time</v>
      </c>
      <c r="AJ123" s="3">
        <f>[2]หน้าผ้า!DN132</f>
        <v>0</v>
      </c>
      <c r="AK123" s="3">
        <f>[2]หน้าผ้า!DQ132</f>
        <v>0</v>
      </c>
      <c r="AL123" s="3">
        <f>[2]หน้าผ้า!DR132</f>
        <v>0</v>
      </c>
      <c r="AM123" s="3">
        <f>[2]หน้าผ้า!DS132</f>
        <v>0</v>
      </c>
      <c r="AN123" s="3">
        <f>[2]หน้าผ้า!DT132</f>
        <v>0</v>
      </c>
      <c r="AO123" s="3">
        <f>[2]หน้าผ้า!DU132</f>
        <v>0</v>
      </c>
      <c r="AP123" s="3">
        <f>[2]หน้าผ้า!DP132</f>
        <v>0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>
        <f>[2]หน้าผ้า!EC132</f>
        <v>0</v>
      </c>
      <c r="AX123" s="2">
        <f>[2]หน้าผ้า!ED132</f>
        <v>0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8.5" customHeight="1" x14ac:dyDescent="0.45">
      <c r="A124" s="3">
        <f>[2]หน้าผ้า!C133</f>
        <v>45916</v>
      </c>
      <c r="B124" s="14" t="str">
        <f>[2]หน้าผ้า!B133</f>
        <v>MK68-001118</v>
      </c>
      <c r="C124" s="9" t="str">
        <f>[2]หน้าผ้า!E133</f>
        <v>บจก.ซันฟีด</v>
      </c>
      <c r="D124" s="13">
        <f>[2]หน้าผ้า!F133</f>
        <v>21</v>
      </c>
      <c r="E124" s="9">
        <f>[2]หน้าผ้า!G133</f>
        <v>20</v>
      </c>
      <c r="F124" s="9">
        <f>[2]หน้าผ้า!H133</f>
        <v>39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84</v>
      </c>
      <c r="J124" s="9" t="str">
        <f>[2]หน้าผ้า!M133</f>
        <v>+</v>
      </c>
      <c r="K124" s="9">
        <f>[2]หน้าผ้า!N133</f>
        <v>0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>
        <f>[2]หน้าผ้า!X133</f>
        <v>45944</v>
      </c>
      <c r="U124" s="11">
        <f>[2]หน้าผ้า!AA133</f>
        <v>2500</v>
      </c>
      <c r="V124" s="10">
        <f>[2]หน้าผ้า!AJ133</f>
        <v>2700</v>
      </c>
      <c r="W124" s="10">
        <f>[2]หน้าผ้า!AL133</f>
        <v>0</v>
      </c>
      <c r="X124" s="10">
        <f>[2]หน้าผ้า!AM133</f>
        <v>2687</v>
      </c>
      <c r="Y124" s="10">
        <f>[2]หน้าผ้า!AN133</f>
        <v>0</v>
      </c>
      <c r="Z124" s="9" t="str">
        <f>[2]หน้าผ้า!AO133</f>
        <v>WSWT2025850</v>
      </c>
      <c r="AA124" s="8">
        <f>[2]หน้าผ้า!AQ133</f>
        <v>0</v>
      </c>
      <c r="AB124" s="8">
        <f>[2]หน้าผ้า!AR133</f>
        <v>0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รอตัด</v>
      </c>
      <c r="AH124" s="1" t="str">
        <f>[2]หน้าผ้า!DL133</f>
        <v>P7</v>
      </c>
      <c r="AI124" s="1">
        <f>[2]หน้าผ้า!DM133</f>
        <v>2</v>
      </c>
      <c r="AJ124" s="3">
        <f>[2]หน้าผ้า!DN133</f>
        <v>45944</v>
      </c>
      <c r="AK124" s="3">
        <f>[2]หน้าผ้า!DQ133</f>
        <v>0</v>
      </c>
      <c r="AL124" s="3">
        <f>[2]หน้าผ้า!DR133</f>
        <v>45935</v>
      </c>
      <c r="AM124" s="3">
        <f>[2]หน้าผ้า!DS133</f>
        <v>45942</v>
      </c>
      <c r="AN124" s="3">
        <f>[2]หน้าผ้า!DT133</f>
        <v>45943</v>
      </c>
      <c r="AO124" s="3">
        <f>[2]หน้าผ้า!DU133</f>
        <v>45943</v>
      </c>
      <c r="AP124" s="3">
        <f>[2]หน้าผ้า!DP133</f>
        <v>45939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WRWT25850/WRWT25800</v>
      </c>
      <c r="BD124" s="56">
        <f>[2]หน้าผ้า!CA133</f>
        <v>0</v>
      </c>
    </row>
    <row r="125" spans="1:56" ht="28.5" customHeight="1" x14ac:dyDescent="0.45">
      <c r="A125" s="3">
        <f>[2]หน้าผ้า!C134</f>
        <v>45916</v>
      </c>
      <c r="B125" s="14" t="str">
        <f>[2]หน้าผ้า!B134</f>
        <v>MK68-001118</v>
      </c>
      <c r="C125" s="9" t="str">
        <f>[2]หน้าผ้า!E134</f>
        <v>บจก.ซันฟีด</v>
      </c>
      <c r="D125" s="13">
        <f>[2]หน้าผ้า!F134</f>
        <v>932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82</v>
      </c>
      <c r="J125" s="9" t="str">
        <f>[2]หน้าผ้า!M134</f>
        <v>+</v>
      </c>
      <c r="K125" s="9">
        <f>[2]หน้าผ้า!N134</f>
        <v>0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 xml:space="preserve">300กระสอบแบนเต็มใบ </v>
      </c>
      <c r="T125" s="12">
        <f>[2]หน้าผ้า!X134</f>
        <v>45954</v>
      </c>
      <c r="U125" s="11">
        <f>[2]หน้าผ้า!AA134</f>
        <v>2500</v>
      </c>
      <c r="V125" s="10">
        <f>[2]หน้าผ้า!AJ134</f>
        <v>2500</v>
      </c>
      <c r="W125" s="10">
        <f>[2]หน้าผ้า!AL134</f>
        <v>0</v>
      </c>
      <c r="X125" s="10">
        <f>[2]หน้าผ้า!AM134</f>
        <v>2550</v>
      </c>
      <c r="Y125" s="10">
        <f>[2]หน้าผ้า!AN134</f>
        <v>0</v>
      </c>
      <c r="Z125" s="9" t="str">
        <f>[2]หน้าผ้า!AO134</f>
        <v>WSWT2025850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พร้อมส่ง</v>
      </c>
      <c r="AH125" s="1" t="str">
        <f>[2]หน้าผ้า!DL134</f>
        <v>P7</v>
      </c>
      <c r="AI125" s="1">
        <f>[2]หน้าผ้า!DM134</f>
        <v>2</v>
      </c>
      <c r="AJ125" s="3">
        <f>[2]หน้าผ้า!DN134</f>
        <v>45954</v>
      </c>
      <c r="AK125" s="3">
        <f>[2]หน้าผ้า!DQ134</f>
        <v>0</v>
      </c>
      <c r="AL125" s="3">
        <f>[2]หน้าผ้า!DR134</f>
        <v>45945</v>
      </c>
      <c r="AM125" s="3">
        <f>[2]หน้าผ้า!DS134</f>
        <v>45952</v>
      </c>
      <c r="AN125" s="3">
        <f>[2]หน้าผ้า!DT134</f>
        <v>45953</v>
      </c>
      <c r="AO125" s="3">
        <f>[2]หน้าผ้า!DU134</f>
        <v>45953</v>
      </c>
      <c r="AP125" s="3">
        <f>[2]หน้าผ้า!DP134</f>
        <v>45949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WRWT25850/WRWT25800</v>
      </c>
      <c r="BD125" s="56">
        <f>[2]หน้าผ้า!CA134</f>
        <v>0</v>
      </c>
    </row>
    <row r="126" spans="1:56" ht="28.5" customHeight="1" x14ac:dyDescent="0.45">
      <c r="A126" s="3">
        <f>[2]หน้าผ้า!C135</f>
        <v>45916</v>
      </c>
      <c r="B126" s="14" t="str">
        <f>[2]หน้าผ้า!B135</f>
        <v>MK68-001118</v>
      </c>
      <c r="C126" s="9" t="str">
        <f>[2]หน้าผ้า!E135</f>
        <v>บจก.ซันฟีด</v>
      </c>
      <c r="D126" s="13">
        <f>[2]หน้าผ้า!F135</f>
        <v>21</v>
      </c>
      <c r="E126" s="9">
        <f>[2]หน้าผ้า!G135</f>
        <v>20</v>
      </c>
      <c r="F126" s="9">
        <f>[2]หน้าผ้า!H135</f>
        <v>39</v>
      </c>
      <c r="G126" s="9" t="str">
        <f>[2]หน้าผ้า!I135</f>
        <v>ขาว</v>
      </c>
      <c r="H126" s="9">
        <f>[2]หน้าผ้า!J135</f>
        <v>0</v>
      </c>
      <c r="I126" s="9">
        <f>[2]หน้าผ้า!L135</f>
        <v>84</v>
      </c>
      <c r="J126" s="9" t="str">
        <f>[2]หน้าผ้า!M135</f>
        <v>+</v>
      </c>
      <c r="K126" s="9">
        <f>[2]หน้าผ้า!N135</f>
        <v>0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 xml:space="preserve">300กระสอบแบนเต็มใบ </v>
      </c>
      <c r="T126" s="12">
        <f>[2]หน้าผ้า!X135</f>
        <v>45946</v>
      </c>
      <c r="U126" s="11">
        <f>[2]หน้าผ้า!AA135</f>
        <v>2500</v>
      </c>
      <c r="V126" s="10">
        <f>[2]หน้าผ้า!AJ135</f>
        <v>2700</v>
      </c>
      <c r="W126" s="10">
        <f>[2]หน้าผ้า!AL135</f>
        <v>0</v>
      </c>
      <c r="X126" s="10">
        <f>[2]หน้าผ้า!AM135</f>
        <v>2686</v>
      </c>
      <c r="Y126" s="10">
        <f>[2]หน้าผ้า!AN135</f>
        <v>0</v>
      </c>
      <c r="Z126" s="9" t="str">
        <f>[2]หน้าผ้า!AO135</f>
        <v>WSWT2025850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P7</v>
      </c>
      <c r="AI126" s="1">
        <f>[2]หน้าผ้า!DM135</f>
        <v>2</v>
      </c>
      <c r="AJ126" s="3">
        <f>[2]หน้าผ้า!DN135</f>
        <v>45946</v>
      </c>
      <c r="AK126" s="3">
        <f>[2]หน้าผ้า!DQ135</f>
        <v>0</v>
      </c>
      <c r="AL126" s="3">
        <f>[2]หน้าผ้า!DR135</f>
        <v>45937</v>
      </c>
      <c r="AM126" s="3">
        <f>[2]หน้าผ้า!DS135</f>
        <v>45944</v>
      </c>
      <c r="AN126" s="3">
        <f>[2]หน้าผ้า!DT135</f>
        <v>45945</v>
      </c>
      <c r="AO126" s="3">
        <f>[2]หน้าผ้า!DU135</f>
        <v>45945</v>
      </c>
      <c r="AP126" s="3">
        <f>[2]หน้าผ้า!DP135</f>
        <v>45941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WRWT25850/WRWT25800</v>
      </c>
      <c r="BD126" s="56">
        <f>[2]หน้าผ้า!CA135</f>
        <v>0</v>
      </c>
    </row>
    <row r="127" spans="1:56" ht="28.5" customHeight="1" x14ac:dyDescent="0.45">
      <c r="A127" s="3">
        <f>[2]หน้าผ้า!C136</f>
        <v>45916</v>
      </c>
      <c r="B127" s="14" t="str">
        <f>[2]หน้าผ้า!B136</f>
        <v>MK68-001118</v>
      </c>
      <c r="C127" s="9" t="str">
        <f>[2]หน้าผ้า!E136</f>
        <v>บจก.ซันฟีด</v>
      </c>
      <c r="D127" s="13" t="str">
        <f>[2]หน้าผ้า!F136</f>
        <v>แถบเขียว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82</v>
      </c>
      <c r="J127" s="9" t="str">
        <f>[2]หน้าผ้า!M136</f>
        <v>+</v>
      </c>
      <c r="K127" s="9">
        <f>[2]หน้าผ้า!N136</f>
        <v>0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 xml:space="preserve">300กระสอบแบนเต็มใบ </v>
      </c>
      <c r="T127" s="12">
        <f>[2]หน้าผ้า!X136</f>
        <v>45947</v>
      </c>
      <c r="U127" s="11">
        <f>[2]หน้าผ้า!AA136</f>
        <v>5000</v>
      </c>
      <c r="V127" s="10">
        <f>[2]หน้าผ้า!AJ136</f>
        <v>0</v>
      </c>
      <c r="W127" s="10">
        <f>[2]หน้าผ้า!AL136</f>
        <v>5000</v>
      </c>
      <c r="X127" s="10">
        <f>[2]หน้าผ้า!AM136</f>
        <v>5100</v>
      </c>
      <c r="Y127" s="10">
        <f>[2]หน้าผ้า!AN136</f>
        <v>0</v>
      </c>
      <c r="Z127" s="9" t="str">
        <f>[2]หน้าผ้า!AO136</f>
        <v>WSWT2025850</v>
      </c>
      <c r="AA127" s="8">
        <f>[2]หน้าผ้า!AQ136</f>
        <v>0</v>
      </c>
      <c r="AB127" s="8">
        <f>[2]หน้าผ้า!AR136</f>
        <v>0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P7</v>
      </c>
      <c r="AI127" s="1">
        <f>[2]หน้าผ้า!DM136</f>
        <v>2</v>
      </c>
      <c r="AJ127" s="3">
        <f>[2]หน้าผ้า!DN136</f>
        <v>45947</v>
      </c>
      <c r="AK127" s="3">
        <f>[2]หน้าผ้า!DQ136</f>
        <v>0</v>
      </c>
      <c r="AL127" s="3">
        <f>[2]หน้าผ้า!DR136</f>
        <v>45938</v>
      </c>
      <c r="AM127" s="3">
        <f>[2]หน้าผ้า!DS136</f>
        <v>45945</v>
      </c>
      <c r="AN127" s="3">
        <f>[2]หน้าผ้า!DT136</f>
        <v>45946</v>
      </c>
      <c r="AO127" s="3">
        <f>[2]หน้าผ้า!DU136</f>
        <v>45946</v>
      </c>
      <c r="AP127" s="3">
        <f>[2]หน้าผ้า!DP136</f>
        <v>45942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WRWT25850/WRWT25800</v>
      </c>
      <c r="BD127" s="56">
        <f>[2]หน้าผ้า!CA136</f>
        <v>0</v>
      </c>
    </row>
    <row r="128" spans="1:56" ht="28.5" customHeight="1" x14ac:dyDescent="0.45">
      <c r="A128" s="3">
        <f>[2]หน้าผ้า!C137</f>
        <v>45916</v>
      </c>
      <c r="B128" s="14" t="str">
        <f>[2]หน้าผ้า!B137</f>
        <v>MK68-001118</v>
      </c>
      <c r="C128" s="9" t="str">
        <f>[2]หน้าผ้า!E137</f>
        <v>บจก.ซันฟีด</v>
      </c>
      <c r="D128" s="13" t="str">
        <f>[2]หน้าผ้า!F137</f>
        <v>915 เอ็ม</v>
      </c>
      <c r="E128" s="9">
        <f>[2]หน้าผ้า!G137</f>
        <v>20</v>
      </c>
      <c r="F128" s="9">
        <f>[2]หน้าผ้า!H137</f>
        <v>39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84</v>
      </c>
      <c r="J128" s="9" t="str">
        <f>[2]หน้าผ้า!M137</f>
        <v>+</v>
      </c>
      <c r="K128" s="9">
        <f>[2]หน้าผ้า!N137</f>
        <v>0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 xml:space="preserve">300กระสอบแบนเต็มใบ </v>
      </c>
      <c r="T128" s="12">
        <f>[2]หน้าผ้า!X137</f>
        <v>45947</v>
      </c>
      <c r="U128" s="11">
        <f>[2]หน้าผ้า!AA137</f>
        <v>5000</v>
      </c>
      <c r="V128" s="10">
        <f>[2]หน้าผ้า!AJ137</f>
        <v>5100</v>
      </c>
      <c r="W128" s="10">
        <f>[2]หน้าผ้า!AL137</f>
        <v>0</v>
      </c>
      <c r="X128" s="10">
        <f>[2]หน้าผ้า!AM137</f>
        <v>5100</v>
      </c>
      <c r="Y128" s="10">
        <f>[2]หน้าผ้า!AN137</f>
        <v>0</v>
      </c>
      <c r="Z128" s="9" t="str">
        <f>[2]หน้าผ้า!AO137</f>
        <v>WSWT2025850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P7</v>
      </c>
      <c r="AI128" s="1">
        <f>[2]หน้าผ้า!DM137</f>
        <v>2</v>
      </c>
      <c r="AJ128" s="3">
        <f>[2]หน้าผ้า!DN137</f>
        <v>45947</v>
      </c>
      <c r="AK128" s="3">
        <f>[2]หน้าผ้า!DQ137</f>
        <v>0</v>
      </c>
      <c r="AL128" s="3">
        <f>[2]หน้าผ้า!DR137</f>
        <v>45938</v>
      </c>
      <c r="AM128" s="3">
        <f>[2]หน้าผ้า!DS137</f>
        <v>45945</v>
      </c>
      <c r="AN128" s="3">
        <f>[2]หน้าผ้า!DT137</f>
        <v>45946</v>
      </c>
      <c r="AO128" s="3">
        <f>[2]หน้าผ้า!DU137</f>
        <v>45946</v>
      </c>
      <c r="AP128" s="3">
        <f>[2]หน้าผ้า!DP137</f>
        <v>45942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WRWT25850/WRWT25800</v>
      </c>
      <c r="BD128" s="56">
        <f>[2]หน้าผ้า!CA137</f>
        <v>0</v>
      </c>
    </row>
    <row r="129" spans="1:56" ht="28.5" customHeight="1" x14ac:dyDescent="0.45">
      <c r="A129" s="3">
        <f>[2]หน้าผ้า!C138</f>
        <v>45916</v>
      </c>
      <c r="B129" s="14" t="str">
        <f>[2]หน้าผ้า!B138</f>
        <v>MK68-001118</v>
      </c>
      <c r="C129" s="9" t="str">
        <f>[2]หน้าผ้า!E138</f>
        <v>บจก.ซันฟีด</v>
      </c>
      <c r="D129" s="13" t="str">
        <f>[2]หน้าผ้า!F138</f>
        <v>915 พี</v>
      </c>
      <c r="E129" s="9">
        <f>[2]หน้าผ้า!G138</f>
        <v>20</v>
      </c>
      <c r="F129" s="9">
        <f>[2]หน้าผ้า!H138</f>
        <v>39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84</v>
      </c>
      <c r="J129" s="9" t="str">
        <f>[2]หน้าผ้า!M138</f>
        <v>+</v>
      </c>
      <c r="K129" s="9">
        <f>[2]หน้าผ้า!N138</f>
        <v>0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 xml:space="preserve">300กระสอบแบนเต็มใบ </v>
      </c>
      <c r="T129" s="12">
        <f>[2]หน้าผ้า!X138</f>
        <v>45947</v>
      </c>
      <c r="U129" s="11">
        <f>[2]หน้าผ้า!AA138</f>
        <v>5000</v>
      </c>
      <c r="V129" s="10">
        <f>[2]หน้าผ้า!AJ138</f>
        <v>4200</v>
      </c>
      <c r="W129" s="10">
        <f>[2]หน้าผ้า!AL138</f>
        <v>800</v>
      </c>
      <c r="X129" s="10">
        <f>[2]หน้าผ้า!AM138</f>
        <v>5200</v>
      </c>
      <c r="Y129" s="10">
        <f>[2]หน้าผ้า!AN138</f>
        <v>0</v>
      </c>
      <c r="Z129" s="9" t="str">
        <f>[2]หน้าผ้า!AO138</f>
        <v>WSWT2025850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P7</v>
      </c>
      <c r="AI129" s="1">
        <f>[2]หน้าผ้า!DM138</f>
        <v>2</v>
      </c>
      <c r="AJ129" s="3">
        <f>[2]หน้าผ้า!DN138</f>
        <v>45947</v>
      </c>
      <c r="AK129" s="3">
        <f>[2]หน้าผ้า!DQ138</f>
        <v>0</v>
      </c>
      <c r="AL129" s="3">
        <f>[2]หน้าผ้า!DR138</f>
        <v>45938</v>
      </c>
      <c r="AM129" s="3">
        <f>[2]หน้าผ้า!DS138</f>
        <v>45945</v>
      </c>
      <c r="AN129" s="3">
        <f>[2]หน้าผ้า!DT138</f>
        <v>45946</v>
      </c>
      <c r="AO129" s="3">
        <f>[2]หน้าผ้า!DU138</f>
        <v>45946</v>
      </c>
      <c r="AP129" s="3">
        <f>[2]หน้าผ้า!DP138</f>
        <v>45942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WRWT25850/WRWT25800</v>
      </c>
      <c r="BD129" s="56">
        <f>[2]หน้าผ้า!CA138</f>
        <v>0</v>
      </c>
    </row>
    <row r="130" spans="1:56" ht="28.5" customHeight="1" x14ac:dyDescent="0.45">
      <c r="A130" s="3">
        <f>[2]หน้าผ้า!C139</f>
        <v>45916</v>
      </c>
      <c r="B130" s="14" t="str">
        <f>[2]หน้าผ้า!B139</f>
        <v>MK68-001118</v>
      </c>
      <c r="C130" s="9" t="str">
        <f>[2]หน้าผ้า!E139</f>
        <v>บจก.ซันฟีด</v>
      </c>
      <c r="D130" s="13" t="str">
        <f>[2]หน้าผ้า!F139</f>
        <v>952 เอส</v>
      </c>
      <c r="E130" s="9">
        <f>[2]หน้าผ้า!G139</f>
        <v>20</v>
      </c>
      <c r="F130" s="9">
        <f>[2]หน้าผ้า!H139</f>
        <v>39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84</v>
      </c>
      <c r="J130" s="9" t="str">
        <f>[2]หน้าผ้า!M139</f>
        <v>+</v>
      </c>
      <c r="K130" s="9">
        <f>[2]หน้าผ้า!N139</f>
        <v>0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 xml:space="preserve">300กระสอบแบนเต็มใบ </v>
      </c>
      <c r="T130" s="12">
        <f>[2]หน้าผ้า!X139</f>
        <v>45950</v>
      </c>
      <c r="U130" s="11">
        <f>[2]หน้าผ้า!AA139</f>
        <v>2500</v>
      </c>
      <c r="V130" s="10">
        <f>[2]หน้าผ้า!AJ139</f>
        <v>2359</v>
      </c>
      <c r="W130" s="10">
        <f>[2]หน้าผ้า!AL139</f>
        <v>141</v>
      </c>
      <c r="X130" s="10">
        <f>[2]หน้าผ้า!AM139</f>
        <v>2600</v>
      </c>
      <c r="Y130" s="10">
        <f>[2]หน้าผ้า!AN139</f>
        <v>0</v>
      </c>
      <c r="Z130" s="9" t="str">
        <f>[2]หน้าผ้า!AO139</f>
        <v>WSWT2025850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รอตัด</v>
      </c>
      <c r="AH130" s="1" t="str">
        <f>[2]หน้าผ้า!DL139</f>
        <v>P7</v>
      </c>
      <c r="AI130" s="1">
        <f>[2]หน้าผ้า!DM139</f>
        <v>2</v>
      </c>
      <c r="AJ130" s="3">
        <f>[2]หน้าผ้า!DN139</f>
        <v>45950</v>
      </c>
      <c r="AK130" s="3">
        <f>[2]หน้าผ้า!DQ139</f>
        <v>0</v>
      </c>
      <c r="AL130" s="3">
        <f>[2]หน้าผ้า!DR139</f>
        <v>45941</v>
      </c>
      <c r="AM130" s="3">
        <f>[2]หน้าผ้า!DS139</f>
        <v>45948</v>
      </c>
      <c r="AN130" s="3">
        <f>[2]หน้าผ้า!DT139</f>
        <v>45949</v>
      </c>
      <c r="AO130" s="3">
        <f>[2]หน้าผ้า!DU139</f>
        <v>45949</v>
      </c>
      <c r="AP130" s="3">
        <f>[2]หน้าผ้า!DP139</f>
        <v>45945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WRWT25850/WRWT25800</v>
      </c>
      <c r="BD130" s="56">
        <f>[2]หน้าผ้า!CA139</f>
        <v>0</v>
      </c>
    </row>
    <row r="131" spans="1:56" ht="28.5" customHeight="1" x14ac:dyDescent="0.45">
      <c r="A131" s="3">
        <f>[2]หน้าผ้า!C140</f>
        <v>45916</v>
      </c>
      <c r="B131" s="14" t="str">
        <f>[2]หน้าผ้า!B140</f>
        <v>MK68-001118</v>
      </c>
      <c r="C131" s="9" t="str">
        <f>[2]หน้าผ้า!E140</f>
        <v>บจก.ซันฟีด</v>
      </c>
      <c r="D131" s="13">
        <f>[2]หน้าผ้า!F140</f>
        <v>935</v>
      </c>
      <c r="E131" s="9">
        <f>[2]หน้าผ้า!G140</f>
        <v>20</v>
      </c>
      <c r="F131" s="9">
        <f>[2]หน้าผ้า!H140</f>
        <v>37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80</v>
      </c>
      <c r="J131" s="9" t="str">
        <f>[2]หน้าผ้า!M140</f>
        <v>+</v>
      </c>
      <c r="K131" s="9">
        <f>[2]หน้าผ้า!N140</f>
        <v>0</v>
      </c>
      <c r="L131" s="9" t="str">
        <f>[2]หน้าผ้า!R140</f>
        <v>บิด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 xml:space="preserve">300กระสอบแบนเต็มใบ </v>
      </c>
      <c r="T131" s="12">
        <f>[2]หน้าผ้า!X140</f>
        <v>45951</v>
      </c>
      <c r="U131" s="11">
        <f>[2]หน้าผ้า!AA140</f>
        <v>10000</v>
      </c>
      <c r="V131" s="10">
        <f>[2]หน้าผ้า!AJ140</f>
        <v>10200</v>
      </c>
      <c r="W131" s="10">
        <f>[2]หน้าผ้า!AL140</f>
        <v>0</v>
      </c>
      <c r="X131" s="10">
        <f>[2]หน้าผ้า!AM140</f>
        <v>10200</v>
      </c>
      <c r="Y131" s="10">
        <f>[2]หน้าผ้า!AN140</f>
        <v>0</v>
      </c>
      <c r="Z131" s="9" t="str">
        <f>[2]หน้าผ้า!AO140</f>
        <v>WSWT2025850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P7</v>
      </c>
      <c r="AI131" s="1">
        <f>[2]หน้าผ้า!DM140</f>
        <v>2</v>
      </c>
      <c r="AJ131" s="3">
        <f>[2]หน้าผ้า!DN140</f>
        <v>45951</v>
      </c>
      <c r="AK131" s="3">
        <f>[2]หน้าผ้า!DQ140</f>
        <v>0</v>
      </c>
      <c r="AL131" s="3">
        <f>[2]หน้าผ้า!DR140</f>
        <v>45942</v>
      </c>
      <c r="AM131" s="3">
        <f>[2]หน้าผ้า!DS140</f>
        <v>45949</v>
      </c>
      <c r="AN131" s="3">
        <f>[2]หน้าผ้า!DT140</f>
        <v>45950</v>
      </c>
      <c r="AO131" s="3">
        <f>[2]หน้าผ้า!DU140</f>
        <v>45950</v>
      </c>
      <c r="AP131" s="3">
        <f>[2]หน้าผ้า!DP140</f>
        <v>45946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WRWT25850/WRWT25800</v>
      </c>
      <c r="BD131" s="56">
        <f>[2]หน้าผ้า!CA140</f>
        <v>0</v>
      </c>
    </row>
    <row r="132" spans="1:56" ht="28.5" customHeight="1" x14ac:dyDescent="0.45">
      <c r="A132" s="3">
        <f>[2]หน้าผ้า!C141</f>
        <v>45916</v>
      </c>
      <c r="B132" s="14" t="str">
        <f>[2]หน้าผ้า!B141</f>
        <v>MK68-001118</v>
      </c>
      <c r="C132" s="9" t="str">
        <f>[2]หน้าผ้า!E141</f>
        <v>บจก.ซันฟีด</v>
      </c>
      <c r="D132" s="13" t="str">
        <f>[2]หน้าผ้า!F141</f>
        <v>935 เอ</v>
      </c>
      <c r="E132" s="9">
        <f>[2]หน้าผ้า!G141</f>
        <v>20</v>
      </c>
      <c r="F132" s="9">
        <f>[2]หน้าผ้า!H141</f>
        <v>37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80</v>
      </c>
      <c r="J132" s="9" t="str">
        <f>[2]หน้าผ้า!M141</f>
        <v>+</v>
      </c>
      <c r="K132" s="9">
        <f>[2]หน้าผ้า!N141</f>
        <v>0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 xml:space="preserve">300กระสอบแบนเต็มใบ </v>
      </c>
      <c r="T132" s="12">
        <f>[2]หน้าผ้า!X141</f>
        <v>45947</v>
      </c>
      <c r="U132" s="11">
        <f>[2]หน้าผ้า!AA141</f>
        <v>5000</v>
      </c>
      <c r="V132" s="10">
        <f>[2]หน้าผ้า!AJ141</f>
        <v>5000</v>
      </c>
      <c r="W132" s="10">
        <f>[2]หน้าผ้า!AL141</f>
        <v>0</v>
      </c>
      <c r="X132" s="10">
        <f>[2]หน้าผ้า!AM141</f>
        <v>5100</v>
      </c>
      <c r="Y132" s="10">
        <f>[2]หน้าผ้า!AN141</f>
        <v>0</v>
      </c>
      <c r="Z132" s="9" t="str">
        <f>[2]หน้าผ้า!AO141</f>
        <v>WSWT2025850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พร้อมส่ง</v>
      </c>
      <c r="AH132" s="1" t="str">
        <f>[2]หน้าผ้า!DL141</f>
        <v>P7</v>
      </c>
      <c r="AI132" s="1">
        <f>[2]หน้าผ้า!DM141</f>
        <v>2</v>
      </c>
      <c r="AJ132" s="3">
        <f>[2]หน้าผ้า!DN141</f>
        <v>45947</v>
      </c>
      <c r="AK132" s="3">
        <f>[2]หน้าผ้า!DQ141</f>
        <v>0</v>
      </c>
      <c r="AL132" s="3">
        <f>[2]หน้าผ้า!DR141</f>
        <v>45938</v>
      </c>
      <c r="AM132" s="3">
        <f>[2]หน้าผ้า!DS141</f>
        <v>45945</v>
      </c>
      <c r="AN132" s="3">
        <f>[2]หน้าผ้า!DT141</f>
        <v>45946</v>
      </c>
      <c r="AO132" s="3">
        <f>[2]หน้าผ้า!DU141</f>
        <v>45946</v>
      </c>
      <c r="AP132" s="3">
        <f>[2]หน้าผ้า!DP141</f>
        <v>45942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WRWT25850/WRWT25800</v>
      </c>
      <c r="BD132" s="56">
        <f>[2]หน้าผ้า!CA141</f>
        <v>0</v>
      </c>
    </row>
    <row r="133" spans="1:56" ht="28.5" customHeight="1" x14ac:dyDescent="0.45">
      <c r="A133" s="3">
        <f>[2]หน้าผ้า!C142</f>
        <v>45916</v>
      </c>
      <c r="B133" s="14" t="str">
        <f>[2]หน้าผ้า!B142</f>
        <v>MK68-001118</v>
      </c>
      <c r="C133" s="9" t="str">
        <f>[2]หน้าผ้า!E142</f>
        <v>บจก.ซันฟีด</v>
      </c>
      <c r="D133" s="13">
        <f>[2]หน้าผ้า!F142</f>
        <v>931</v>
      </c>
      <c r="E133" s="9">
        <f>[2]หน้าผ้า!G142</f>
        <v>20</v>
      </c>
      <c r="F133" s="9">
        <f>[2]หน้าผ้า!H142</f>
        <v>39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84</v>
      </c>
      <c r="J133" s="9" t="str">
        <f>[2]หน้าผ้า!M142</f>
        <v>+</v>
      </c>
      <c r="K133" s="9">
        <f>[2]หน้าผ้า!N142</f>
        <v>0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 xml:space="preserve">300กระสอบแบนเต็มใบ </v>
      </c>
      <c r="T133" s="12">
        <f>[2]หน้าผ้า!X142</f>
        <v>45950</v>
      </c>
      <c r="U133" s="11">
        <f>[2]หน้าผ้า!AA142</f>
        <v>5000</v>
      </c>
      <c r="V133" s="10">
        <f>[2]หน้าผ้า!AJ142</f>
        <v>0</v>
      </c>
      <c r="W133" s="10">
        <f>[2]หน้าผ้า!AL142</f>
        <v>5000</v>
      </c>
      <c r="X133" s="10">
        <f>[2]หน้าผ้า!AM142</f>
        <v>5110</v>
      </c>
      <c r="Y133" s="10">
        <f>[2]หน้าผ้า!AN142</f>
        <v>0</v>
      </c>
      <c r="Z133" s="9" t="str">
        <f>[2]หน้าผ้า!AO142</f>
        <v>WSWT2025850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ยังไม่ได้พิมพ์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45950</v>
      </c>
      <c r="AK133" s="3">
        <f>[2]หน้าผ้า!DQ142</f>
        <v>0</v>
      </c>
      <c r="AL133" s="3">
        <f>[2]หน้าผ้า!DR142</f>
        <v>45941</v>
      </c>
      <c r="AM133" s="3">
        <f>[2]หน้าผ้า!DS142</f>
        <v>45948</v>
      </c>
      <c r="AN133" s="3">
        <f>[2]หน้าผ้า!DT142</f>
        <v>45949</v>
      </c>
      <c r="AO133" s="3">
        <f>[2]หน้าผ้า!DU142</f>
        <v>45949</v>
      </c>
      <c r="AP133" s="3">
        <f>[2]หน้าผ้า!DP142</f>
        <v>45945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WRWT25850/WRWT25800</v>
      </c>
      <c r="BD133" s="56">
        <f>[2]หน้าผ้า!CA142</f>
        <v>0</v>
      </c>
    </row>
    <row r="134" spans="1:56" ht="28.5" customHeight="1" x14ac:dyDescent="0.45">
      <c r="A134" s="3">
        <f>[2]หน้าผ้า!C143</f>
        <v>45916</v>
      </c>
      <c r="B134" s="14" t="str">
        <f>[2]หน้าผ้า!B143</f>
        <v>MK68-001118</v>
      </c>
      <c r="C134" s="9" t="str">
        <f>[2]หน้าผ้า!E143</f>
        <v>บจก.ซันฟีด</v>
      </c>
      <c r="D134" s="13" t="str">
        <f>[2]หน้าผ้า!F143</f>
        <v>953 เอส</v>
      </c>
      <c r="E134" s="9">
        <f>[2]หน้าผ้า!G143</f>
        <v>20</v>
      </c>
      <c r="F134" s="9">
        <f>[2]หน้าผ้า!H143</f>
        <v>39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84</v>
      </c>
      <c r="J134" s="9" t="str">
        <f>[2]หน้าผ้า!M143</f>
        <v>+</v>
      </c>
      <c r="K134" s="9">
        <f>[2]หน้าผ้า!N143</f>
        <v>0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 xml:space="preserve">300กระสอบแบนเต็มใบ </v>
      </c>
      <c r="T134" s="12">
        <f>[2]หน้าผ้า!X143</f>
        <v>45947</v>
      </c>
      <c r="U134" s="11">
        <f>[2]หน้าผ้า!AA143</f>
        <v>2500</v>
      </c>
      <c r="V134" s="10">
        <f>[2]หน้าผ้า!AJ143</f>
        <v>2500</v>
      </c>
      <c r="W134" s="10">
        <f>[2]หน้าผ้า!AL143</f>
        <v>0</v>
      </c>
      <c r="X134" s="10">
        <f>[2]หน้าผ้า!AM143</f>
        <v>2550</v>
      </c>
      <c r="Y134" s="10">
        <f>[2]หน้าผ้า!AN143</f>
        <v>0</v>
      </c>
      <c r="Z134" s="9" t="str">
        <f>[2]หน้าผ้า!AO143</f>
        <v>WSWT2025850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ยังไม่ได้พิมพ์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45947</v>
      </c>
      <c r="AK134" s="3">
        <f>[2]หน้าผ้า!DQ143</f>
        <v>0</v>
      </c>
      <c r="AL134" s="3">
        <f>[2]หน้าผ้า!DR143</f>
        <v>45938</v>
      </c>
      <c r="AM134" s="3">
        <f>[2]หน้าผ้า!DS143</f>
        <v>45945</v>
      </c>
      <c r="AN134" s="3">
        <f>[2]หน้าผ้า!DT143</f>
        <v>45946</v>
      </c>
      <c r="AO134" s="3">
        <f>[2]หน้าผ้า!DU143</f>
        <v>45946</v>
      </c>
      <c r="AP134" s="3">
        <f>[2]หน้าผ้า!DP143</f>
        <v>45942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WRWT25850/WRWT25800</v>
      </c>
      <c r="BD134" s="56">
        <f>[2]หน้าผ้า!CA143</f>
        <v>0</v>
      </c>
    </row>
    <row r="135" spans="1:56" ht="28.5" customHeight="1" x14ac:dyDescent="0.45">
      <c r="A135" s="3">
        <f>[2]หน้าผ้า!C144</f>
        <v>45916</v>
      </c>
      <c r="B135" s="14" t="str">
        <f>[2]หน้าผ้า!B144</f>
        <v>MK68-001118</v>
      </c>
      <c r="C135" s="9" t="str">
        <f>[2]หน้าผ้า!E144</f>
        <v>บจก.ซันฟีด</v>
      </c>
      <c r="D135" s="13">
        <f>[2]หน้าผ้า!F144</f>
        <v>932</v>
      </c>
      <c r="E135" s="9">
        <f>[2]หน้าผ้า!G144</f>
        <v>20</v>
      </c>
      <c r="F135" s="9">
        <f>[2]หน้าผ้า!H144</f>
        <v>38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82</v>
      </c>
      <c r="J135" s="9" t="str">
        <f>[2]หน้าผ้า!M144</f>
        <v>+</v>
      </c>
      <c r="K135" s="9">
        <f>[2]หน้าผ้า!N144</f>
        <v>0</v>
      </c>
      <c r="L135" s="9" t="str">
        <f>[2]หน้าผ้า!R144</f>
        <v>บิด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 xml:space="preserve">300กระสอบแบนเต็มใบ </v>
      </c>
      <c r="T135" s="12">
        <f>[2]หน้าผ้า!X144</f>
        <v>45958</v>
      </c>
      <c r="U135" s="11">
        <f>[2]หน้าผ้า!AA144</f>
        <v>2500</v>
      </c>
      <c r="V135" s="10">
        <f>[2]หน้าผ้า!AJ144</f>
        <v>2500</v>
      </c>
      <c r="W135" s="10">
        <f>[2]หน้าผ้า!AL144</f>
        <v>0</v>
      </c>
      <c r="X135" s="10">
        <f>[2]หน้าผ้า!AM144</f>
        <v>2550</v>
      </c>
      <c r="Y135" s="10">
        <f>[2]หน้าผ้า!AN144</f>
        <v>0</v>
      </c>
      <c r="Z135" s="9" t="str">
        <f>[2]หน้าผ้า!AO144</f>
        <v>WSWT2025850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P7</v>
      </c>
      <c r="AI135" s="1">
        <f>[2]หน้าผ้า!DM144</f>
        <v>2</v>
      </c>
      <c r="AJ135" s="3">
        <f>[2]หน้าผ้า!DN144</f>
        <v>45958</v>
      </c>
      <c r="AK135" s="3">
        <f>[2]หน้าผ้า!DQ144</f>
        <v>0</v>
      </c>
      <c r="AL135" s="3">
        <f>[2]หน้าผ้า!DR144</f>
        <v>45949</v>
      </c>
      <c r="AM135" s="3">
        <f>[2]หน้าผ้า!DS144</f>
        <v>45956</v>
      </c>
      <c r="AN135" s="3">
        <f>[2]หน้าผ้า!DT144</f>
        <v>45957</v>
      </c>
      <c r="AO135" s="3">
        <f>[2]หน้าผ้า!DU144</f>
        <v>45957</v>
      </c>
      <c r="AP135" s="3">
        <f>[2]หน้าผ้า!DP144</f>
        <v>45953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WRWT25850/WRWT25800</v>
      </c>
      <c r="BD135" s="56">
        <f>[2]หน้าผ้า!CA144</f>
        <v>0</v>
      </c>
    </row>
    <row r="136" spans="1:56" ht="28.5" customHeight="1" x14ac:dyDescent="0.45">
      <c r="A136" s="3">
        <f>[2]หน้าผ้า!C145</f>
        <v>45916</v>
      </c>
      <c r="B136" s="14" t="str">
        <f>[2]หน้าผ้า!B145</f>
        <v>MK68-001118</v>
      </c>
      <c r="C136" s="9" t="str">
        <f>[2]หน้าผ้า!E145</f>
        <v>บจก.ซันฟีด</v>
      </c>
      <c r="D136" s="13" t="str">
        <f>[2]หน้าผ้า!F145</f>
        <v>915 พี</v>
      </c>
      <c r="E136" s="9">
        <f>[2]หน้าผ้า!G145</f>
        <v>20</v>
      </c>
      <c r="F136" s="9">
        <f>[2]หน้าผ้า!H145</f>
        <v>39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84</v>
      </c>
      <c r="J136" s="9" t="str">
        <f>[2]หน้าผ้า!M145</f>
        <v>+</v>
      </c>
      <c r="K136" s="9">
        <f>[2]หน้าผ้า!N145</f>
        <v>0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 xml:space="preserve">300กระสอบแบนเต็มใบ </v>
      </c>
      <c r="T136" s="12">
        <f>[2]หน้าผ้า!X145</f>
        <v>45951</v>
      </c>
      <c r="U136" s="11">
        <f>[2]หน้าผ้า!AA145</f>
        <v>7500</v>
      </c>
      <c r="V136" s="10">
        <f>[2]หน้าผ้า!AJ145</f>
        <v>0</v>
      </c>
      <c r="W136" s="10">
        <f>[2]หน้าผ้า!AL145</f>
        <v>7500</v>
      </c>
      <c r="X136" s="10">
        <f>[2]หน้าผ้า!AM145</f>
        <v>0</v>
      </c>
      <c r="Y136" s="10">
        <f>[2]หน้าผ้า!AN145</f>
        <v>7875</v>
      </c>
      <c r="Z136" s="9" t="str">
        <f>[2]หน้าผ้า!AO145</f>
        <v>WSWT2025850</v>
      </c>
      <c r="AA136" s="8">
        <f>[2]หน้าผ้า!AQ145</f>
        <v>8486.7750000000015</v>
      </c>
      <c r="AB136" s="8">
        <f>[2]หน้าผ้า!AR145</f>
        <v>8486.7750000000015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รอตัด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45951</v>
      </c>
      <c r="AK136" s="3">
        <f>[2]หน้าผ้า!DQ145</f>
        <v>0</v>
      </c>
      <c r="AL136" s="3">
        <f>[2]หน้าผ้า!DR145</f>
        <v>45942</v>
      </c>
      <c r="AM136" s="3">
        <f>[2]หน้าผ้า!DS145</f>
        <v>45949</v>
      </c>
      <c r="AN136" s="3">
        <f>[2]หน้าผ้า!DT145</f>
        <v>45950</v>
      </c>
      <c r="AO136" s="3">
        <f>[2]หน้าผ้า!DU145</f>
        <v>45950</v>
      </c>
      <c r="AP136" s="3">
        <f>[2]หน้าผ้า!DP145</f>
        <v>45946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WRWT25850/WRWT25800</v>
      </c>
      <c r="BD136" s="56">
        <f>[2]หน้าผ้า!CA145</f>
        <v>0</v>
      </c>
    </row>
    <row r="137" spans="1:56" ht="28.5" customHeight="1" x14ac:dyDescent="0.45">
      <c r="A137" s="3">
        <f>[2]หน้าผ้า!C146</f>
        <v>45916</v>
      </c>
      <c r="B137" s="14" t="str">
        <f>[2]หน้าผ้า!B146</f>
        <v>MK68-001118</v>
      </c>
      <c r="C137" s="9" t="str">
        <f>[2]หน้าผ้า!E146</f>
        <v>บจก.ซันฟีด</v>
      </c>
      <c r="D137" s="13" t="str">
        <f>[2]หน้าผ้า!F146</f>
        <v>ไก่เนื้อ สระบุรี2</v>
      </c>
      <c r="E137" s="9">
        <f>[2]หน้าผ้า!G146</f>
        <v>20</v>
      </c>
      <c r="F137" s="9">
        <f>[2]หน้าผ้า!H146</f>
        <v>39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84</v>
      </c>
      <c r="J137" s="9" t="str">
        <f>[2]หน้าผ้า!M146</f>
        <v>+</v>
      </c>
      <c r="K137" s="9">
        <f>[2]หน้าผ้า!N146</f>
        <v>0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 xml:space="preserve">300กระสอบแบนเต็มใบ </v>
      </c>
      <c r="T137" s="12">
        <f>[2]หน้าผ้า!X146</f>
        <v>45951</v>
      </c>
      <c r="U137" s="11">
        <f>[2]หน้าผ้า!AA146</f>
        <v>2500</v>
      </c>
      <c r="V137" s="10">
        <f>[2]หน้าผ้า!AJ146</f>
        <v>0</v>
      </c>
      <c r="W137" s="10">
        <f>[2]หน้าผ้า!AL146</f>
        <v>2500</v>
      </c>
      <c r="X137" s="10">
        <f>[2]หน้าผ้า!AM146</f>
        <v>0</v>
      </c>
      <c r="Y137" s="10">
        <f>[2]หน้าผ้า!AN146</f>
        <v>2625</v>
      </c>
      <c r="Z137" s="9" t="str">
        <f>[2]หน้าผ้า!AO146</f>
        <v>WSWT2025850</v>
      </c>
      <c r="AA137" s="8">
        <f>[2]หน้าผ้า!AQ146</f>
        <v>2828.9250000000002</v>
      </c>
      <c r="AB137" s="8">
        <f>[2]หน้าผ้า!AR146</f>
        <v>2828.9250000000002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45951</v>
      </c>
      <c r="AK137" s="3">
        <f>[2]หน้าผ้า!DQ146</f>
        <v>0</v>
      </c>
      <c r="AL137" s="3">
        <f>[2]หน้าผ้า!DR146</f>
        <v>45942</v>
      </c>
      <c r="AM137" s="3">
        <f>[2]หน้าผ้า!DS146</f>
        <v>45949</v>
      </c>
      <c r="AN137" s="3">
        <f>[2]หน้าผ้า!DT146</f>
        <v>45950</v>
      </c>
      <c r="AO137" s="3">
        <f>[2]หน้าผ้า!DU146</f>
        <v>45950</v>
      </c>
      <c r="AP137" s="3">
        <f>[2]หน้าผ้า!DP146</f>
        <v>45946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WRWT25850/WRWT25800</v>
      </c>
      <c r="BD137" s="56">
        <f>[2]หน้าผ้า!CA146</f>
        <v>0</v>
      </c>
    </row>
    <row r="138" spans="1:56" ht="28.5" customHeight="1" x14ac:dyDescent="0.45">
      <c r="A138" s="3">
        <f>[2]หน้าผ้า!C147</f>
        <v>45916</v>
      </c>
      <c r="B138" s="14" t="str">
        <f>[2]หน้าผ้า!B147</f>
        <v>MK68-001118</v>
      </c>
      <c r="C138" s="9" t="str">
        <f>[2]หน้าผ้า!E147</f>
        <v>บจก.ซันฟีด</v>
      </c>
      <c r="D138" s="13">
        <f>[2]หน้าผ้า!F147</f>
        <v>935</v>
      </c>
      <c r="E138" s="9">
        <f>[2]หน้าผ้า!G147</f>
        <v>20</v>
      </c>
      <c r="F138" s="9">
        <f>[2]หน้าผ้า!H147</f>
        <v>37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80</v>
      </c>
      <c r="J138" s="9" t="str">
        <f>[2]หน้าผ้า!M147</f>
        <v>+</v>
      </c>
      <c r="K138" s="9">
        <f>[2]หน้าผ้า!N147</f>
        <v>0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 xml:space="preserve">300กระสอบแบนเต็มใบ </v>
      </c>
      <c r="T138" s="12">
        <f>[2]หน้าผ้า!X147</f>
        <v>45947</v>
      </c>
      <c r="U138" s="11">
        <f>[2]หน้าผ้า!AA147</f>
        <v>5000</v>
      </c>
      <c r="V138" s="10">
        <f>[2]หน้าผ้า!AJ147</f>
        <v>5000</v>
      </c>
      <c r="W138" s="10">
        <f>[2]หน้าผ้า!AL147</f>
        <v>0</v>
      </c>
      <c r="X138" s="10">
        <f>[2]หน้าผ้า!AM147</f>
        <v>5165</v>
      </c>
      <c r="Y138" s="10">
        <f>[2]หน้าผ้า!AN147</f>
        <v>0</v>
      </c>
      <c r="Z138" s="9" t="str">
        <f>[2]หน้าผ้า!AO147</f>
        <v>WSWT2025850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45947</v>
      </c>
      <c r="AK138" s="3">
        <f>[2]หน้าผ้า!DQ147</f>
        <v>0</v>
      </c>
      <c r="AL138" s="3">
        <f>[2]หน้าผ้า!DR147</f>
        <v>45938</v>
      </c>
      <c r="AM138" s="3">
        <f>[2]หน้าผ้า!DS147</f>
        <v>45945</v>
      </c>
      <c r="AN138" s="3">
        <f>[2]หน้าผ้า!DT147</f>
        <v>45946</v>
      </c>
      <c r="AO138" s="3">
        <f>[2]หน้าผ้า!DU147</f>
        <v>45946</v>
      </c>
      <c r="AP138" s="3">
        <f>[2]หน้าผ้า!DP147</f>
        <v>45942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WRWT25850/WRWT25800</v>
      </c>
      <c r="BD138" s="56">
        <f>[2]หน้าผ้า!CA147</f>
        <v>0</v>
      </c>
    </row>
    <row r="139" spans="1:56" ht="28.5" customHeight="1" x14ac:dyDescent="0.45">
      <c r="A139" s="3">
        <f>[2]หน้าผ้า!C148</f>
        <v>45916</v>
      </c>
      <c r="B139" s="14" t="str">
        <f>[2]หน้าผ้า!B148</f>
        <v>MK68-001118</v>
      </c>
      <c r="C139" s="9" t="str">
        <f>[2]หน้าผ้า!E148</f>
        <v>บจก.ซันฟีด</v>
      </c>
      <c r="D139" s="13" t="str">
        <f>[2]หน้าผ้า!F148</f>
        <v>935 แอล</v>
      </c>
      <c r="E139" s="9">
        <f>[2]หน้าผ้า!G148</f>
        <v>20</v>
      </c>
      <c r="F139" s="9">
        <f>[2]หน้าผ้า!H148</f>
        <v>37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80</v>
      </c>
      <c r="J139" s="9" t="str">
        <f>[2]หน้าผ้า!M148</f>
        <v>+</v>
      </c>
      <c r="K139" s="9">
        <f>[2]หน้าผ้า!N148</f>
        <v>0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 xml:space="preserve">300กระสอบแบนเต็มใบ </v>
      </c>
      <c r="T139" s="12">
        <f>[2]หน้าผ้า!X148</f>
        <v>45945</v>
      </c>
      <c r="U139" s="11">
        <f>[2]หน้าผ้า!AA148</f>
        <v>2300</v>
      </c>
      <c r="V139" s="10">
        <f>[2]หน้าผ้า!AJ148</f>
        <v>0</v>
      </c>
      <c r="W139" s="10">
        <f>[2]หน้าผ้า!AL148</f>
        <v>2300</v>
      </c>
      <c r="X139" s="10">
        <f>[2]หน้าผ้า!AM148</f>
        <v>5100</v>
      </c>
      <c r="Y139" s="10">
        <f>[2]หน้าผ้า!AN148</f>
        <v>0</v>
      </c>
      <c r="Z139" s="9" t="str">
        <f>[2]หน้าผ้า!AO148</f>
        <v>WSWT2025850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รอตัด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45945</v>
      </c>
      <c r="AK139" s="3">
        <f>[2]หน้าผ้า!DQ148</f>
        <v>0</v>
      </c>
      <c r="AL139" s="3">
        <f>[2]หน้าผ้า!DR148</f>
        <v>45936</v>
      </c>
      <c r="AM139" s="3">
        <f>[2]หน้าผ้า!DS148</f>
        <v>45943</v>
      </c>
      <c r="AN139" s="3">
        <f>[2]หน้าผ้า!DT148</f>
        <v>45944</v>
      </c>
      <c r="AO139" s="3">
        <f>[2]หน้าผ้า!DU148</f>
        <v>45944</v>
      </c>
      <c r="AP139" s="3">
        <f>[2]หน้าผ้า!DP148</f>
        <v>45940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WRWT25850/WRWT25800</v>
      </c>
      <c r="BD139" s="56">
        <f>[2]หน้าผ้า!CA148</f>
        <v>0</v>
      </c>
    </row>
    <row r="140" spans="1:56" ht="28.5" customHeight="1" x14ac:dyDescent="0.45">
      <c r="A140" s="3">
        <f>[2]หน้าผ้า!C149</f>
        <v>45916</v>
      </c>
      <c r="B140" s="14" t="str">
        <f>[2]หน้าผ้า!B149</f>
        <v>MK68-001118</v>
      </c>
      <c r="C140" s="9" t="str">
        <f>[2]หน้าผ้า!E149</f>
        <v>บจก.ซันฟีด</v>
      </c>
      <c r="D140" s="13" t="str">
        <f>[2]หน้าผ้า!F149</f>
        <v>935 เอ</v>
      </c>
      <c r="E140" s="9">
        <f>[2]หน้าผ้า!G149</f>
        <v>20</v>
      </c>
      <c r="F140" s="9">
        <f>[2]หน้าผ้า!H149</f>
        <v>37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+</v>
      </c>
      <c r="K140" s="9">
        <f>[2]หน้าผ้า!N149</f>
        <v>0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 xml:space="preserve">300กระสอบแบนเต็มใบ </v>
      </c>
      <c r="T140" s="12">
        <f>[2]หน้าผ้า!X149</f>
        <v>45951</v>
      </c>
      <c r="U140" s="11">
        <f>[2]หน้าผ้า!AA149</f>
        <v>10000</v>
      </c>
      <c r="V140" s="10">
        <f>[2]หน้าผ้า!AJ149</f>
        <v>10000</v>
      </c>
      <c r="W140" s="10">
        <f>[2]หน้าผ้า!AL149</f>
        <v>0</v>
      </c>
      <c r="X140" s="10">
        <f>[2]หน้าผ้า!AM149</f>
        <v>10300</v>
      </c>
      <c r="Y140" s="10">
        <f>[2]หน้าผ้า!AN149</f>
        <v>0</v>
      </c>
      <c r="Z140" s="9" t="str">
        <f>[2]หน้าผ้า!AO149</f>
        <v>WSWT2025850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ยังไม่ได้พิมพ์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45951</v>
      </c>
      <c r="AK140" s="3">
        <f>[2]หน้าผ้า!DQ149</f>
        <v>0</v>
      </c>
      <c r="AL140" s="3">
        <f>[2]หน้าผ้า!DR149</f>
        <v>45942</v>
      </c>
      <c r="AM140" s="3">
        <f>[2]หน้าผ้า!DS149</f>
        <v>45949</v>
      </c>
      <c r="AN140" s="3">
        <f>[2]หน้าผ้า!DT149</f>
        <v>45950</v>
      </c>
      <c r="AO140" s="3">
        <f>[2]หน้าผ้า!DU149</f>
        <v>45950</v>
      </c>
      <c r="AP140" s="3">
        <f>[2]หน้าผ้า!DP149</f>
        <v>45946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WRWT25850/WRWT25800</v>
      </c>
      <c r="BD140" s="56">
        <f>[2]หน้าผ้า!CA149</f>
        <v>0</v>
      </c>
    </row>
    <row r="141" spans="1:56" ht="28.5" customHeight="1" x14ac:dyDescent="0.45">
      <c r="A141" s="3">
        <f>[2]หน้าผ้า!C150</f>
        <v>45916</v>
      </c>
      <c r="B141" s="14" t="str">
        <f>[2]หน้าผ้า!B150</f>
        <v>MK68-001118</v>
      </c>
      <c r="C141" s="9" t="str">
        <f>[2]หน้าผ้า!E150</f>
        <v>บจก.ซันฟีด</v>
      </c>
      <c r="D141" s="13">
        <f>[2]หน้าผ้า!F150</f>
        <v>21</v>
      </c>
      <c r="E141" s="9">
        <f>[2]หน้าผ้า!G150</f>
        <v>20</v>
      </c>
      <c r="F141" s="9">
        <f>[2]หน้าผ้า!H150</f>
        <v>39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84</v>
      </c>
      <c r="J141" s="9" t="str">
        <f>[2]หน้าผ้า!M150</f>
        <v>+</v>
      </c>
      <c r="K141" s="9">
        <f>[2]หน้าผ้า!N150</f>
        <v>0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>
        <f>[2]หน้าผ้า!X150</f>
        <v>45952</v>
      </c>
      <c r="U141" s="11">
        <f>[2]หน้าผ้า!AA150</f>
        <v>2500</v>
      </c>
      <c r="V141" s="10">
        <f>[2]หน้าผ้า!AJ150</f>
        <v>2700</v>
      </c>
      <c r="W141" s="10">
        <f>[2]หน้าผ้า!AL150</f>
        <v>0</v>
      </c>
      <c r="X141" s="10">
        <f>[2]หน้าผ้า!AM150</f>
        <v>2687</v>
      </c>
      <c r="Y141" s="10">
        <f>[2]หน้าผ้า!AN150</f>
        <v>0</v>
      </c>
      <c r="Z141" s="9" t="str">
        <f>[2]หน้าผ้า!AO150</f>
        <v>WSWT2025850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45952</v>
      </c>
      <c r="AK141" s="3">
        <f>[2]หน้าผ้า!DQ150</f>
        <v>0</v>
      </c>
      <c r="AL141" s="3">
        <f>[2]หน้าผ้า!DR150</f>
        <v>45943</v>
      </c>
      <c r="AM141" s="3">
        <f>[2]หน้าผ้า!DS150</f>
        <v>45950</v>
      </c>
      <c r="AN141" s="3">
        <f>[2]หน้าผ้า!DT150</f>
        <v>45951</v>
      </c>
      <c r="AO141" s="3">
        <f>[2]หน้าผ้า!DU150</f>
        <v>45951</v>
      </c>
      <c r="AP141" s="3">
        <f>[2]หน้าผ้า!DP150</f>
        <v>45947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WRWT25850/WRWT25800</v>
      </c>
      <c r="BD141" s="56">
        <f>[2]หน้าผ้า!CA150</f>
        <v>0</v>
      </c>
    </row>
    <row r="142" spans="1:56" ht="28.5" customHeight="1" x14ac:dyDescent="0.45">
      <c r="A142" s="3">
        <f>[2]หน้าผ้า!C151</f>
        <v>45916</v>
      </c>
      <c r="B142" s="14" t="str">
        <f>[2]หน้าผ้า!B151</f>
        <v>MK68-001118</v>
      </c>
      <c r="C142" s="9" t="str">
        <f>[2]หน้าผ้า!E151</f>
        <v>บจก.ซันฟีด</v>
      </c>
      <c r="D142" s="13" t="str">
        <f>[2]หน้าผ้า!F151</f>
        <v>952 เอส</v>
      </c>
      <c r="E142" s="9">
        <f>[2]หน้าผ้า!G151</f>
        <v>20</v>
      </c>
      <c r="F142" s="9">
        <f>[2]หน้าผ้า!H151</f>
        <v>39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84</v>
      </c>
      <c r="J142" s="9" t="str">
        <f>[2]หน้าผ้า!M151</f>
        <v>+</v>
      </c>
      <c r="K142" s="9">
        <f>[2]หน้าผ้า!N151</f>
        <v>0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>
        <f>[2]หน้าผ้า!X151</f>
        <v>45950</v>
      </c>
      <c r="U142" s="11">
        <f>[2]หน้าผ้า!AA151</f>
        <v>2500</v>
      </c>
      <c r="V142" s="10">
        <f>[2]หน้าผ้า!AJ151</f>
        <v>0</v>
      </c>
      <c r="W142" s="10">
        <f>[2]หน้าผ้า!AL151</f>
        <v>2500</v>
      </c>
      <c r="X142" s="10">
        <f>[2]หน้าผ้า!AM151</f>
        <v>2550</v>
      </c>
      <c r="Y142" s="10">
        <f>[2]หน้าผ้า!AN151</f>
        <v>0</v>
      </c>
      <c r="Z142" s="9" t="str">
        <f>[2]หน้าผ้า!AO151</f>
        <v>WSWT2025850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รอตัด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45950</v>
      </c>
      <c r="AK142" s="3">
        <f>[2]หน้าผ้า!DQ151</f>
        <v>0</v>
      </c>
      <c r="AL142" s="3">
        <f>[2]หน้าผ้า!DR151</f>
        <v>45941</v>
      </c>
      <c r="AM142" s="3">
        <f>[2]หน้าผ้า!DS151</f>
        <v>45948</v>
      </c>
      <c r="AN142" s="3">
        <f>[2]หน้าผ้า!DT151</f>
        <v>45949</v>
      </c>
      <c r="AO142" s="3">
        <f>[2]หน้าผ้า!DU151</f>
        <v>45949</v>
      </c>
      <c r="AP142" s="3">
        <f>[2]หน้าผ้า!DP151</f>
        <v>45945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WRWT25850/WRWT25800</v>
      </c>
      <c r="BD142" s="56">
        <f>[2]หน้าผ้า!CA151</f>
        <v>0</v>
      </c>
    </row>
    <row r="143" spans="1:56" ht="28.5" customHeight="1" x14ac:dyDescent="0.45">
      <c r="A143" s="3">
        <f>[2]หน้าผ้า!C152</f>
        <v>45916</v>
      </c>
      <c r="B143" s="14" t="str">
        <f>[2]หน้าผ้า!B152</f>
        <v>MK68-001118</v>
      </c>
      <c r="C143" s="9" t="str">
        <f>[2]หน้าผ้า!E152</f>
        <v>บจก.ซันฟีด</v>
      </c>
      <c r="D143" s="13" t="str">
        <f>[2]หน้าผ้า!F152</f>
        <v>ไอฟีดไก่ไข่เบอร์ 5 เอ็ม</v>
      </c>
      <c r="E143" s="9">
        <f>[2]หน้าผ้า!G152</f>
        <v>20</v>
      </c>
      <c r="F143" s="9">
        <f>[2]หน้าผ้า!H152</f>
        <v>39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84</v>
      </c>
      <c r="J143" s="9" t="str">
        <f>[2]หน้าผ้า!M152</f>
        <v>+</v>
      </c>
      <c r="K143" s="9">
        <f>[2]หน้าผ้า!N152</f>
        <v>0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 xml:space="preserve">300กระสอบแบนเต็มใบ </v>
      </c>
      <c r="T143" s="12">
        <f>[2]หน้าผ้า!X152</f>
        <v>45952</v>
      </c>
      <c r="U143" s="11">
        <f>[2]หน้าผ้า!AA152</f>
        <v>2500</v>
      </c>
      <c r="V143" s="10">
        <f>[2]หน้าผ้า!AJ152</f>
        <v>0</v>
      </c>
      <c r="W143" s="10">
        <f>[2]หน้าผ้า!AL152</f>
        <v>2500</v>
      </c>
      <c r="X143" s="10">
        <f>[2]หน้าผ้า!AM152</f>
        <v>0</v>
      </c>
      <c r="Y143" s="10">
        <f>[2]หน้าผ้า!AN152</f>
        <v>2625</v>
      </c>
      <c r="Z143" s="9" t="str">
        <f>[2]หน้าผ้า!AO152</f>
        <v>WSWT2025850</v>
      </c>
      <c r="AA143" s="8">
        <f>[2]หน้าผ้า!AQ152</f>
        <v>2828.9250000000002</v>
      </c>
      <c r="AB143" s="8">
        <f>[2]หน้าผ้า!AR152</f>
        <v>2828.9250000000002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พร้อมส่ง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45952</v>
      </c>
      <c r="AK143" s="3">
        <f>[2]หน้าผ้า!DQ152</f>
        <v>0</v>
      </c>
      <c r="AL143" s="3">
        <f>[2]หน้าผ้า!DR152</f>
        <v>45943</v>
      </c>
      <c r="AM143" s="3">
        <f>[2]หน้าผ้า!DS152</f>
        <v>45950</v>
      </c>
      <c r="AN143" s="3">
        <f>[2]หน้าผ้า!DT152</f>
        <v>45951</v>
      </c>
      <c r="AO143" s="3">
        <f>[2]หน้าผ้า!DU152</f>
        <v>45951</v>
      </c>
      <c r="AP143" s="3">
        <f>[2]หน้าผ้า!DP152</f>
        <v>45947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WRWT25850/WRWT25800</v>
      </c>
      <c r="BD143" s="56">
        <f>[2]หน้าผ้า!CA152</f>
        <v>0</v>
      </c>
    </row>
    <row r="144" spans="1:56" ht="28.5" customHeight="1" x14ac:dyDescent="0.45">
      <c r="A144" s="3">
        <f>[2]หน้าผ้า!C153</f>
        <v>45916</v>
      </c>
      <c r="B144" s="14" t="str">
        <f>[2]หน้าผ้า!B153</f>
        <v>MK68-001118</v>
      </c>
      <c r="C144" s="9" t="str">
        <f>[2]หน้าผ้า!E153</f>
        <v>บจก.ซันฟีด</v>
      </c>
      <c r="D144" s="13" t="str">
        <f>[2]หน้าผ้า!F153</f>
        <v>ไอฟีดไก่ไข่เบอร์ 5 เอ็ม</v>
      </c>
      <c r="E144" s="9">
        <f>[2]หน้าผ้า!G153</f>
        <v>20</v>
      </c>
      <c r="F144" s="9">
        <f>[2]หน้าผ้า!H153</f>
        <v>39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84</v>
      </c>
      <c r="J144" s="9" t="str">
        <f>[2]หน้าผ้า!M153</f>
        <v>+</v>
      </c>
      <c r="K144" s="9">
        <f>[2]หน้าผ้า!N153</f>
        <v>0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>
        <f>[2]หน้าผ้า!X153</f>
        <v>45959</v>
      </c>
      <c r="U144" s="11">
        <f>[2]หน้าผ้า!AA153</f>
        <v>5000</v>
      </c>
      <c r="V144" s="10">
        <f>[2]หน้าผ้า!AJ153</f>
        <v>0</v>
      </c>
      <c r="W144" s="10">
        <f>[2]หน้าผ้า!AL153</f>
        <v>5000</v>
      </c>
      <c r="X144" s="10">
        <f>[2]หน้าผ้า!AM153</f>
        <v>0</v>
      </c>
      <c r="Y144" s="10">
        <f>[2]หน้าผ้า!AN153</f>
        <v>5250</v>
      </c>
      <c r="Z144" s="9" t="str">
        <f>[2]หน้าผ้า!AO153</f>
        <v>WSWT2025850</v>
      </c>
      <c r="AA144" s="8">
        <f>[2]หน้าผ้า!AQ153</f>
        <v>5657.85</v>
      </c>
      <c r="AB144" s="8">
        <f>[2]หน้าผ้า!AR153</f>
        <v>5657.85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45959</v>
      </c>
      <c r="AK144" s="3">
        <f>[2]หน้าผ้า!DQ153</f>
        <v>0</v>
      </c>
      <c r="AL144" s="3">
        <f>[2]หน้าผ้า!DR153</f>
        <v>45950</v>
      </c>
      <c r="AM144" s="3">
        <f>[2]หน้าผ้า!DS153</f>
        <v>45957</v>
      </c>
      <c r="AN144" s="3">
        <f>[2]หน้าผ้า!DT153</f>
        <v>45958</v>
      </c>
      <c r="AO144" s="3">
        <f>[2]หน้าผ้า!DU153</f>
        <v>45958</v>
      </c>
      <c r="AP144" s="3">
        <f>[2]หน้าผ้า!DP153</f>
        <v>45954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WRWT25850/WRWT25800</v>
      </c>
      <c r="BD144" s="56">
        <f>[2]หน้าผ้า!CA153</f>
        <v>0</v>
      </c>
    </row>
    <row r="145" spans="1:56" ht="28.5" customHeight="1" x14ac:dyDescent="0.45">
      <c r="A145" s="3">
        <f>[2]หน้าผ้า!C154</f>
        <v>45916</v>
      </c>
      <c r="B145" s="14" t="str">
        <f>[2]หน้าผ้า!B154</f>
        <v>MK68-001118</v>
      </c>
      <c r="C145" s="9" t="str">
        <f>[2]หน้าผ้า!E154</f>
        <v>บจก.ซันฟีด</v>
      </c>
      <c r="D145" s="13" t="str">
        <f>[2]หน้าผ้า!F154</f>
        <v>แถบส้ม</v>
      </c>
      <c r="E145" s="9">
        <f>[2]หน้าผ้า!G154</f>
        <v>20</v>
      </c>
      <c r="F145" s="9">
        <f>[2]หน้าผ้า!H154</f>
        <v>38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82</v>
      </c>
      <c r="J145" s="9" t="str">
        <f>[2]หน้าผ้า!M154</f>
        <v>+</v>
      </c>
      <c r="K145" s="9">
        <f>[2]หน้าผ้า!N154</f>
        <v>0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 xml:space="preserve">300กระสอบแบนเต็มใบ </v>
      </c>
      <c r="T145" s="12">
        <f>[2]หน้าผ้า!X154</f>
        <v>45954</v>
      </c>
      <c r="U145" s="11">
        <f>[2]หน้าผ้า!AA154</f>
        <v>5000</v>
      </c>
      <c r="V145" s="10">
        <f>[2]หน้าผ้า!AJ154</f>
        <v>0</v>
      </c>
      <c r="W145" s="10">
        <f>[2]หน้าผ้า!AL154</f>
        <v>5000</v>
      </c>
      <c r="X145" s="10">
        <f>[2]หน้าผ้า!AM154</f>
        <v>5140</v>
      </c>
      <c r="Y145" s="10">
        <f>[2]หน้าผ้า!AN154</f>
        <v>0</v>
      </c>
      <c r="Z145" s="9" t="str">
        <f>[2]หน้าผ้า!AO154</f>
        <v>WSWT2025850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45954</v>
      </c>
      <c r="AK145" s="3">
        <f>[2]หน้าผ้า!DQ154</f>
        <v>0</v>
      </c>
      <c r="AL145" s="3">
        <f>[2]หน้าผ้า!DR154</f>
        <v>45945</v>
      </c>
      <c r="AM145" s="3">
        <f>[2]หน้าผ้า!DS154</f>
        <v>45952</v>
      </c>
      <c r="AN145" s="3">
        <f>[2]หน้าผ้า!DT154</f>
        <v>45953</v>
      </c>
      <c r="AO145" s="3">
        <f>[2]หน้าผ้า!DU154</f>
        <v>45953</v>
      </c>
      <c r="AP145" s="3">
        <f>[2]หน้าผ้า!DP154</f>
        <v>45949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WRWT25850/WRWT25800</v>
      </c>
      <c r="BD145" s="56">
        <f>[2]หน้าผ้า!CA154</f>
        <v>0</v>
      </c>
    </row>
    <row r="146" spans="1:56" ht="28.5" customHeight="1" x14ac:dyDescent="0.45">
      <c r="A146" s="3">
        <f>[2]หน้าผ้า!C155</f>
        <v>45916</v>
      </c>
      <c r="B146" s="14" t="str">
        <f>[2]หน้าผ้า!B155</f>
        <v>MK68-001118</v>
      </c>
      <c r="C146" s="9" t="str">
        <f>[2]หน้าผ้า!E155</f>
        <v>บจก.ซันฟีด</v>
      </c>
      <c r="D146" s="13" t="str">
        <f>[2]หน้าผ้า!F155</f>
        <v>915 เอ็ม</v>
      </c>
      <c r="E146" s="9">
        <f>[2]หน้าผ้า!G155</f>
        <v>20</v>
      </c>
      <c r="F146" s="9">
        <f>[2]หน้าผ้า!H155</f>
        <v>39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84</v>
      </c>
      <c r="J146" s="9" t="str">
        <f>[2]หน้าผ้า!M155</f>
        <v>+</v>
      </c>
      <c r="K146" s="9">
        <f>[2]หน้าผ้า!N155</f>
        <v>0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 xml:space="preserve">300กระสอบแบนเต็มใบ </v>
      </c>
      <c r="T146" s="12">
        <f>[2]หน้าผ้า!X155</f>
        <v>45950</v>
      </c>
      <c r="U146" s="11">
        <f>[2]หน้าผ้า!AA155</f>
        <v>5000</v>
      </c>
      <c r="V146" s="10">
        <f>[2]หน้าผ้า!AJ155</f>
        <v>5100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WSWT2025850</v>
      </c>
      <c r="AA146" s="8">
        <f>[2]หน้าผ้า!AQ155</f>
        <v>0</v>
      </c>
      <c r="AB146" s="8">
        <f>[2]หน้าผ้า!AR155</f>
        <v>0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พร้อมส่ง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45950</v>
      </c>
      <c r="AK146" s="3">
        <f>[2]หน้าผ้า!DQ155</f>
        <v>0</v>
      </c>
      <c r="AL146" s="3">
        <f>[2]หน้าผ้า!DR155</f>
        <v>45941</v>
      </c>
      <c r="AM146" s="3">
        <f>[2]หน้าผ้า!DS155</f>
        <v>45948</v>
      </c>
      <c r="AN146" s="3">
        <f>[2]หน้าผ้า!DT155</f>
        <v>45949</v>
      </c>
      <c r="AO146" s="3">
        <f>[2]หน้าผ้า!DU155</f>
        <v>45949</v>
      </c>
      <c r="AP146" s="3">
        <f>[2]หน้าผ้า!DP155</f>
        <v>45945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WRWT25850/WRWT25800</v>
      </c>
      <c r="BD146" s="56">
        <f>[2]หน้าผ้า!CA155</f>
        <v>0</v>
      </c>
    </row>
    <row r="147" spans="1:56" ht="28.5" customHeight="1" x14ac:dyDescent="0.45">
      <c r="A147" s="3">
        <f>[2]หน้าผ้า!C156</f>
        <v>45916</v>
      </c>
      <c r="B147" s="14" t="str">
        <f>[2]หน้าผ้า!B156</f>
        <v>MK68-001118</v>
      </c>
      <c r="C147" s="9" t="str">
        <f>[2]หน้าผ้า!E156</f>
        <v>บจก.ซันฟีด</v>
      </c>
      <c r="D147" s="13" t="str">
        <f>[2]หน้าผ้า!F156</f>
        <v>915 พี</v>
      </c>
      <c r="E147" s="9">
        <f>[2]หน้าผ้า!G156</f>
        <v>20</v>
      </c>
      <c r="F147" s="9">
        <f>[2]หน้าผ้า!H156</f>
        <v>39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84</v>
      </c>
      <c r="J147" s="9" t="str">
        <f>[2]หน้าผ้า!M156</f>
        <v>+</v>
      </c>
      <c r="K147" s="9">
        <f>[2]หน้าผ้า!N156</f>
        <v>0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 xml:space="preserve">300กระสอบแบนเต็มใบ </v>
      </c>
      <c r="T147" s="12">
        <f>[2]หน้าผ้า!X156</f>
        <v>45954</v>
      </c>
      <c r="U147" s="11">
        <f>[2]หน้าผ้า!AA156</f>
        <v>7500</v>
      </c>
      <c r="V147" s="10">
        <f>[2]หน้าผ้า!AJ156</f>
        <v>0</v>
      </c>
      <c r="W147" s="10">
        <f>[2]หน้าผ้า!AL156</f>
        <v>7500</v>
      </c>
      <c r="X147" s="10">
        <f>[2]หน้าผ้า!AM156</f>
        <v>0</v>
      </c>
      <c r="Y147" s="10">
        <f>[2]หน้าผ้า!AN156</f>
        <v>7875</v>
      </c>
      <c r="Z147" s="9" t="str">
        <f>[2]หน้าผ้า!AO156</f>
        <v>WSWT2025850</v>
      </c>
      <c r="AA147" s="8">
        <f>[2]หน้าผ้า!AQ156</f>
        <v>8486.7750000000015</v>
      </c>
      <c r="AB147" s="8">
        <f>[2]หน้าผ้า!AR156</f>
        <v>8486.7750000000015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รอตัด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45954</v>
      </c>
      <c r="AK147" s="3">
        <f>[2]หน้าผ้า!DQ156</f>
        <v>0</v>
      </c>
      <c r="AL147" s="3">
        <f>[2]หน้าผ้า!DR156</f>
        <v>45945</v>
      </c>
      <c r="AM147" s="3">
        <f>[2]หน้าผ้า!DS156</f>
        <v>45952</v>
      </c>
      <c r="AN147" s="3">
        <f>[2]หน้าผ้า!DT156</f>
        <v>45953</v>
      </c>
      <c r="AO147" s="3">
        <f>[2]หน้าผ้า!DU156</f>
        <v>45953</v>
      </c>
      <c r="AP147" s="3">
        <f>[2]หน้าผ้า!DP156</f>
        <v>45949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WRWT25850/WRWT25800</v>
      </c>
      <c r="BD147" s="56">
        <f>[2]หน้าผ้า!CA156</f>
        <v>0</v>
      </c>
    </row>
    <row r="148" spans="1:56" ht="28.5" customHeight="1" x14ac:dyDescent="0.45">
      <c r="A148" s="3">
        <f>[2]หน้าผ้า!C157</f>
        <v>45916</v>
      </c>
      <c r="B148" s="14" t="str">
        <f>[2]หน้าผ้า!B157</f>
        <v>MK68-001118</v>
      </c>
      <c r="C148" s="9" t="str">
        <f>[2]หน้าผ้า!E157</f>
        <v>บจก.ซันฟีด</v>
      </c>
      <c r="D148" s="13" t="str">
        <f>[2]หน้าผ้า!F157</f>
        <v>ไก่เนื้อ สระบุรี1</v>
      </c>
      <c r="E148" s="9">
        <f>[2]หน้าผ้า!G157</f>
        <v>20</v>
      </c>
      <c r="F148" s="9">
        <f>[2]หน้าผ้า!H157</f>
        <v>39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84</v>
      </c>
      <c r="J148" s="9" t="str">
        <f>[2]หน้าผ้า!M157</f>
        <v>+</v>
      </c>
      <c r="K148" s="9">
        <f>[2]หน้าผ้า!N157</f>
        <v>0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45954</v>
      </c>
      <c r="U148" s="11">
        <f>[2]หน้าผ้า!AA157</f>
        <v>2500</v>
      </c>
      <c r="V148" s="10">
        <f>[2]หน้าผ้า!AJ157</f>
        <v>0</v>
      </c>
      <c r="W148" s="10">
        <f>[2]หน้าผ้า!AL157</f>
        <v>2500</v>
      </c>
      <c r="X148" s="10">
        <f>[2]หน้าผ้า!AM157</f>
        <v>0</v>
      </c>
      <c r="Y148" s="10">
        <f>[2]หน้าผ้า!AN157</f>
        <v>2625</v>
      </c>
      <c r="Z148" s="9" t="str">
        <f>[2]หน้าผ้า!AO157</f>
        <v>WSWT2025850</v>
      </c>
      <c r="AA148" s="8">
        <f>[2]หน้าผ้า!AQ157</f>
        <v>2828.9250000000002</v>
      </c>
      <c r="AB148" s="8">
        <f>[2]หน้าผ้า!AR157</f>
        <v>2828.9250000000002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45954</v>
      </c>
      <c r="AK148" s="3">
        <f>[2]หน้าผ้า!DQ157</f>
        <v>0</v>
      </c>
      <c r="AL148" s="3">
        <f>[2]หน้าผ้า!DR157</f>
        <v>45945</v>
      </c>
      <c r="AM148" s="3">
        <f>[2]หน้าผ้า!DS157</f>
        <v>45952</v>
      </c>
      <c r="AN148" s="3">
        <f>[2]หน้าผ้า!DT157</f>
        <v>45953</v>
      </c>
      <c r="AO148" s="3">
        <f>[2]หน้าผ้า!DU157</f>
        <v>45953</v>
      </c>
      <c r="AP148" s="3">
        <f>[2]หน้าผ้า!DP157</f>
        <v>45949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WRWT25850/WRWT25800</v>
      </c>
      <c r="BD148" s="56">
        <f>[2]หน้าผ้า!CA157</f>
        <v>0</v>
      </c>
    </row>
    <row r="149" spans="1:56" ht="28.5" customHeight="1" x14ac:dyDescent="0.45">
      <c r="A149" s="3">
        <f>[2]หน้าผ้า!C158</f>
        <v>45916</v>
      </c>
      <c r="B149" s="14" t="str">
        <f>[2]หน้าผ้า!B158</f>
        <v>MK68-001118</v>
      </c>
      <c r="C149" s="9" t="str">
        <f>[2]หน้าผ้า!E158</f>
        <v>บจก.ซันฟีด</v>
      </c>
      <c r="D149" s="13">
        <f>[2]หน้าผ้า!F158</f>
        <v>935</v>
      </c>
      <c r="E149" s="9">
        <f>[2]หน้าผ้า!G158</f>
        <v>20</v>
      </c>
      <c r="F149" s="9">
        <f>[2]หน้าผ้า!H158</f>
        <v>37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80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45954</v>
      </c>
      <c r="U149" s="11">
        <f>[2]หน้าผ้า!AA158</f>
        <v>5000</v>
      </c>
      <c r="V149" s="10">
        <f>[2]หน้าผ้า!AJ158</f>
        <v>5000</v>
      </c>
      <c r="W149" s="10">
        <f>[2]หน้าผ้า!AL158</f>
        <v>0</v>
      </c>
      <c r="X149" s="10">
        <f>[2]หน้าผ้า!AM158</f>
        <v>5165</v>
      </c>
      <c r="Y149" s="10">
        <f>[2]หน้าผ้า!AN158</f>
        <v>0</v>
      </c>
      <c r="Z149" s="9" t="str">
        <f>[2]หน้าผ้า!AO158</f>
        <v>WSWT2025850</v>
      </c>
      <c r="AA149" s="8">
        <f>[2]หน้าผ้า!AQ158</f>
        <v>0</v>
      </c>
      <c r="AB149" s="8">
        <f>[2]หน้าผ้า!AR158</f>
        <v>0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45954</v>
      </c>
      <c r="AK149" s="3">
        <f>[2]หน้าผ้า!DQ158</f>
        <v>0</v>
      </c>
      <c r="AL149" s="3">
        <f>[2]หน้าผ้า!DR158</f>
        <v>45945</v>
      </c>
      <c r="AM149" s="3">
        <f>[2]หน้าผ้า!DS158</f>
        <v>45952</v>
      </c>
      <c r="AN149" s="3">
        <f>[2]หน้าผ้า!DT158</f>
        <v>45953</v>
      </c>
      <c r="AO149" s="3">
        <f>[2]หน้าผ้า!DU158</f>
        <v>45953</v>
      </c>
      <c r="AP149" s="3">
        <f>[2]หน้าผ้า!DP158</f>
        <v>45949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WRWT25850/WRWT25800</v>
      </c>
      <c r="BD149" s="56">
        <f>[2]หน้าผ้า!CA158</f>
        <v>0</v>
      </c>
    </row>
    <row r="150" spans="1:56" ht="28.5" customHeight="1" x14ac:dyDescent="0.45">
      <c r="A150" s="3">
        <f>[2]หน้าผ้า!C159</f>
        <v>45916</v>
      </c>
      <c r="B150" s="14" t="str">
        <f>[2]หน้าผ้า!B159</f>
        <v>MK68-001118</v>
      </c>
      <c r="C150" s="9" t="str">
        <f>[2]หน้าผ้า!E159</f>
        <v>บจก.ซันฟีด</v>
      </c>
      <c r="D150" s="13" t="str">
        <f>[2]หน้าผ้า!F159</f>
        <v>935 เอ</v>
      </c>
      <c r="E150" s="9">
        <f>[2]หน้าผ้า!G159</f>
        <v>20</v>
      </c>
      <c r="F150" s="9">
        <f>[2]หน้าผ้า!H159</f>
        <v>37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80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45954</v>
      </c>
      <c r="U150" s="11">
        <f>[2]หน้าผ้า!AA159</f>
        <v>5000</v>
      </c>
      <c r="V150" s="10">
        <f>[2]หน้าผ้า!AJ159</f>
        <v>0</v>
      </c>
      <c r="W150" s="10">
        <f>[2]หน้าผ้า!AL159</f>
        <v>5000</v>
      </c>
      <c r="X150" s="10">
        <f>[2]หน้าผ้า!AM159</f>
        <v>5200</v>
      </c>
      <c r="Y150" s="10">
        <f>[2]หน้าผ้า!AN159</f>
        <v>0</v>
      </c>
      <c r="Z150" s="9" t="str">
        <f>[2]หน้าผ้า!AO159</f>
        <v>WSWT2025850</v>
      </c>
      <c r="AA150" s="8">
        <f>[2]หน้าผ้า!AQ159</f>
        <v>0</v>
      </c>
      <c r="AB150" s="8">
        <f>[2]หน้าผ้า!AR159</f>
        <v>0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รอตัด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45954</v>
      </c>
      <c r="AK150" s="3">
        <f>[2]หน้าผ้า!DQ159</f>
        <v>0</v>
      </c>
      <c r="AL150" s="3">
        <f>[2]หน้าผ้า!DR159</f>
        <v>45945</v>
      </c>
      <c r="AM150" s="3">
        <f>[2]หน้าผ้า!DS159</f>
        <v>45952</v>
      </c>
      <c r="AN150" s="3">
        <f>[2]หน้าผ้า!DT159</f>
        <v>45953</v>
      </c>
      <c r="AO150" s="3">
        <f>[2]หน้าผ้า!DU159</f>
        <v>45953</v>
      </c>
      <c r="AP150" s="3">
        <f>[2]หน้าผ้า!DP159</f>
        <v>45949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WRWT25850/WRWT25800</v>
      </c>
      <c r="BD150" s="56">
        <f>[2]หน้าผ้า!CA159</f>
        <v>0</v>
      </c>
    </row>
    <row r="151" spans="1:56" ht="28.5" customHeight="1" x14ac:dyDescent="0.45">
      <c r="A151" s="3">
        <f>[2]หน้าผ้า!C160</f>
        <v>45916</v>
      </c>
      <c r="B151" s="14" t="str">
        <f>[2]หน้าผ้า!B160</f>
        <v>MK68-001118</v>
      </c>
      <c r="C151" s="9" t="str">
        <f>[2]หน้าผ้า!E160</f>
        <v>บจก.ซันฟีด</v>
      </c>
      <c r="D151" s="13" t="str">
        <f>[2]หน้าผ้า!F160</f>
        <v>915 เอ็ม</v>
      </c>
      <c r="E151" s="9">
        <f>[2]หน้าผ้า!G160</f>
        <v>20</v>
      </c>
      <c r="F151" s="9">
        <f>[2]หน้าผ้า!H160</f>
        <v>39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84</v>
      </c>
      <c r="J151" s="9" t="str">
        <f>[2]หน้าผ้า!M160</f>
        <v>+</v>
      </c>
      <c r="K151" s="9">
        <f>[2]หน้าผ้า!N160</f>
        <v>0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45950</v>
      </c>
      <c r="U151" s="11">
        <f>[2]หน้าผ้า!AA160</f>
        <v>5000</v>
      </c>
      <c r="V151" s="10">
        <f>[2]หน้าผ้า!AJ160</f>
        <v>0</v>
      </c>
      <c r="W151" s="10">
        <f>[2]หน้าผ้า!AL160</f>
        <v>5000</v>
      </c>
      <c r="X151" s="10">
        <f>[2]หน้าผ้า!AM160</f>
        <v>0</v>
      </c>
      <c r="Y151" s="10">
        <f>[2]หน้าผ้า!AN160</f>
        <v>5250</v>
      </c>
      <c r="Z151" s="9" t="str">
        <f>[2]หน้าผ้า!AO160</f>
        <v>WSWT2025850</v>
      </c>
      <c r="AA151" s="8">
        <f>[2]หน้าผ้า!AQ160</f>
        <v>5657.85</v>
      </c>
      <c r="AB151" s="8">
        <f>[2]หน้าผ้า!AR160</f>
        <v>5657.85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รอตัด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45950</v>
      </c>
      <c r="AK151" s="3">
        <f>[2]หน้าผ้า!DQ160</f>
        <v>0</v>
      </c>
      <c r="AL151" s="3">
        <f>[2]หน้าผ้า!DR160</f>
        <v>45941</v>
      </c>
      <c r="AM151" s="3">
        <f>[2]หน้าผ้า!DS160</f>
        <v>45948</v>
      </c>
      <c r="AN151" s="3">
        <f>[2]หน้าผ้า!DT160</f>
        <v>45949</v>
      </c>
      <c r="AO151" s="3">
        <f>[2]หน้าผ้า!DU160</f>
        <v>45949</v>
      </c>
      <c r="AP151" s="3">
        <f>[2]หน้าผ้า!DP160</f>
        <v>45945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WRWT25850/WRWT25800</v>
      </c>
      <c r="BD151" s="56">
        <f>[2]หน้าผ้า!CA160</f>
        <v>0</v>
      </c>
    </row>
    <row r="152" spans="1:56" ht="28.5" customHeight="1" x14ac:dyDescent="0.45">
      <c r="A152" s="3">
        <f>[2]หน้าผ้า!C161</f>
        <v>45916</v>
      </c>
      <c r="B152" s="14" t="str">
        <f>[2]หน้าผ้า!B161</f>
        <v>MK68-001118</v>
      </c>
      <c r="C152" s="9" t="str">
        <f>[2]หน้าผ้า!E161</f>
        <v>บจก.ซันฟีด</v>
      </c>
      <c r="D152" s="13">
        <f>[2]หน้าผ้า!F161</f>
        <v>935</v>
      </c>
      <c r="E152" s="9">
        <f>[2]หน้าผ้า!G161</f>
        <v>20</v>
      </c>
      <c r="F152" s="9">
        <f>[2]หน้าผ้า!H161</f>
        <v>37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80</v>
      </c>
      <c r="J152" s="9" t="str">
        <f>[2]หน้าผ้า!M161</f>
        <v>+</v>
      </c>
      <c r="K152" s="9">
        <f>[2]หน้าผ้า!N161</f>
        <v>0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>
        <f>[2]หน้าผ้า!X161</f>
        <v>45957</v>
      </c>
      <c r="U152" s="11">
        <f>[2]หน้าผ้า!AA161</f>
        <v>5000</v>
      </c>
      <c r="V152" s="10">
        <f>[2]หน้าผ้า!AJ161</f>
        <v>0</v>
      </c>
      <c r="W152" s="10">
        <f>[2]หน้าผ้า!AL161</f>
        <v>5000</v>
      </c>
      <c r="X152" s="10">
        <f>[2]หน้าผ้า!AM161</f>
        <v>0</v>
      </c>
      <c r="Y152" s="10">
        <f>[2]หน้าผ้า!AN161</f>
        <v>5250</v>
      </c>
      <c r="Z152" s="9" t="str">
        <f>[2]หน้าผ้า!AO161</f>
        <v>WSWT2025850</v>
      </c>
      <c r="AA152" s="8">
        <f>[2]หน้าผ้า!AQ161</f>
        <v>5378.4500000000007</v>
      </c>
      <c r="AB152" s="8">
        <f>[2]หน้าผ้า!AR161</f>
        <v>5378.4500000000007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45957</v>
      </c>
      <c r="AK152" s="3">
        <f>[2]หน้าผ้า!DQ161</f>
        <v>0</v>
      </c>
      <c r="AL152" s="3">
        <f>[2]หน้าผ้า!DR161</f>
        <v>45948</v>
      </c>
      <c r="AM152" s="3">
        <f>[2]หน้าผ้า!DS161</f>
        <v>45955</v>
      </c>
      <c r="AN152" s="3">
        <f>[2]หน้าผ้า!DT161</f>
        <v>45956</v>
      </c>
      <c r="AO152" s="3">
        <f>[2]หน้าผ้า!DU161</f>
        <v>45956</v>
      </c>
      <c r="AP152" s="3">
        <f>[2]หน้าผ้า!DP161</f>
        <v>45952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WRWT25850/WRWT25800</v>
      </c>
      <c r="BD152" s="56">
        <f>[2]หน้าผ้า!CA161</f>
        <v>0</v>
      </c>
    </row>
    <row r="153" spans="1:56" ht="28.5" customHeight="1" x14ac:dyDescent="0.45">
      <c r="A153" s="3">
        <f>[2]หน้าผ้า!C162</f>
        <v>45916</v>
      </c>
      <c r="B153" s="14" t="str">
        <f>[2]หน้าผ้า!B162</f>
        <v>MK68-001118</v>
      </c>
      <c r="C153" s="9" t="str">
        <f>[2]หน้าผ้า!E162</f>
        <v>บจก.ซันฟีด</v>
      </c>
      <c r="D153" s="13" t="str">
        <f>[2]หน้าผ้า!F162</f>
        <v>935 แอล</v>
      </c>
      <c r="E153" s="9">
        <f>[2]หน้าผ้า!G162</f>
        <v>20</v>
      </c>
      <c r="F153" s="9">
        <f>[2]หน้าผ้า!H162</f>
        <v>37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80</v>
      </c>
      <c r="J153" s="9" t="str">
        <f>[2]หน้าผ้า!M162</f>
        <v>+</v>
      </c>
      <c r="K153" s="9">
        <f>[2]หน้าผ้า!N162</f>
        <v>0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>
        <f>[2]หน้าผ้า!X162</f>
        <v>45951</v>
      </c>
      <c r="U153" s="11">
        <f>[2]หน้าผ้า!AA162</f>
        <v>5000</v>
      </c>
      <c r="V153" s="10">
        <f>[2]หน้าผ้า!AJ162</f>
        <v>0</v>
      </c>
      <c r="W153" s="10">
        <f>[2]หน้าผ้า!AL162</f>
        <v>5000</v>
      </c>
      <c r="X153" s="10">
        <f>[2]หน้าผ้า!AM162</f>
        <v>5100</v>
      </c>
      <c r="Y153" s="10">
        <f>[2]หน้าผ้า!AN162</f>
        <v>0</v>
      </c>
      <c r="Z153" s="9" t="str">
        <f>[2]หน้าผ้า!AO162</f>
        <v>WSWT2025850</v>
      </c>
      <c r="AA153" s="8">
        <f>[2]หน้าผ้า!AQ162</f>
        <v>0</v>
      </c>
      <c r="AB153" s="8">
        <f>[2]หน้าผ้า!AR162</f>
        <v>0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รอตัด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45951</v>
      </c>
      <c r="AK153" s="3">
        <f>[2]หน้าผ้า!DQ162</f>
        <v>0</v>
      </c>
      <c r="AL153" s="3">
        <f>[2]หน้าผ้า!DR162</f>
        <v>45942</v>
      </c>
      <c r="AM153" s="3">
        <f>[2]หน้าผ้า!DS162</f>
        <v>45949</v>
      </c>
      <c r="AN153" s="3">
        <f>[2]หน้าผ้า!DT162</f>
        <v>45950</v>
      </c>
      <c r="AO153" s="3">
        <f>[2]หน้าผ้า!DU162</f>
        <v>45950</v>
      </c>
      <c r="AP153" s="3">
        <f>[2]หน้าผ้า!DP162</f>
        <v>45946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WRWT25850/WRWT25800</v>
      </c>
      <c r="BD153" s="56">
        <f>[2]หน้าผ้า!CA162</f>
        <v>0</v>
      </c>
    </row>
    <row r="154" spans="1:56" ht="28.5" customHeight="1" x14ac:dyDescent="0.45">
      <c r="A154" s="3">
        <f>[2]หน้าผ้า!C163</f>
        <v>45916</v>
      </c>
      <c r="B154" s="14" t="str">
        <f>[2]หน้าผ้า!B163</f>
        <v>MK68-001118</v>
      </c>
      <c r="C154" s="9" t="str">
        <f>[2]หน้าผ้า!E163</f>
        <v>บจก.ซันฟีด</v>
      </c>
      <c r="D154" s="13" t="str">
        <f>[2]หน้าผ้า!F163</f>
        <v>935 เอ</v>
      </c>
      <c r="E154" s="9">
        <f>[2]หน้าผ้า!G163</f>
        <v>20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80</v>
      </c>
      <c r="J154" s="9" t="str">
        <f>[2]หน้าผ้า!M163</f>
        <v>+</v>
      </c>
      <c r="K154" s="9">
        <f>[2]หน้าผ้า!N163</f>
        <v>0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>
        <f>[2]หน้าผ้า!X163</f>
        <v>45957</v>
      </c>
      <c r="U154" s="11">
        <f>[2]หน้าผ้า!AA163</f>
        <v>10000</v>
      </c>
      <c r="V154" s="10">
        <f>[2]หน้าผ้า!AJ163</f>
        <v>0</v>
      </c>
      <c r="W154" s="10">
        <f>[2]หน้าผ้า!AL163</f>
        <v>10000</v>
      </c>
      <c r="X154" s="10">
        <f>[2]หน้าผ้า!AM163</f>
        <v>10200</v>
      </c>
      <c r="Y154" s="10">
        <f>[2]หน้าผ้า!AN163</f>
        <v>0</v>
      </c>
      <c r="Z154" s="9" t="str">
        <f>[2]หน้าผ้า!AO163</f>
        <v>WSWT2025850</v>
      </c>
      <c r="AA154" s="8">
        <f>[2]หน้าผ้า!AQ163</f>
        <v>0</v>
      </c>
      <c r="AB154" s="8">
        <f>[2]หน้าผ้า!AR163</f>
        <v>0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รอตัด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45957</v>
      </c>
      <c r="AK154" s="3">
        <f>[2]หน้าผ้า!DQ163</f>
        <v>0</v>
      </c>
      <c r="AL154" s="3">
        <f>[2]หน้าผ้า!DR163</f>
        <v>45948</v>
      </c>
      <c r="AM154" s="3">
        <f>[2]หน้าผ้า!DS163</f>
        <v>45955</v>
      </c>
      <c r="AN154" s="3">
        <f>[2]หน้าผ้า!DT163</f>
        <v>45956</v>
      </c>
      <c r="AO154" s="3">
        <f>[2]หน้าผ้า!DU163</f>
        <v>45956</v>
      </c>
      <c r="AP154" s="3">
        <f>[2]หน้าผ้า!DP163</f>
        <v>45952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WRWT25850/WRWT25800</v>
      </c>
      <c r="BD154" s="56">
        <f>[2]หน้าผ้า!CA163</f>
        <v>0</v>
      </c>
    </row>
    <row r="155" spans="1:56" ht="28.5" customHeight="1" x14ac:dyDescent="0.45">
      <c r="A155" s="3">
        <f>[2]หน้าผ้า!C164</f>
        <v>45916</v>
      </c>
      <c r="B155" s="14" t="str">
        <f>[2]หน้าผ้า!B164</f>
        <v>MK68-001118</v>
      </c>
      <c r="C155" s="9" t="str">
        <f>[2]หน้าผ้า!E164</f>
        <v>บจก.ซันฟีด</v>
      </c>
      <c r="D155" s="13" t="str">
        <f>[2]หน้าผ้า!F164</f>
        <v>915 พี</v>
      </c>
      <c r="E155" s="9">
        <f>[2]หน้าผ้า!G164</f>
        <v>20</v>
      </c>
      <c r="F155" s="9">
        <f>[2]หน้าผ้า!H164</f>
        <v>39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84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45958</v>
      </c>
      <c r="U155" s="11">
        <f>[2]หน้าผ้า!AA164</f>
        <v>5000</v>
      </c>
      <c r="V155" s="10">
        <f>[2]หน้าผ้า!AJ164</f>
        <v>0</v>
      </c>
      <c r="W155" s="10">
        <f>[2]หน้าผ้า!AL164</f>
        <v>5000</v>
      </c>
      <c r="X155" s="10">
        <f>[2]หน้าผ้า!AM164</f>
        <v>0</v>
      </c>
      <c r="Y155" s="10">
        <f>[2]หน้าผ้า!AN164</f>
        <v>5250</v>
      </c>
      <c r="Z155" s="9" t="str">
        <f>[2]หน้าผ้า!AO164</f>
        <v>WSWT2025850</v>
      </c>
      <c r="AA155" s="8">
        <f>[2]หน้าผ้า!AQ164</f>
        <v>5657.85</v>
      </c>
      <c r="AB155" s="8">
        <f>[2]หน้าผ้า!AR164</f>
        <v>5657.85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45958</v>
      </c>
      <c r="AK155" s="3">
        <f>[2]หน้าผ้า!DQ164</f>
        <v>0</v>
      </c>
      <c r="AL155" s="3">
        <f>[2]หน้าผ้า!DR164</f>
        <v>45949</v>
      </c>
      <c r="AM155" s="3">
        <f>[2]หน้าผ้า!DS164</f>
        <v>45956</v>
      </c>
      <c r="AN155" s="3">
        <f>[2]หน้าผ้า!DT164</f>
        <v>45957</v>
      </c>
      <c r="AO155" s="3">
        <f>[2]หน้าผ้า!DU164</f>
        <v>45957</v>
      </c>
      <c r="AP155" s="3">
        <f>[2]หน้าผ้า!DP164</f>
        <v>45953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0</v>
      </c>
    </row>
    <row r="156" spans="1:56" ht="28.5" customHeight="1" x14ac:dyDescent="0.45">
      <c r="A156" s="3">
        <f>[2]หน้าผ้า!C165</f>
        <v>45916</v>
      </c>
      <c r="B156" s="14" t="str">
        <f>[2]หน้าผ้า!B165</f>
        <v>MK68-001118</v>
      </c>
      <c r="C156" s="9" t="str">
        <f>[2]หน้าผ้า!E165</f>
        <v>บจก.ซันฟีด</v>
      </c>
      <c r="D156" s="13">
        <f>[2]หน้าผ้า!F165</f>
        <v>21</v>
      </c>
      <c r="E156" s="9">
        <f>[2]หน้าผ้า!G165</f>
        <v>20</v>
      </c>
      <c r="F156" s="9">
        <f>[2]หน้าผ้า!H165</f>
        <v>39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84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45958</v>
      </c>
      <c r="U156" s="11">
        <f>[2]หน้าผ้า!AA165</f>
        <v>2500</v>
      </c>
      <c r="V156" s="10">
        <f>[2]หน้าผ้า!AJ165</f>
        <v>1607</v>
      </c>
      <c r="W156" s="10">
        <f>[2]หน้าผ้า!AL165</f>
        <v>893</v>
      </c>
      <c r="X156" s="10">
        <f>[2]หน้าผ้า!AM165</f>
        <v>2686</v>
      </c>
      <c r="Y156" s="10">
        <f>[2]หน้าผ้า!AN165</f>
        <v>0</v>
      </c>
      <c r="Z156" s="9" t="str">
        <f>[2]หน้าผ้า!AO165</f>
        <v>WSWT2025850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45958</v>
      </c>
      <c r="AK156" s="3">
        <f>[2]หน้าผ้า!DQ165</f>
        <v>0</v>
      </c>
      <c r="AL156" s="3">
        <f>[2]หน้าผ้า!DR165</f>
        <v>45949</v>
      </c>
      <c r="AM156" s="3">
        <f>[2]หน้าผ้า!DS165</f>
        <v>45956</v>
      </c>
      <c r="AN156" s="3">
        <f>[2]หน้าผ้า!DT165</f>
        <v>45957</v>
      </c>
      <c r="AO156" s="3">
        <f>[2]หน้าผ้า!DU165</f>
        <v>45957</v>
      </c>
      <c r="AP156" s="3">
        <f>[2]หน้าผ้า!DP165</f>
        <v>45953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0</v>
      </c>
    </row>
    <row r="157" spans="1:56" ht="28.5" customHeight="1" x14ac:dyDescent="0.45">
      <c r="A157" s="3">
        <f>[2]หน้าผ้า!C166</f>
        <v>45916</v>
      </c>
      <c r="B157" s="14" t="str">
        <f>[2]หน้าผ้า!B166</f>
        <v>MK68-001118</v>
      </c>
      <c r="C157" s="9" t="str">
        <f>[2]หน้าผ้า!E166</f>
        <v>บจก.ซันฟีด</v>
      </c>
      <c r="D157" s="13">
        <f>[2]หน้าผ้า!F166</f>
        <v>932</v>
      </c>
      <c r="E157" s="9">
        <f>[2]หน้าผ้า!G166</f>
        <v>20</v>
      </c>
      <c r="F157" s="9">
        <f>[2]หน้าผ้า!H166</f>
        <v>38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82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45960</v>
      </c>
      <c r="U157" s="11">
        <f>[2]หน้าผ้า!AA166</f>
        <v>5000</v>
      </c>
      <c r="V157" s="10">
        <f>[2]หน้าผ้า!AJ166</f>
        <v>0</v>
      </c>
      <c r="W157" s="10">
        <f>[2]หน้าผ้า!AL166</f>
        <v>5000</v>
      </c>
      <c r="X157" s="10">
        <f>[2]หน้าผ้า!AM166</f>
        <v>5100</v>
      </c>
      <c r="Y157" s="10">
        <f>[2]หน้าผ้า!AN166</f>
        <v>0</v>
      </c>
      <c r="Z157" s="9" t="str">
        <f>[2]หน้าผ้า!AO166</f>
        <v>WSWT2025850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45960</v>
      </c>
      <c r="AK157" s="3">
        <f>[2]หน้าผ้า!DQ166</f>
        <v>0</v>
      </c>
      <c r="AL157" s="3">
        <f>[2]หน้าผ้า!DR166</f>
        <v>45951</v>
      </c>
      <c r="AM157" s="3">
        <f>[2]หน้าผ้า!DS166</f>
        <v>45958</v>
      </c>
      <c r="AN157" s="3">
        <f>[2]หน้าผ้า!DT166</f>
        <v>45959</v>
      </c>
      <c r="AO157" s="3">
        <f>[2]หน้าผ้า!DU166</f>
        <v>45959</v>
      </c>
      <c r="AP157" s="3">
        <f>[2]หน้าผ้า!DP166</f>
        <v>45955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0</v>
      </c>
    </row>
    <row r="158" spans="1:56" ht="28.5" customHeight="1" x14ac:dyDescent="0.45">
      <c r="A158" s="3">
        <f>[2]หน้าผ้า!C167</f>
        <v>45916</v>
      </c>
      <c r="B158" s="14" t="str">
        <f>[2]หน้าผ้า!B167</f>
        <v>MK68-001118</v>
      </c>
      <c r="C158" s="9" t="str">
        <f>[2]หน้าผ้า!E167</f>
        <v>บจก.ซันฟีด</v>
      </c>
      <c r="D158" s="13">
        <f>[2]หน้าผ้า!F167</f>
        <v>959</v>
      </c>
      <c r="E158" s="9">
        <f>[2]หน้าผ้า!G167</f>
        <v>20</v>
      </c>
      <c r="F158" s="9">
        <f>[2]หน้าผ้า!H167</f>
        <v>38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82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45954</v>
      </c>
      <c r="U158" s="11">
        <f>[2]หน้าผ้า!AA167</f>
        <v>5000</v>
      </c>
      <c r="V158" s="10">
        <f>[2]หน้าผ้า!AJ167</f>
        <v>0</v>
      </c>
      <c r="W158" s="10">
        <f>[2]หน้าผ้า!AL167</f>
        <v>5000</v>
      </c>
      <c r="X158" s="10">
        <f>[2]หน้าผ้า!AM167</f>
        <v>0</v>
      </c>
      <c r="Y158" s="10">
        <f>[2]หน้าผ้า!AN167</f>
        <v>5250</v>
      </c>
      <c r="Z158" s="9" t="str">
        <f>[2]หน้าผ้า!AO167</f>
        <v>WSWT2025850</v>
      </c>
      <c r="AA158" s="8">
        <f>[2]หน้าผ้า!AQ167</f>
        <v>5518.15</v>
      </c>
      <c r="AB158" s="8">
        <f>[2]หน้าผ้า!AR167</f>
        <v>5518.15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รอตัด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45954</v>
      </c>
      <c r="AK158" s="3">
        <f>[2]หน้าผ้า!DQ167</f>
        <v>0</v>
      </c>
      <c r="AL158" s="3">
        <f>[2]หน้าผ้า!DR167</f>
        <v>45945</v>
      </c>
      <c r="AM158" s="3">
        <f>[2]หน้าผ้า!DS167</f>
        <v>45952</v>
      </c>
      <c r="AN158" s="3">
        <f>[2]หน้าผ้า!DT167</f>
        <v>45953</v>
      </c>
      <c r="AO158" s="3">
        <f>[2]หน้าผ้า!DU167</f>
        <v>45953</v>
      </c>
      <c r="AP158" s="3">
        <f>[2]หน้าผ้า!DP167</f>
        <v>45949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0</v>
      </c>
    </row>
    <row r="159" spans="1:56" ht="28.5" customHeight="1" x14ac:dyDescent="0.45">
      <c r="A159" s="3">
        <f>[2]หน้าผ้า!C168</f>
        <v>45916</v>
      </c>
      <c r="B159" s="14" t="str">
        <f>[2]หน้าผ้า!B168</f>
        <v>MK68-001118</v>
      </c>
      <c r="C159" s="9" t="str">
        <f>[2]หน้าผ้า!E168</f>
        <v>บจก.ซันฟีด</v>
      </c>
      <c r="D159" s="13" t="str">
        <f>[2]หน้าผ้า!F168</f>
        <v>ไก่ไข่</v>
      </c>
      <c r="E159" s="9">
        <f>[2]หน้าผ้า!G168</f>
        <v>20</v>
      </c>
      <c r="F159" s="9">
        <f>[2]หน้าผ้า!H168</f>
        <v>39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84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45959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WSWT2025850</v>
      </c>
      <c r="AA159" s="8">
        <f>[2]หน้าผ้า!AQ168</f>
        <v>5657.85</v>
      </c>
      <c r="AB159" s="8">
        <f>[2]หน้าผ้า!AR168</f>
        <v>5657.85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รอตัด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45959</v>
      </c>
      <c r="AK159" s="3">
        <f>[2]หน้าผ้า!DQ168</f>
        <v>0</v>
      </c>
      <c r="AL159" s="3">
        <f>[2]หน้าผ้า!DR168</f>
        <v>45950</v>
      </c>
      <c r="AM159" s="3">
        <f>[2]หน้าผ้า!DS168</f>
        <v>45957</v>
      </c>
      <c r="AN159" s="3">
        <f>[2]หน้าผ้า!DT168</f>
        <v>45958</v>
      </c>
      <c r="AO159" s="3">
        <f>[2]หน้าผ้า!DU168</f>
        <v>45958</v>
      </c>
      <c r="AP159" s="3">
        <f>[2]หน้าผ้า!DP168</f>
        <v>45954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0</v>
      </c>
    </row>
    <row r="160" spans="1:56" ht="28.5" customHeight="1" x14ac:dyDescent="0.45">
      <c r="A160" s="3">
        <f>[2]หน้าผ้า!C169</f>
        <v>45916</v>
      </c>
      <c r="B160" s="14" t="str">
        <f>[2]หน้าผ้า!B169</f>
        <v>MK68-001118</v>
      </c>
      <c r="C160" s="9" t="str">
        <f>[2]หน้าผ้า!E169</f>
        <v>บจก.ซันฟีด</v>
      </c>
      <c r="D160" s="13" t="str">
        <f>[2]หน้าผ้า!F169</f>
        <v>915 เอ็ม</v>
      </c>
      <c r="E160" s="9">
        <f>[2]หน้าผ้า!G169</f>
        <v>20</v>
      </c>
      <c r="F160" s="9">
        <f>[2]หน้าผ้า!H169</f>
        <v>39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84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45954</v>
      </c>
      <c r="U160" s="11">
        <f>[2]หน้าผ้า!AA169</f>
        <v>5000</v>
      </c>
      <c r="V160" s="10">
        <f>[2]หน้าผ้า!AJ169</f>
        <v>0</v>
      </c>
      <c r="W160" s="10">
        <f>[2]หน้าผ้า!AL169</f>
        <v>5000</v>
      </c>
      <c r="X160" s="10">
        <f>[2]หน้าผ้า!AM169</f>
        <v>0</v>
      </c>
      <c r="Y160" s="10">
        <f>[2]หน้าผ้า!AN169</f>
        <v>5250</v>
      </c>
      <c r="Z160" s="9" t="str">
        <f>[2]หน้าผ้า!AO169</f>
        <v>WSWT2025850</v>
      </c>
      <c r="AA160" s="8">
        <f>[2]หน้าผ้า!AQ169</f>
        <v>5657.85</v>
      </c>
      <c r="AB160" s="8">
        <f>[2]หน้าผ้า!AR169</f>
        <v>5657.85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45954</v>
      </c>
      <c r="AK160" s="3">
        <f>[2]หน้าผ้า!DQ169</f>
        <v>0</v>
      </c>
      <c r="AL160" s="3">
        <f>[2]หน้าผ้า!DR169</f>
        <v>45945</v>
      </c>
      <c r="AM160" s="3">
        <f>[2]หน้าผ้า!DS169</f>
        <v>45952</v>
      </c>
      <c r="AN160" s="3">
        <f>[2]หน้าผ้า!DT169</f>
        <v>45953</v>
      </c>
      <c r="AO160" s="3">
        <f>[2]หน้าผ้า!DU169</f>
        <v>45953</v>
      </c>
      <c r="AP160" s="3">
        <f>[2]หน้าผ้า!DP169</f>
        <v>45949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0</v>
      </c>
    </row>
    <row r="161" spans="1:56" ht="28.5" customHeight="1" x14ac:dyDescent="0.45">
      <c r="A161" s="3">
        <f>[2]หน้าผ้า!C170</f>
        <v>45916</v>
      </c>
      <c r="B161" s="14" t="str">
        <f>[2]หน้าผ้า!B170</f>
        <v>MK68-001118</v>
      </c>
      <c r="C161" s="9" t="str">
        <f>[2]หน้าผ้า!E170</f>
        <v>บจก.ซันฟีด</v>
      </c>
      <c r="D161" s="13">
        <f>[2]หน้าผ้า!F170</f>
        <v>931</v>
      </c>
      <c r="E161" s="9">
        <f>[2]หน้าผ้า!G170</f>
        <v>20</v>
      </c>
      <c r="F161" s="9">
        <f>[2]หน้าผ้า!H170</f>
        <v>39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84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45959</v>
      </c>
      <c r="U161" s="11">
        <f>[2]หน้าผ้า!AA170</f>
        <v>5000</v>
      </c>
      <c r="V161" s="10">
        <f>[2]หน้าผ้า!AJ170</f>
        <v>0</v>
      </c>
      <c r="W161" s="10">
        <f>[2]หน้าผ้า!AL170</f>
        <v>5000</v>
      </c>
      <c r="X161" s="10">
        <f>[2]หน้าผ้า!AM170</f>
        <v>5110</v>
      </c>
      <c r="Y161" s="10">
        <f>[2]หน้าผ้า!AN170</f>
        <v>0</v>
      </c>
      <c r="Z161" s="9" t="str">
        <f>[2]หน้าผ้า!AO170</f>
        <v>WSWT2025850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45959</v>
      </c>
      <c r="AK161" s="3">
        <f>[2]หน้าผ้า!DQ170</f>
        <v>0</v>
      </c>
      <c r="AL161" s="3">
        <f>[2]หน้าผ้า!DR170</f>
        <v>45950</v>
      </c>
      <c r="AM161" s="3">
        <f>[2]หน้าผ้า!DS170</f>
        <v>45957</v>
      </c>
      <c r="AN161" s="3">
        <f>[2]หน้าผ้า!DT170</f>
        <v>45958</v>
      </c>
      <c r="AO161" s="3">
        <f>[2]หน้าผ้า!DU170</f>
        <v>45958</v>
      </c>
      <c r="AP161" s="3">
        <f>[2]หน้าผ้า!DP170</f>
        <v>45954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0</v>
      </c>
    </row>
    <row r="162" spans="1:56" ht="28.5" customHeight="1" x14ac:dyDescent="0.45">
      <c r="A162" s="3">
        <f>[2]หน้าผ้า!C171</f>
        <v>45916</v>
      </c>
      <c r="B162" s="14" t="str">
        <f>[2]หน้าผ้า!B171</f>
        <v>MK68-001118</v>
      </c>
      <c r="C162" s="9" t="str">
        <f>[2]หน้าผ้า!E171</f>
        <v>บจก.ซันฟีด</v>
      </c>
      <c r="D162" s="13" t="str">
        <f>[2]หน้าผ้า!F171</f>
        <v>952 เอส</v>
      </c>
      <c r="E162" s="9">
        <f>[2]หน้าผ้า!G171</f>
        <v>20</v>
      </c>
      <c r="F162" s="9">
        <f>[2]หน้าผ้า!H171</f>
        <v>39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84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45959</v>
      </c>
      <c r="U162" s="11">
        <f>[2]หน้าผ้า!AA171</f>
        <v>2500</v>
      </c>
      <c r="V162" s="10">
        <f>[2]หน้าผ้า!AJ171</f>
        <v>0</v>
      </c>
      <c r="W162" s="10">
        <f>[2]หน้าผ้า!AL171</f>
        <v>2500</v>
      </c>
      <c r="X162" s="10">
        <f>[2]หน้าผ้า!AM171</f>
        <v>2521</v>
      </c>
      <c r="Y162" s="10">
        <f>[2]หน้าผ้า!AN171</f>
        <v>0</v>
      </c>
      <c r="Z162" s="9" t="str">
        <f>[2]หน้าผ้า!AO171</f>
        <v>WSWT2025850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45959</v>
      </c>
      <c r="AK162" s="3">
        <f>[2]หน้าผ้า!DQ171</f>
        <v>0</v>
      </c>
      <c r="AL162" s="3">
        <f>[2]หน้าผ้า!DR171</f>
        <v>45950</v>
      </c>
      <c r="AM162" s="3">
        <f>[2]หน้าผ้า!DS171</f>
        <v>45957</v>
      </c>
      <c r="AN162" s="3">
        <f>[2]หน้าผ้า!DT171</f>
        <v>45958</v>
      </c>
      <c r="AO162" s="3">
        <f>[2]หน้าผ้า!DU171</f>
        <v>45958</v>
      </c>
      <c r="AP162" s="3">
        <f>[2]หน้าผ้า!DP171</f>
        <v>45954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0</v>
      </c>
    </row>
    <row r="163" spans="1:56" ht="28.5" customHeight="1" x14ac:dyDescent="0.45">
      <c r="A163" s="3">
        <f>[2]หน้าผ้า!C172</f>
        <v>45916</v>
      </c>
      <c r="B163" s="14" t="str">
        <f>[2]หน้าผ้า!B172</f>
        <v>MK68-001118</v>
      </c>
      <c r="C163" s="9" t="str">
        <f>[2]หน้าผ้า!E172</f>
        <v>บจก.ซันฟีด</v>
      </c>
      <c r="D163" s="13" t="str">
        <f>[2]หน้าผ้า!F172</f>
        <v>ไก่เนื้อ สระบุรี1</v>
      </c>
      <c r="E163" s="9">
        <f>[2]หน้าผ้า!G172</f>
        <v>20</v>
      </c>
      <c r="F163" s="9">
        <f>[2]หน้าผ้า!H172</f>
        <v>39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84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45959</v>
      </c>
      <c r="U163" s="11">
        <f>[2]หน้าผ้า!AA172</f>
        <v>2500</v>
      </c>
      <c r="V163" s="10">
        <f>[2]หน้าผ้า!AJ172</f>
        <v>0</v>
      </c>
      <c r="W163" s="10">
        <f>[2]หน้าผ้า!AL172</f>
        <v>2500</v>
      </c>
      <c r="X163" s="10">
        <f>[2]หน้าผ้า!AM172</f>
        <v>0</v>
      </c>
      <c r="Y163" s="10">
        <f>[2]หน้าผ้า!AN172</f>
        <v>2625</v>
      </c>
      <c r="Z163" s="9" t="str">
        <f>[2]หน้าผ้า!AO172</f>
        <v>WSWT2025850</v>
      </c>
      <c r="AA163" s="8">
        <f>[2]หน้าผ้า!AQ172</f>
        <v>2828.9250000000002</v>
      </c>
      <c r="AB163" s="8">
        <f>[2]หน้าผ้า!AR172</f>
        <v>2828.9250000000002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45959</v>
      </c>
      <c r="AK163" s="3">
        <f>[2]หน้าผ้า!DQ172</f>
        <v>0</v>
      </c>
      <c r="AL163" s="3">
        <f>[2]หน้าผ้า!DR172</f>
        <v>45950</v>
      </c>
      <c r="AM163" s="3">
        <f>[2]หน้าผ้า!DS172</f>
        <v>45957</v>
      </c>
      <c r="AN163" s="3">
        <f>[2]หน้าผ้า!DT172</f>
        <v>45958</v>
      </c>
      <c r="AO163" s="3">
        <f>[2]หน้าผ้า!DU172</f>
        <v>45958</v>
      </c>
      <c r="AP163" s="3">
        <f>[2]หน้าผ้า!DP172</f>
        <v>45954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0</v>
      </c>
    </row>
    <row r="164" spans="1:56" ht="28.5" customHeight="1" x14ac:dyDescent="0.45">
      <c r="A164" s="3">
        <f>[2]หน้าผ้า!C173</f>
        <v>45916</v>
      </c>
      <c r="B164" s="14" t="str">
        <f>[2]หน้าผ้า!B173</f>
        <v>MK68-001118</v>
      </c>
      <c r="C164" s="9" t="str">
        <f>[2]หน้าผ้า!E173</f>
        <v>บจก.ซันฟีด</v>
      </c>
      <c r="D164" s="13" t="str">
        <f>[2]หน้าผ้า!F173</f>
        <v>ไก่เนื้อ สระบุรี2</v>
      </c>
      <c r="E164" s="9">
        <f>[2]หน้าผ้า!G173</f>
        <v>20</v>
      </c>
      <c r="F164" s="9">
        <f>[2]หน้าผ้า!H173</f>
        <v>39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84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45959</v>
      </c>
      <c r="U164" s="11">
        <f>[2]หน้าผ้า!AA173</f>
        <v>2500</v>
      </c>
      <c r="V164" s="10">
        <f>[2]หน้าผ้า!AJ173</f>
        <v>0</v>
      </c>
      <c r="W164" s="10">
        <f>[2]หน้าผ้า!AL173</f>
        <v>2500</v>
      </c>
      <c r="X164" s="10">
        <f>[2]หน้าผ้า!AM173</f>
        <v>0</v>
      </c>
      <c r="Y164" s="10">
        <f>[2]หน้าผ้า!AN173</f>
        <v>2625</v>
      </c>
      <c r="Z164" s="9" t="str">
        <f>[2]หน้าผ้า!AO173</f>
        <v>WSWT2025850</v>
      </c>
      <c r="AA164" s="8">
        <f>[2]หน้าผ้า!AQ173</f>
        <v>2828.9250000000002</v>
      </c>
      <c r="AB164" s="8">
        <f>[2]หน้าผ้า!AR173</f>
        <v>2828.9250000000002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45959</v>
      </c>
      <c r="AK164" s="3">
        <f>[2]หน้าผ้า!DQ173</f>
        <v>0</v>
      </c>
      <c r="AL164" s="3">
        <f>[2]หน้าผ้า!DR173</f>
        <v>45950</v>
      </c>
      <c r="AM164" s="3">
        <f>[2]หน้าผ้า!DS173</f>
        <v>45957</v>
      </c>
      <c r="AN164" s="3">
        <f>[2]หน้าผ้า!DT173</f>
        <v>45958</v>
      </c>
      <c r="AO164" s="3">
        <f>[2]หน้าผ้า!DU173</f>
        <v>45958</v>
      </c>
      <c r="AP164" s="3">
        <f>[2]หน้าผ้า!DP173</f>
        <v>45954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0</v>
      </c>
    </row>
    <row r="165" spans="1:56" ht="28.5" customHeight="1" x14ac:dyDescent="0.45">
      <c r="A165" s="3">
        <f>[2]หน้าผ้า!C174</f>
        <v>45916</v>
      </c>
      <c r="B165" s="14" t="str">
        <f>[2]หน้าผ้า!B174</f>
        <v>MK68-001118</v>
      </c>
      <c r="C165" s="9" t="str">
        <f>[2]หน้าผ้า!E174</f>
        <v>บจก.ซันฟีด</v>
      </c>
      <c r="D165" s="13" t="str">
        <f>[2]หน้าผ้า!F174</f>
        <v>ไอฟีดไก่ไข่เบอร์ 5 เอ็ม</v>
      </c>
      <c r="E165" s="9">
        <f>[2]หน้าผ้า!G174</f>
        <v>20</v>
      </c>
      <c r="F165" s="9">
        <f>[2]หน้าผ้า!H174</f>
        <v>39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84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45959</v>
      </c>
      <c r="U165" s="11">
        <f>[2]หน้าผ้า!AA174</f>
        <v>2500</v>
      </c>
      <c r="V165" s="10">
        <f>[2]หน้าผ้า!AJ174</f>
        <v>0</v>
      </c>
      <c r="W165" s="10">
        <f>[2]หน้าผ้า!AL174</f>
        <v>2500</v>
      </c>
      <c r="X165" s="10">
        <f>[2]หน้าผ้า!AM174</f>
        <v>0</v>
      </c>
      <c r="Y165" s="10">
        <f>[2]หน้าผ้า!AN174</f>
        <v>2625</v>
      </c>
      <c r="Z165" s="9" t="str">
        <f>[2]หน้าผ้า!AO174</f>
        <v>WSWT2025850</v>
      </c>
      <c r="AA165" s="8">
        <f>[2]หน้าผ้า!AQ174</f>
        <v>2828.9250000000002</v>
      </c>
      <c r="AB165" s="8">
        <f>[2]หน้าผ้า!AR174</f>
        <v>2828.9250000000002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รอตัด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45959</v>
      </c>
      <c r="AK165" s="3">
        <f>[2]หน้าผ้า!DQ174</f>
        <v>0</v>
      </c>
      <c r="AL165" s="3">
        <f>[2]หน้าผ้า!DR174</f>
        <v>45950</v>
      </c>
      <c r="AM165" s="3">
        <f>[2]หน้าผ้า!DS174</f>
        <v>45957</v>
      </c>
      <c r="AN165" s="3">
        <f>[2]หน้าผ้า!DT174</f>
        <v>45958</v>
      </c>
      <c r="AO165" s="3">
        <f>[2]หน้าผ้า!DU174</f>
        <v>45958</v>
      </c>
      <c r="AP165" s="3">
        <f>[2]หน้าผ้า!DP174</f>
        <v>45954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0</v>
      </c>
    </row>
    <row r="166" spans="1:56" ht="28.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 t="str">
        <f>[2]หน้าผ้า!F175</f>
        <v>935 เอ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45959</v>
      </c>
      <c r="U166" s="11">
        <f>[2]หน้าผ้า!AA175</f>
        <v>10000</v>
      </c>
      <c r="V166" s="10">
        <f>[2]หน้าผ้า!AJ175</f>
        <v>0</v>
      </c>
      <c r="W166" s="10">
        <f>[2]หน้าผ้า!AL175</f>
        <v>10000</v>
      </c>
      <c r="X166" s="10">
        <f>[2]หน้าผ้า!AM175</f>
        <v>0</v>
      </c>
      <c r="Y166" s="10">
        <f>[2]หน้าผ้า!AN175</f>
        <v>10500</v>
      </c>
      <c r="Z166" s="9" t="str">
        <f>[2]หน้าผ้า!AO175</f>
        <v>WSWT2025850</v>
      </c>
      <c r="AA166" s="8">
        <f>[2]หน้าผ้า!AQ175</f>
        <v>10756.900000000001</v>
      </c>
      <c r="AB166" s="8">
        <f>[2]หน้าผ้า!AR175</f>
        <v>10756.900000000001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45959</v>
      </c>
      <c r="AK166" s="3">
        <f>[2]หน้าผ้า!DQ175</f>
        <v>0</v>
      </c>
      <c r="AL166" s="3">
        <f>[2]หน้าผ้า!DR175</f>
        <v>45950</v>
      </c>
      <c r="AM166" s="3">
        <f>[2]หน้าผ้า!DS175</f>
        <v>45957</v>
      </c>
      <c r="AN166" s="3">
        <f>[2]หน้าผ้า!DT175</f>
        <v>45958</v>
      </c>
      <c r="AO166" s="3">
        <f>[2]หน้าผ้า!DU175</f>
        <v>45958</v>
      </c>
      <c r="AP166" s="3">
        <f>[2]หน้าผ้า!DP175</f>
        <v>45954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0</v>
      </c>
    </row>
    <row r="167" spans="1:56" ht="28.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>
        <f>[2]หน้าผ้า!F176</f>
        <v>935</v>
      </c>
      <c r="E167" s="9">
        <f>[2]หน้าผ้า!G176</f>
        <v>20</v>
      </c>
      <c r="F167" s="9">
        <f>[2]หน้าผ้า!H176</f>
        <v>37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80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45960</v>
      </c>
      <c r="U167" s="11">
        <f>[2]หน้าผ้า!AA176</f>
        <v>10000</v>
      </c>
      <c r="V167" s="10">
        <f>[2]หน้าผ้า!AJ176</f>
        <v>0</v>
      </c>
      <c r="W167" s="10">
        <f>[2]หน้าผ้า!AL176</f>
        <v>10000</v>
      </c>
      <c r="X167" s="10">
        <f>[2]หน้าผ้า!AM176</f>
        <v>0</v>
      </c>
      <c r="Y167" s="10">
        <f>[2]หน้าผ้า!AN176</f>
        <v>10500</v>
      </c>
      <c r="Z167" s="9" t="str">
        <f>[2]หน้าผ้า!AO176</f>
        <v>WSWT2025850</v>
      </c>
      <c r="AA167" s="8">
        <f>[2]หน้าผ้า!AQ176</f>
        <v>10756.900000000001</v>
      </c>
      <c r="AB167" s="8">
        <f>[2]หน้าผ้า!AR176</f>
        <v>10756.900000000001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45960</v>
      </c>
      <c r="AK167" s="3">
        <f>[2]หน้าผ้า!DQ176</f>
        <v>0</v>
      </c>
      <c r="AL167" s="3">
        <f>[2]หน้าผ้า!DR176</f>
        <v>45951</v>
      </c>
      <c r="AM167" s="3">
        <f>[2]หน้าผ้า!DS176</f>
        <v>45958</v>
      </c>
      <c r="AN167" s="3">
        <f>[2]หน้าผ้า!DT176</f>
        <v>45959</v>
      </c>
      <c r="AO167" s="3">
        <f>[2]หน้าผ้า!DU176</f>
        <v>45959</v>
      </c>
      <c r="AP167" s="3">
        <f>[2]หน้าผ้า!DP176</f>
        <v>45955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0</v>
      </c>
    </row>
    <row r="168" spans="1:56" ht="28.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 t="str">
        <f>[2]หน้าผ้า!F177</f>
        <v>935 แอล</v>
      </c>
      <c r="E168" s="9">
        <f>[2]หน้าผ้า!G177</f>
        <v>20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80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45960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5100</v>
      </c>
      <c r="Y168" s="10">
        <f>[2]หน้าผ้า!AN177</f>
        <v>0</v>
      </c>
      <c r="Z168" s="9" t="str">
        <f>[2]หน้าผ้า!AO177</f>
        <v>WSWT2025850</v>
      </c>
      <c r="AA168" s="8">
        <f>[2]หน้าผ้า!AQ177</f>
        <v>0</v>
      </c>
      <c r="AB168" s="8">
        <f>[2]หน้าผ้า!AR177</f>
        <v>0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45960</v>
      </c>
      <c r="AK168" s="3">
        <f>[2]หน้าผ้า!DQ177</f>
        <v>0</v>
      </c>
      <c r="AL168" s="3">
        <f>[2]หน้าผ้า!DR177</f>
        <v>45951</v>
      </c>
      <c r="AM168" s="3">
        <f>[2]หน้าผ้า!DS177</f>
        <v>45958</v>
      </c>
      <c r="AN168" s="3">
        <f>[2]หน้าผ้า!DT177</f>
        <v>45959</v>
      </c>
      <c r="AO168" s="3">
        <f>[2]หน้าผ้า!DU177</f>
        <v>45959</v>
      </c>
      <c r="AP168" s="3">
        <f>[2]หน้าผ้า!DP177</f>
        <v>45955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0</v>
      </c>
    </row>
    <row r="169" spans="1:56" ht="28.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แถบเขียว</v>
      </c>
      <c r="E169" s="9">
        <f>[2]หน้าผ้า!G178</f>
        <v>20</v>
      </c>
      <c r="F169" s="9">
        <f>[2]หน้าผ้า!H178</f>
        <v>38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82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45961</v>
      </c>
      <c r="U169" s="11">
        <f>[2]หน้าผ้า!AA178</f>
        <v>5000</v>
      </c>
      <c r="V169" s="10">
        <f>[2]หน้าผ้า!AJ178</f>
        <v>0</v>
      </c>
      <c r="W169" s="10">
        <f>[2]หน้าผ้า!AL178</f>
        <v>5000</v>
      </c>
      <c r="X169" s="10">
        <f>[2]หน้าผ้า!AM178</f>
        <v>0</v>
      </c>
      <c r="Y169" s="10">
        <f>[2]หน้าผ้า!AN178</f>
        <v>5250</v>
      </c>
      <c r="Z169" s="9" t="str">
        <f>[2]หน้าผ้า!AO178</f>
        <v>WSWT2025850</v>
      </c>
      <c r="AA169" s="8">
        <f>[2]หน้าผ้า!AQ178</f>
        <v>5518.15</v>
      </c>
      <c r="AB169" s="8">
        <f>[2]หน้าผ้า!AR178</f>
        <v>5518.15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พร้อมส่ง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45961</v>
      </c>
      <c r="AK169" s="3">
        <f>[2]หน้าผ้า!DQ178</f>
        <v>0</v>
      </c>
      <c r="AL169" s="3">
        <f>[2]หน้าผ้า!DR178</f>
        <v>45952</v>
      </c>
      <c r="AM169" s="3">
        <f>[2]หน้าผ้า!DS178</f>
        <v>45959</v>
      </c>
      <c r="AN169" s="3">
        <f>[2]หน้าผ้า!DT178</f>
        <v>45960</v>
      </c>
      <c r="AO169" s="3">
        <f>[2]หน้าผ้า!DU178</f>
        <v>45960</v>
      </c>
      <c r="AP169" s="3">
        <f>[2]หน้าผ้า!DP178</f>
        <v>45956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0</v>
      </c>
    </row>
    <row r="170" spans="1:56" ht="28.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915 เอ็ม</v>
      </c>
      <c r="E170" s="9">
        <f>[2]หน้าผ้า!G179</f>
        <v>20</v>
      </c>
      <c r="F170" s="9">
        <f>[2]หน้าผ้า!H179</f>
        <v>39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84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45961</v>
      </c>
      <c r="U170" s="11">
        <f>[2]หน้าผ้า!AA179</f>
        <v>10000</v>
      </c>
      <c r="V170" s="10">
        <f>[2]หน้าผ้า!AJ179</f>
        <v>0</v>
      </c>
      <c r="W170" s="10">
        <f>[2]หน้าผ้า!AL179</f>
        <v>10000</v>
      </c>
      <c r="X170" s="10">
        <f>[2]หน้าผ้า!AM179</f>
        <v>0</v>
      </c>
      <c r="Y170" s="10">
        <f>[2]หน้าผ้า!AN179</f>
        <v>10500</v>
      </c>
      <c r="Z170" s="9" t="str">
        <f>[2]หน้าผ้า!AO179</f>
        <v>WSWT2025850</v>
      </c>
      <c r="AA170" s="8">
        <f>[2]หน้าผ้า!AQ179</f>
        <v>11315.7</v>
      </c>
      <c r="AB170" s="8">
        <f>[2]หน้าผ้า!AR179</f>
        <v>11315.7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45961</v>
      </c>
      <c r="AK170" s="3">
        <f>[2]หน้าผ้า!DQ179</f>
        <v>0</v>
      </c>
      <c r="AL170" s="3">
        <f>[2]หน้าผ้า!DR179</f>
        <v>45952</v>
      </c>
      <c r="AM170" s="3">
        <f>[2]หน้าผ้า!DS179</f>
        <v>45959</v>
      </c>
      <c r="AN170" s="3">
        <f>[2]หน้าผ้า!DT179</f>
        <v>45960</v>
      </c>
      <c r="AO170" s="3">
        <f>[2]หน้าผ้า!DU179</f>
        <v>45960</v>
      </c>
      <c r="AP170" s="3">
        <f>[2]หน้าผ้า!DP179</f>
        <v>45956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0</v>
      </c>
    </row>
    <row r="171" spans="1:56" ht="28.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 t="str">
        <f>[2]หน้าผ้า!F180</f>
        <v>915 พี</v>
      </c>
      <c r="E171" s="9">
        <f>[2]หน้าผ้า!G180</f>
        <v>20</v>
      </c>
      <c r="F171" s="9">
        <f>[2]หน้าผ้า!H180</f>
        <v>39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84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45961</v>
      </c>
      <c r="U171" s="11">
        <f>[2]หน้าผ้า!AA180</f>
        <v>7500</v>
      </c>
      <c r="V171" s="10">
        <f>[2]หน้าผ้า!AJ180</f>
        <v>0</v>
      </c>
      <c r="W171" s="10">
        <f>[2]หน้าผ้า!AL180</f>
        <v>7500</v>
      </c>
      <c r="X171" s="10">
        <f>[2]หน้าผ้า!AM180</f>
        <v>0</v>
      </c>
      <c r="Y171" s="10">
        <f>[2]หน้าผ้า!AN180</f>
        <v>7875</v>
      </c>
      <c r="Z171" s="9" t="str">
        <f>[2]หน้าผ้า!AO180</f>
        <v>WSWT2025850</v>
      </c>
      <c r="AA171" s="8">
        <f>[2]หน้าผ้า!AQ180</f>
        <v>8486.7750000000015</v>
      </c>
      <c r="AB171" s="8">
        <f>[2]หน้าผ้า!AR180</f>
        <v>8486.7750000000015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พร้อมส่ง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45961</v>
      </c>
      <c r="AK171" s="3">
        <f>[2]หน้าผ้า!DQ180</f>
        <v>0</v>
      </c>
      <c r="AL171" s="3">
        <f>[2]หน้าผ้า!DR180</f>
        <v>45952</v>
      </c>
      <c r="AM171" s="3">
        <f>[2]หน้าผ้า!DS180</f>
        <v>45959</v>
      </c>
      <c r="AN171" s="3">
        <f>[2]หน้าผ้า!DT180</f>
        <v>45960</v>
      </c>
      <c r="AO171" s="3">
        <f>[2]หน้าผ้า!DU180</f>
        <v>45960</v>
      </c>
      <c r="AP171" s="3">
        <f>[2]หน้าผ้า!DP180</f>
        <v>45956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0</v>
      </c>
    </row>
    <row r="172" spans="1:56" ht="28.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 t="str">
        <f>[2]หน้าผ้า!F181</f>
        <v>953 เอส</v>
      </c>
      <c r="E172" s="9">
        <f>[2]หน้าผ้า!G181</f>
        <v>20</v>
      </c>
      <c r="F172" s="9">
        <f>[2]หน้าผ้า!H181</f>
        <v>39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84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45961</v>
      </c>
      <c r="U172" s="11">
        <f>[2]หน้าผ้า!AA181</f>
        <v>2500</v>
      </c>
      <c r="V172" s="10">
        <f>[2]หน้าผ้า!AJ181</f>
        <v>2500</v>
      </c>
      <c r="W172" s="10">
        <f>[2]หน้าผ้า!AL181</f>
        <v>0</v>
      </c>
      <c r="X172" s="10">
        <f>[2]หน้าผ้า!AM181</f>
        <v>2550</v>
      </c>
      <c r="Y172" s="10">
        <f>[2]หน้าผ้า!AN181</f>
        <v>0</v>
      </c>
      <c r="Z172" s="9" t="str">
        <f>[2]หน้าผ้า!AO181</f>
        <v>WSWT2025850</v>
      </c>
      <c r="AA172" s="8">
        <f>[2]หน้าผ้า!AQ181</f>
        <v>0</v>
      </c>
      <c r="AB172" s="8">
        <f>[2]หน้าผ้า!AR181</f>
        <v>0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รอแบบ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45961</v>
      </c>
      <c r="AK172" s="3">
        <f>[2]หน้าผ้า!DQ181</f>
        <v>0</v>
      </c>
      <c r="AL172" s="3">
        <f>[2]หน้าผ้า!DR181</f>
        <v>45952</v>
      </c>
      <c r="AM172" s="3">
        <f>[2]หน้าผ้า!DS181</f>
        <v>45959</v>
      </c>
      <c r="AN172" s="3">
        <f>[2]หน้าผ้า!DT181</f>
        <v>45960</v>
      </c>
      <c r="AO172" s="3">
        <f>[2]หน้าผ้า!DU181</f>
        <v>45960</v>
      </c>
      <c r="AP172" s="3">
        <f>[2]หน้าผ้า!DP181</f>
        <v>45956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0</v>
      </c>
    </row>
    <row r="173" spans="1:56" ht="28.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 t="str">
        <f>[2]หน้าผ้า!F182</f>
        <v>935 เอ</v>
      </c>
      <c r="E173" s="9">
        <f>[2]หน้าผ้า!G182</f>
        <v>20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45961</v>
      </c>
      <c r="U173" s="11">
        <f>[2]หน้าผ้า!AA182</f>
        <v>5000</v>
      </c>
      <c r="V173" s="10">
        <f>[2]หน้าผ้า!AJ182</f>
        <v>0</v>
      </c>
      <c r="W173" s="10">
        <f>[2]หน้าผ้า!AL182</f>
        <v>5000</v>
      </c>
      <c r="X173" s="10">
        <f>[2]หน้าผ้า!AM182</f>
        <v>0</v>
      </c>
      <c r="Y173" s="10">
        <f>[2]หน้าผ้า!AN182</f>
        <v>5250</v>
      </c>
      <c r="Z173" s="9" t="str">
        <f>[2]หน้าผ้า!AO182</f>
        <v>WSWT2025850</v>
      </c>
      <c r="AA173" s="8">
        <f>[2]หน้าผ้า!AQ182</f>
        <v>5378.4500000000007</v>
      </c>
      <c r="AB173" s="8">
        <f>[2]หน้าผ้า!AR182</f>
        <v>5378.4500000000007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พร้อมส่ง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45961</v>
      </c>
      <c r="AK173" s="3">
        <f>[2]หน้าผ้า!DQ182</f>
        <v>0</v>
      </c>
      <c r="AL173" s="3">
        <f>[2]หน้าผ้า!DR182</f>
        <v>45952</v>
      </c>
      <c r="AM173" s="3">
        <f>[2]หน้าผ้า!DS182</f>
        <v>45959</v>
      </c>
      <c r="AN173" s="3">
        <f>[2]หน้าผ้า!DT182</f>
        <v>45960</v>
      </c>
      <c r="AO173" s="3">
        <f>[2]หน้าผ้า!DU182</f>
        <v>45960</v>
      </c>
      <c r="AP173" s="3">
        <f>[2]หน้าผ้า!DP182</f>
        <v>45956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0</v>
      </c>
    </row>
    <row r="174" spans="1:56" ht="28.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 t="str">
        <f>[2]หน้าผ้า!F183</f>
        <v>ไอฟีดเป็ดไข่เบอร์ 5 เอ</v>
      </c>
      <c r="E174" s="9">
        <f>[2]หน้าผ้า!G183</f>
        <v>20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45961</v>
      </c>
      <c r="U174" s="11">
        <f>[2]หน้าผ้า!AA183</f>
        <v>2500</v>
      </c>
      <c r="V174" s="10">
        <f>[2]หน้าผ้า!AJ183</f>
        <v>2026</v>
      </c>
      <c r="W174" s="10">
        <f>[2]หน้าผ้า!AL183</f>
        <v>474</v>
      </c>
      <c r="X174" s="10">
        <f>[2]หน้าผ้า!AM183</f>
        <v>2550</v>
      </c>
      <c r="Y174" s="10">
        <f>[2]หน้าผ้า!AN183</f>
        <v>0</v>
      </c>
      <c r="Z174" s="9" t="str">
        <f>[2]หน้าผ้า!AO183</f>
        <v>WSWT2025850</v>
      </c>
      <c r="AA174" s="8">
        <f>[2]หน้าผ้า!AQ183</f>
        <v>0</v>
      </c>
      <c r="AB174" s="8">
        <f>[2]หน้าผ้า!AR183</f>
        <v>0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พร้อมส่ง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45961</v>
      </c>
      <c r="AK174" s="3">
        <f>[2]หน้าผ้า!DQ183</f>
        <v>0</v>
      </c>
      <c r="AL174" s="3">
        <f>[2]หน้าผ้า!DR183</f>
        <v>45952</v>
      </c>
      <c r="AM174" s="3">
        <f>[2]หน้าผ้า!DS183</f>
        <v>45959</v>
      </c>
      <c r="AN174" s="3">
        <f>[2]หน้าผ้า!DT183</f>
        <v>45960</v>
      </c>
      <c r="AO174" s="3">
        <f>[2]หน้าผ้า!DU183</f>
        <v>45960</v>
      </c>
      <c r="AP174" s="3">
        <f>[2]หน้าผ้า!DP183</f>
        <v>45956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0</v>
      </c>
    </row>
    <row r="175" spans="1:56" ht="28.5" customHeight="1" x14ac:dyDescent="0.45">
      <c r="A175" s="3" t="str">
        <f>[2]หน้าผ้า!C184</f>
        <v>ประมาณการ</v>
      </c>
      <c r="B175" s="14" t="str">
        <f>[2]หน้าผ้า!B184</f>
        <v>ประมาณการ</v>
      </c>
      <c r="C175" s="9" t="str">
        <f>[2]หน้าผ้า!E184</f>
        <v>บจก.ซันฟีด</v>
      </c>
      <c r="D175" s="13" t="str">
        <f>[2]หน้าผ้า!F184</f>
        <v>รอแบบ</v>
      </c>
      <c r="E175" s="9">
        <f>[2]หน้าผ้า!G184</f>
        <v>20</v>
      </c>
      <c r="F175" s="9">
        <f>[2]หน้าผ้า!H184</f>
        <v>39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84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 t="str">
        <f>[2]หน้าผ้า!X184</f>
        <v>รอแจ้ง</v>
      </c>
      <c r="U175" s="11">
        <f>[2]หน้าผ้า!AA184</f>
        <v>1267500</v>
      </c>
      <c r="V175" s="10">
        <f>[2]หน้าผ้า!AJ184</f>
        <v>0</v>
      </c>
      <c r="W175" s="10">
        <f>[2]หน้าผ้า!AL184</f>
        <v>1267500</v>
      </c>
      <c r="X175" s="10">
        <f>[2]หน้าผ้า!AM184</f>
        <v>0</v>
      </c>
      <c r="Y175" s="10">
        <f>[2]หน้าผ้า!AN184</f>
        <v>1330875</v>
      </c>
      <c r="Z175" s="9" t="str">
        <f>[2]หน้าผ้า!AO184</f>
        <v>WSWT2025850</v>
      </c>
      <c r="AA175" s="8">
        <f>[2]หน้าผ้า!AQ184</f>
        <v>1434264.9750000001</v>
      </c>
      <c r="AB175" s="8">
        <f>[2]หน้าผ้า!AR184</f>
        <v>14307</v>
      </c>
      <c r="AC175" s="8">
        <f>[2]หน้าผ้า!AS184</f>
        <v>1419957.9750000001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พร้อมส่ง</v>
      </c>
      <c r="AH175" s="1" t="str">
        <f>[2]หน้าผ้า!DL184</f>
        <v>P7</v>
      </c>
      <c r="AI175" s="1">
        <f>[2]หน้าผ้า!DM184</f>
        <v>2</v>
      </c>
      <c r="AJ175" s="3" t="str">
        <f>[2]หน้าผ้า!DN184</f>
        <v>รอแจ้ง</v>
      </c>
      <c r="AK175" s="3">
        <f>[2]หน้าผ้า!DQ184</f>
        <v>0</v>
      </c>
      <c r="AL175" s="3" t="e">
        <f>[2]หน้าผ้า!DR184</f>
        <v>#VALUE!</v>
      </c>
      <c r="AM175" s="3" t="e">
        <f>[2]หน้าผ้า!DS184</f>
        <v>#VALUE!</v>
      </c>
      <c r="AN175" s="3" t="e">
        <f>[2]หน้าผ้า!DT184</f>
        <v>#VALUE!</v>
      </c>
      <c r="AO175" s="3" t="e">
        <f>[2]หน้าผ้า!DU184</f>
        <v>#VALUE!</v>
      </c>
      <c r="AP175" s="3" t="e">
        <f>[2]หน้าผ้า!DP184</f>
        <v>#VALUE!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>รอART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111861.13380833335</v>
      </c>
    </row>
    <row r="176" spans="1:56" ht="28.5" customHeight="1" x14ac:dyDescent="0.45">
      <c r="A176" s="3">
        <f>[2]หน้าผ้า!C185</f>
        <v>0</v>
      </c>
      <c r="B176" s="14">
        <f>[2]หน้าผ้า!B185</f>
        <v>0</v>
      </c>
      <c r="C176" s="9">
        <f>[2]หน้าผ้า!E185</f>
        <v>0</v>
      </c>
      <c r="D176" s="13">
        <f>[2]หน้าผ้า!F185</f>
        <v>0</v>
      </c>
      <c r="E176" s="9">
        <f>[2]หน้าผ้า!G185</f>
        <v>20</v>
      </c>
      <c r="F176" s="9">
        <f>[2]หน้าผ้า!H185</f>
        <v>38</v>
      </c>
      <c r="G176" s="9">
        <f>[2]หน้าผ้า!I185</f>
        <v>0</v>
      </c>
      <c r="H176" s="9">
        <f>[2]หน้าผ้า!J185</f>
        <v>0</v>
      </c>
      <c r="I176" s="9">
        <f>[2]หน้าผ้า!L185</f>
        <v>82</v>
      </c>
      <c r="J176" s="9" t="str">
        <f>[2]หน้าผ้า!M185</f>
        <v>+</v>
      </c>
      <c r="K176" s="9">
        <f>[2]หน้าผ้า!N185</f>
        <v>2</v>
      </c>
      <c r="L176" s="9">
        <f>[2]หน้าผ้า!R185</f>
        <v>0</v>
      </c>
      <c r="M176" s="10">
        <f>[2]หน้าผ้า!T185</f>
        <v>0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>
        <f>[2]หน้าผ้า!Z185</f>
        <v>0</v>
      </c>
      <c r="T176" s="12">
        <f>[2]หน้าผ้า!X185</f>
        <v>0</v>
      </c>
      <c r="U176" s="11">
        <f>[2]หน้าผ้า!AA185</f>
        <v>0</v>
      </c>
      <c r="V176" s="10">
        <f>[2]หน้าผ้า!AJ185</f>
        <v>0</v>
      </c>
      <c r="W176" s="10">
        <f>[2]หน้าผ้า!AL185</f>
        <v>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WSWT2025850</v>
      </c>
      <c r="AA176" s="8">
        <f>[2]หน้าผ้า!AQ185</f>
        <v>1559610.8</v>
      </c>
      <c r="AB176" s="8">
        <f>[2]หน้าผ้า!AR185</f>
        <v>139652.82500000001</v>
      </c>
      <c r="AC176" s="8">
        <f>[2]หน้าผ้า!AS185</f>
        <v>1419957.9750000001</v>
      </c>
      <c r="AD176" s="8">
        <f>[2]หน้าผ้า!AT185</f>
        <v>0</v>
      </c>
      <c r="AE176" s="8">
        <f>[2]หน้าผ้า!AU185</f>
        <v>0</v>
      </c>
      <c r="AF176" s="8" t="str">
        <f>[2]หน้าผ้า!AI185</f>
        <v>ระบุในSD</v>
      </c>
      <c r="AG176" s="1" t="str">
        <f>[3]หน้าผ้า!DC188</f>
        <v>พร้อมส่ง</v>
      </c>
      <c r="AH176" s="1">
        <f>[2]หน้าผ้า!DL185</f>
        <v>0</v>
      </c>
      <c r="AI176" s="1" t="str">
        <f>[2]หน้าผ้า!DM185</f>
        <v>Lead time</v>
      </c>
      <c r="AJ176" s="3">
        <f>[2]หน้าผ้า!DN185</f>
        <v>0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0</v>
      </c>
      <c r="AP176" s="3">
        <f>[2]หน้าผ้า!DP185</f>
        <v>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>
        <f>[2]หน้าผ้า!EC185</f>
        <v>0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WRWT200850/WRWT25800</v>
      </c>
      <c r="BD176" s="56">
        <f>[2]หน้าผ้า!CA185</f>
        <v>0</v>
      </c>
    </row>
    <row r="177" spans="1:56" ht="28.5" customHeight="1" x14ac:dyDescent="0.45">
      <c r="A177" s="3">
        <f>[2]หน้าผ้า!C186</f>
        <v>0</v>
      </c>
      <c r="B177" s="14">
        <f>[2]หน้าผ้า!B186</f>
        <v>0</v>
      </c>
      <c r="C177" s="9">
        <f>[2]หน้าผ้า!E186</f>
        <v>0</v>
      </c>
      <c r="D177" s="13">
        <f>[2]หน้าผ้า!F186</f>
        <v>0</v>
      </c>
      <c r="E177" s="9">
        <f>[2]หน้าผ้า!G186</f>
        <v>20</v>
      </c>
      <c r="F177" s="9">
        <f>[2]หน้าผ้า!H186</f>
        <v>37</v>
      </c>
      <c r="G177" s="9">
        <f>[2]หน้าผ้า!I186</f>
        <v>0</v>
      </c>
      <c r="H177" s="9">
        <f>[2]หน้าผ้า!J186</f>
        <v>0</v>
      </c>
      <c r="I177" s="9">
        <f>[2]หน้าผ้า!L186</f>
        <v>82</v>
      </c>
      <c r="J177" s="9" t="str">
        <f>[2]หน้าผ้า!M186</f>
        <v>±</v>
      </c>
      <c r="K177" s="9">
        <f>[2]หน้าผ้า!N186</f>
        <v>5</v>
      </c>
      <c r="L177" s="9">
        <f>[2]หน้าผ้า!R186</f>
        <v>0</v>
      </c>
      <c r="M177" s="10">
        <f>[2]หน้าผ้า!T186</f>
        <v>0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>
        <f>[2]หน้าผ้า!Z186</f>
        <v>0</v>
      </c>
      <c r="T177" s="12">
        <f>[2]หน้าผ้า!X186</f>
        <v>0</v>
      </c>
      <c r="U177" s="11">
        <f>[2]หน้าผ้า!AA186</f>
        <v>0</v>
      </c>
      <c r="V177" s="10">
        <f>[2]หน้าผ้า!AJ186</f>
        <v>0</v>
      </c>
      <c r="W177" s="10">
        <f>[2]หน้าผ้า!AL186</f>
        <v>0</v>
      </c>
      <c r="X177" s="10">
        <f>[2]หน้าผ้า!AM186</f>
        <v>0</v>
      </c>
      <c r="Y177" s="10">
        <f>[2]หน้าผ้า!AN186</f>
        <v>0</v>
      </c>
      <c r="Z177" s="9" t="str">
        <f>[2]หน้าผ้า!AO186</f>
        <v>WSWT2021750</v>
      </c>
      <c r="AA177" s="8" t="e">
        <f>[2]หน้าผ้า!AQ186</f>
        <v>#REF!</v>
      </c>
      <c r="AB177" s="8" t="e">
        <f>[2]หน้าผ้า!AR186</f>
        <v>#REF!</v>
      </c>
      <c r="AC177" s="8" t="e">
        <f>[2]หน้าผ้า!AS186</f>
        <v>#REF!</v>
      </c>
      <c r="AD177" s="8" t="e">
        <f>[2]หน้าผ้า!AT186</f>
        <v>#REF!</v>
      </c>
      <c r="AE177" s="8" t="e">
        <f>[2]หน้าผ้า!AU186</f>
        <v>#REF!</v>
      </c>
      <c r="AF177" s="8" t="str">
        <f>[2]หน้าผ้า!AI186</f>
        <v>ระบุในSD</v>
      </c>
      <c r="AG177" s="1" t="str">
        <f>[3]หน้าผ้า!DC189</f>
        <v>รอตัด</v>
      </c>
      <c r="AH177" s="1">
        <f>[2]หน้าผ้า!DL186</f>
        <v>0</v>
      </c>
      <c r="AI177" s="1" t="str">
        <f>[2]หน้าผ้า!DM186</f>
        <v>Lead time</v>
      </c>
      <c r="AJ177" s="3">
        <f>[2]หน้าผ้า!DN186</f>
        <v>0</v>
      </c>
      <c r="AK177" s="3">
        <f>[2]หน้าผ้า!DQ186</f>
        <v>0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>
        <f>[2]หน้าผ้า!DU186</f>
        <v>0</v>
      </c>
      <c r="AP177" s="3">
        <f>[2]หน้าผ้า!DP186</f>
        <v>0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>
        <f>[2]หน้าผ้า!EC186</f>
        <v>0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WRWT200750/WRWT21750</v>
      </c>
      <c r="BD177" s="56">
        <f>[2]หน้าผ้า!CA186</f>
        <v>0</v>
      </c>
    </row>
    <row r="178" spans="1:56" ht="28.5" customHeight="1" x14ac:dyDescent="0.45">
      <c r="A178" s="3">
        <f>[2]หน้าผ้า!C187</f>
        <v>45919</v>
      </c>
      <c r="B178" s="14" t="str">
        <f>[2]หน้าผ้า!B187</f>
        <v>MK68-001125</v>
      </c>
      <c r="C178" s="9" t="str">
        <f>[2]หน้าผ้า!E187</f>
        <v>บจก.อินเทคค์ โกลบอล</v>
      </c>
      <c r="D178" s="13" t="str">
        <f>[2]หน้าผ้า!F187</f>
        <v>เพอเฟคค์ 663</v>
      </c>
      <c r="E178" s="9">
        <f>[2]หน้าผ้า!G187</f>
        <v>20</v>
      </c>
      <c r="F178" s="9">
        <f>[2]หน้าผ้า!H187</f>
        <v>36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78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จับจีบ4"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>มัด80 ใช้สายรัด</v>
      </c>
      <c r="T178" s="12" t="str">
        <f>[2]หน้าผ้า!X187</f>
        <v>รอแจ้ง</v>
      </c>
      <c r="U178" s="11">
        <f>[2]หน้าผ้า!AA187</f>
        <v>208</v>
      </c>
      <c r="V178" s="10">
        <f>[2]หน้าผ้า!AJ187</f>
        <v>0</v>
      </c>
      <c r="W178" s="10">
        <f>[2]หน้าผ้า!AL187</f>
        <v>208</v>
      </c>
      <c r="X178" s="10">
        <f>[2]หน้าผ้า!AM187</f>
        <v>21632</v>
      </c>
      <c r="Y178" s="10">
        <f>[2]หน้าผ้า!AN187</f>
        <v>0</v>
      </c>
      <c r="Z178" s="9" t="str">
        <f>[2]หน้าผ้า!AO187</f>
        <v>WSWT2025800</v>
      </c>
      <c r="AA178" s="8">
        <f>[2]หน้าผ้า!AQ187</f>
        <v>0</v>
      </c>
      <c r="AB178" s="8">
        <f>[2]หน้าผ้า!AR187</f>
        <v>0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0</v>
      </c>
      <c r="AF178" s="8" t="str">
        <f>[2]หน้าผ้า!AI187</f>
        <v>ห้ามขาด-ห้ามเกิน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 t="str">
        <f>[2]หน้าผ้า!DN187</f>
        <v>รอแจ้ง</v>
      </c>
      <c r="AK178" s="3">
        <f>[2]หน้าผ้า!DQ187</f>
        <v>0</v>
      </c>
      <c r="AL178" s="3" t="e">
        <f>[2]หน้าผ้า!DR187</f>
        <v>#VALUE!</v>
      </c>
      <c r="AM178" s="3" t="e">
        <f>[2]หน้าผ้า!DS187</f>
        <v>#VALUE!</v>
      </c>
      <c r="AN178" s="3" t="e">
        <f>[2]หน้าผ้า!DT187</f>
        <v>#VALUE!</v>
      </c>
      <c r="AO178" s="3" t="e">
        <f>[2]หน้าผ้า!DU187</f>
        <v>#VALUE!</v>
      </c>
      <c r="AP178" s="3" t="e">
        <f>[2]หน้าผ้า!DP187</f>
        <v>#VALUE!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 t="str">
        <f>[2]หน้าผ้า!AG187</f>
        <v>4/10   11/10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WRWT25800/WRWT25800</v>
      </c>
      <c r="BD178" s="56">
        <f>[2]หน้าผ้า!CA187</f>
        <v>0</v>
      </c>
    </row>
    <row r="179" spans="1:56" ht="28.5" customHeight="1" x14ac:dyDescent="0.45">
      <c r="A179" s="3">
        <f>[2]หน้าผ้า!C188</f>
        <v>45919</v>
      </c>
      <c r="B179" s="14" t="str">
        <f>[2]หน้าผ้า!B188</f>
        <v>MK68-001126</v>
      </c>
      <c r="C179" s="9" t="str">
        <f>[2]หน้าผ้า!E188</f>
        <v>บจก.อินเทคค์ โกลบอล</v>
      </c>
      <c r="D179" s="13" t="str">
        <f>[2]หน้าผ้า!F188</f>
        <v xml:space="preserve">เพอเฟคค์ 664 </v>
      </c>
      <c r="E179" s="9">
        <f>[2]หน้าผ้า!G188</f>
        <v>20</v>
      </c>
      <c r="F179" s="9">
        <f>[2]หน้าผ้า!H188</f>
        <v>36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78</v>
      </c>
      <c r="J179" s="9" t="str">
        <f>[2]หน้าผ้า!M188</f>
        <v>±</v>
      </c>
      <c r="K179" s="9">
        <f>[2]หน้าผ้า!N188</f>
        <v>5</v>
      </c>
      <c r="L179" s="9" t="str">
        <f>[2]หน้าผ้า!R188</f>
        <v>จับจีบ4"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>มัด80 ใช้สายรัด</v>
      </c>
      <c r="T179" s="12">
        <f>[2]หน้าผ้า!X188</f>
        <v>45952</v>
      </c>
      <c r="U179" s="11">
        <f>[2]หน้าผ้า!AA188</f>
        <v>6826</v>
      </c>
      <c r="V179" s="10">
        <f>[2]หน้าผ้า!AJ188</f>
        <v>6826</v>
      </c>
      <c r="W179" s="10">
        <f>[2]หน้าผ้า!AL188</f>
        <v>0</v>
      </c>
      <c r="X179" s="10">
        <f>[2]หน้าผ้า!AM188</f>
        <v>27997</v>
      </c>
      <c r="Y179" s="10">
        <f>[2]หน้าผ้า!AN188</f>
        <v>0</v>
      </c>
      <c r="Z179" s="9" t="str">
        <f>[2]หน้าผ้า!AO188</f>
        <v>WSWT2025800</v>
      </c>
      <c r="AA179" s="8">
        <f>[2]หน้าผ้า!AQ188</f>
        <v>0</v>
      </c>
      <c r="AB179" s="8">
        <f>[2]หน้าผ้า!AR188</f>
        <v>0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 t="str">
        <f>[2]หน้าผ้า!AI188</f>
        <v>ห้ามขาด-ห้ามเกิน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45952</v>
      </c>
      <c r="AK179" s="3">
        <f>[2]หน้าผ้า!DQ188</f>
        <v>0</v>
      </c>
      <c r="AL179" s="3">
        <f>[2]หน้าผ้า!DR188</f>
        <v>45943</v>
      </c>
      <c r="AM179" s="3">
        <f>[2]หน้าผ้า!DS188</f>
        <v>45950</v>
      </c>
      <c r="AN179" s="3">
        <f>[2]หน้าผ้า!DT188</f>
        <v>45951</v>
      </c>
      <c r="AO179" s="3">
        <f>[2]หน้าผ้า!DU188</f>
        <v>45951</v>
      </c>
      <c r="AP179" s="3">
        <f>[2]หน้าผ้า!DP188</f>
        <v>45947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 t="str">
        <f>[2]หน้าผ้า!AG188</f>
        <v>1/10  8/10  15/10  22/10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WRWT25800/WRWT25800</v>
      </c>
      <c r="BD179" s="56">
        <f>[2]หน้าผ้า!CA188</f>
        <v>0</v>
      </c>
    </row>
    <row r="180" spans="1:56" ht="28.5" customHeight="1" x14ac:dyDescent="0.45">
      <c r="A180" s="3">
        <f>[2]หน้าผ้า!C189</f>
        <v>45919</v>
      </c>
      <c r="B180" s="14" t="str">
        <f>[2]หน้าผ้า!B189</f>
        <v>MK68-001127</v>
      </c>
      <c r="C180" s="9" t="str">
        <f>[2]หน้าผ้า!E189</f>
        <v>บจก.อินเทคค์ โกลบอล</v>
      </c>
      <c r="D180" s="13" t="str">
        <f>[2]หน้าผ้า!F189</f>
        <v>เพอเฟคค์ 664HP</v>
      </c>
      <c r="E180" s="9">
        <f>[2]หน้าผ้า!G189</f>
        <v>20</v>
      </c>
      <c r="F180" s="9">
        <f>[2]หน้าผ้า!H189</f>
        <v>36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78</v>
      </c>
      <c r="J180" s="9" t="str">
        <f>[2]หน้าผ้า!M189</f>
        <v>±</v>
      </c>
      <c r="K180" s="9">
        <f>[2]หน้าผ้า!N189</f>
        <v>5</v>
      </c>
      <c r="L180" s="9" t="str">
        <f>[2]หน้าผ้า!R189</f>
        <v>จับจีบ4"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>มัด80 ใช้สายรัด</v>
      </c>
      <c r="T180" s="12" t="str">
        <f>[2]หน้าผ้า!X189</f>
        <v>รอแจ้ง</v>
      </c>
      <c r="U180" s="11">
        <f>[2]หน้าผ้า!AA189</f>
        <v>1374</v>
      </c>
      <c r="V180" s="10">
        <f>[2]หน้าผ้า!AJ189</f>
        <v>0</v>
      </c>
      <c r="W180" s="10">
        <f>[2]หน้าผ้า!AL189</f>
        <v>1374</v>
      </c>
      <c r="X180" s="10">
        <f>[2]หน้าผ้า!AM189</f>
        <v>27689</v>
      </c>
      <c r="Y180" s="10">
        <f>[2]หน้าผ้า!AN189</f>
        <v>0</v>
      </c>
      <c r="Z180" s="9" t="str">
        <f>[2]หน้าผ้า!AO189</f>
        <v>WSWT2025800</v>
      </c>
      <c r="AA180" s="8">
        <f>[2]หน้าผ้า!AQ189</f>
        <v>0</v>
      </c>
      <c r="AB180" s="8">
        <f>[2]หน้าผ้า!AR189</f>
        <v>0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 t="str">
        <f>[2]หน้าผ้า!AI189</f>
        <v>ห้ามขาด-ห้ามเกิน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 t="str">
        <f>[2]หน้าผ้า!DN189</f>
        <v>รอแจ้ง</v>
      </c>
      <c r="AK180" s="3">
        <f>[2]หน้าผ้า!DQ189</f>
        <v>0</v>
      </c>
      <c r="AL180" s="3" t="e">
        <f>[2]หน้าผ้า!DR189</f>
        <v>#VALUE!</v>
      </c>
      <c r="AM180" s="3" t="e">
        <f>[2]หน้าผ้า!DS189</f>
        <v>#VALUE!</v>
      </c>
      <c r="AN180" s="3" t="e">
        <f>[2]หน้าผ้า!DT189</f>
        <v>#VALUE!</v>
      </c>
      <c r="AO180" s="3" t="e">
        <f>[2]หน้าผ้า!DU189</f>
        <v>#VALUE!</v>
      </c>
      <c r="AP180" s="3" t="e">
        <f>[2]หน้าผ้า!DP189</f>
        <v>#VALUE!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 t="str">
        <f>[2]หน้าผ้า!AG189</f>
        <v>3/10  10/10  17/10  24/10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WRWT25800/WRWT25800</v>
      </c>
      <c r="BD180" s="56">
        <f>[2]หน้าผ้า!CA189</f>
        <v>0</v>
      </c>
    </row>
    <row r="181" spans="1:56" ht="28.5" customHeight="1" x14ac:dyDescent="0.45">
      <c r="A181" s="3">
        <f>[2]หน้าผ้า!C190</f>
        <v>45941</v>
      </c>
      <c r="B181" s="14" t="str">
        <f>[2]หน้าผ้า!B190</f>
        <v>MK68-001230</v>
      </c>
      <c r="C181" s="9" t="str">
        <f>[2]หน้าผ้า!E190</f>
        <v>บจก.เคอรี่ฟลาวมิลล์</v>
      </c>
      <c r="D181" s="13" t="str">
        <f>[2]หน้าผ้า!F190</f>
        <v>ชามแดง 25กก</v>
      </c>
      <c r="E181" s="9">
        <f>[2]หน้าผ้า!G190</f>
        <v>20</v>
      </c>
      <c r="F181" s="9">
        <f>[2]หน้าผ้า!H190</f>
        <v>32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72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>ห่ออัดเบลแบน501</v>
      </c>
      <c r="T181" s="12">
        <f>[2]หน้าผ้า!X190</f>
        <v>45954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5250</v>
      </c>
      <c r="Z181" s="9" t="str">
        <f>[2]หน้าผ้า!AO190</f>
        <v>WSWT2025800</v>
      </c>
      <c r="AA181" s="8">
        <f>[2]หน้าผ้า!AQ190</f>
        <v>4679.9500000000007</v>
      </c>
      <c r="AB181" s="8">
        <f>[2]หน้าผ้า!AR190</f>
        <v>4679.9500000000007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รอแบบ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45954</v>
      </c>
      <c r="AK181" s="3">
        <f>[2]หน้าผ้า!DQ190</f>
        <v>0</v>
      </c>
      <c r="AL181" s="3">
        <f>[2]หน้าผ้า!DR190</f>
        <v>45945</v>
      </c>
      <c r="AM181" s="3">
        <f>[2]หน้าผ้า!DS190</f>
        <v>45952</v>
      </c>
      <c r="AN181" s="3">
        <f>[2]หน้าผ้า!DT190</f>
        <v>45953</v>
      </c>
      <c r="AO181" s="3">
        <f>[2]หน้าผ้า!DU190</f>
        <v>45953</v>
      </c>
      <c r="AP181" s="3">
        <f>[2]หน้าผ้า!DP190</f>
        <v>45949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WRWT25800/WRWT25800</v>
      </c>
      <c r="BD181" s="56">
        <f>[2]หน้าผ้า!CA190</f>
        <v>0</v>
      </c>
    </row>
    <row r="182" spans="1:56" ht="28.5" customHeight="1" x14ac:dyDescent="0.45">
      <c r="A182" s="3">
        <f>[2]หน้าผ้า!C191</f>
        <v>45941</v>
      </c>
      <c r="B182" s="14" t="str">
        <f>[2]หน้าผ้า!B191</f>
        <v>MK68-001230</v>
      </c>
      <c r="C182" s="9" t="str">
        <f>[2]หน้าผ้า!E191</f>
        <v>บจก.เคอรี่ฟลาวมิลล์</v>
      </c>
      <c r="D182" s="13" t="str">
        <f>[2]หน้าผ้า!F191</f>
        <v>แปดแต้มแดง 25กก</v>
      </c>
      <c r="E182" s="9">
        <f>[2]หน้าผ้า!G191</f>
        <v>20</v>
      </c>
      <c r="F182" s="9">
        <f>[2]หน้าผ้า!H191</f>
        <v>32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72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>ห่ออัดเบลแบน501</v>
      </c>
      <c r="T182" s="12">
        <f>[2]หน้าผ้า!X191</f>
        <v>45954</v>
      </c>
      <c r="U182" s="11">
        <f>[2]หน้าผ้า!AA191</f>
        <v>10000</v>
      </c>
      <c r="V182" s="10">
        <f>[2]หน้าผ้า!AJ191</f>
        <v>0</v>
      </c>
      <c r="W182" s="10">
        <f>[2]หน้าผ้า!AL191</f>
        <v>10000</v>
      </c>
      <c r="X182" s="10">
        <f>[2]หน้าผ้า!AM191</f>
        <v>0</v>
      </c>
      <c r="Y182" s="10">
        <f>[2]หน้าผ้า!AN191</f>
        <v>10500</v>
      </c>
      <c r="Z182" s="9" t="str">
        <f>[2]หน้าผ้า!AO191</f>
        <v>WSWT2025800</v>
      </c>
      <c r="AA182" s="8">
        <f>[2]หน้าผ้า!AQ191</f>
        <v>9359.9000000000015</v>
      </c>
      <c r="AB182" s="8">
        <f>[2]หน้าผ้า!AR191</f>
        <v>9359.9000000000015</v>
      </c>
      <c r="AC182" s="8">
        <f>[2]หน้าผ้า!AS191</f>
        <v>0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พร้อมส่ง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45954</v>
      </c>
      <c r="AK182" s="3">
        <f>[2]หน้าผ้า!DQ191</f>
        <v>0</v>
      </c>
      <c r="AL182" s="3">
        <f>[2]หน้าผ้า!DR191</f>
        <v>45945</v>
      </c>
      <c r="AM182" s="3">
        <f>[2]หน้าผ้า!DS191</f>
        <v>45952</v>
      </c>
      <c r="AN182" s="3">
        <f>[2]หน้าผ้า!DT191</f>
        <v>45953</v>
      </c>
      <c r="AO182" s="3">
        <f>[2]หน้าผ้า!DU191</f>
        <v>45953</v>
      </c>
      <c r="AP182" s="3">
        <f>[2]หน้าผ้า!DP191</f>
        <v>45949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WRWT25800/WRWT25800</v>
      </c>
      <c r="BD182" s="56">
        <f>[2]หน้าผ้า!CA191</f>
        <v>0</v>
      </c>
    </row>
    <row r="183" spans="1:56" ht="28.5" customHeight="1" x14ac:dyDescent="0.45">
      <c r="A183" s="3">
        <f>[2]หน้าผ้า!C192</f>
        <v>45945</v>
      </c>
      <c r="B183" s="14" t="str">
        <f>[2]หน้าผ้า!B192</f>
        <v>ใบรับคำสั่งซื้อ</v>
      </c>
      <c r="C183" s="9" t="str">
        <f>[2]หน้าผ้า!E192</f>
        <v>โรงสีข้าวธัญญาวัฒน์</v>
      </c>
      <c r="D183" s="13" t="str">
        <f>[2]หน้าผ้า!F192</f>
        <v>ช้างจีนข้าวหอมชั้นดี(น้ำเงิน) (ถุงในเจาะรู)</v>
      </c>
      <c r="E183" s="9">
        <f>[2]หน้าผ้า!G192</f>
        <v>20</v>
      </c>
      <c r="F183" s="9">
        <f>[2]หน้าผ้า!H192</f>
        <v>32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70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บิด</v>
      </c>
      <c r="M183" s="10">
        <f>[2]หน้าผ้า!T192</f>
        <v>21</v>
      </c>
      <c r="N183" s="9">
        <f>[2]หน้าผ้า!U192</f>
        <v>35</v>
      </c>
      <c r="O183" s="9">
        <f>[2]หน้าผ้า!V192</f>
        <v>40</v>
      </c>
      <c r="P183" s="10">
        <f>[2]หน้าผ้า!AB192</f>
        <v>72.532500095999993</v>
      </c>
      <c r="Q183" s="10">
        <f>[2]หน้าผ้า!AC192</f>
        <v>0</v>
      </c>
      <c r="R183" s="10">
        <f>[2]หน้าผ้า!AD192</f>
        <v>72.532500095999993</v>
      </c>
      <c r="S183" s="9" t="str">
        <f>[2]หน้าผ้า!Z192</f>
        <v>500กระสอบ</v>
      </c>
      <c r="T183" s="12">
        <f>[2]หน้าผ้า!X192</f>
        <v>45951</v>
      </c>
      <c r="U183" s="11">
        <f>[2]หน้าผ้า!AA192</f>
        <v>4000</v>
      </c>
      <c r="V183" s="10">
        <f>[2]หน้าผ้า!AJ192</f>
        <v>0</v>
      </c>
      <c r="W183" s="10">
        <f>[2]หน้าผ้า!AL192</f>
        <v>4000</v>
      </c>
      <c r="X183" s="10">
        <f>[2]หน้าผ้า!AM192</f>
        <v>0</v>
      </c>
      <c r="Y183" s="10">
        <f>[2]หน้าผ้า!AN192</f>
        <v>4200</v>
      </c>
      <c r="Z183" s="9" t="str">
        <f>[2]หน้าผ้า!AO192</f>
        <v>WSWT2025800</v>
      </c>
      <c r="AA183" s="8">
        <f>[2]หน้าผ้า!AQ192</f>
        <v>3743.96</v>
      </c>
      <c r="AB183" s="8">
        <f>[2]หน้าผ้า!AR192</f>
        <v>3743.96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พร้อมส่ง</v>
      </c>
      <c r="AH183" s="1" t="str">
        <f>[2]หน้าผ้า!DL192</f>
        <v>P9</v>
      </c>
      <c r="AI183" s="1">
        <f>[2]หน้าผ้า!DM192</f>
        <v>3</v>
      </c>
      <c r="AJ183" s="3">
        <f>[2]หน้าผ้า!DN192</f>
        <v>45951</v>
      </c>
      <c r="AK183" s="3">
        <f>[2]หน้าผ้า!DQ192</f>
        <v>0</v>
      </c>
      <c r="AL183" s="3">
        <f>[2]หน้าผ้า!DR192</f>
        <v>45941</v>
      </c>
      <c r="AM183" s="3">
        <f>[2]หน้าผ้า!DS192</f>
        <v>45948</v>
      </c>
      <c r="AN183" s="3">
        <f>[2]หน้าผ้า!DT192</f>
        <v>45949</v>
      </c>
      <c r="AO183" s="3">
        <f>[2]หน้าผ้า!DU192</f>
        <v>45949</v>
      </c>
      <c r="AP183" s="3">
        <f>[2]หน้าผ้า!DP192</f>
        <v>45946</v>
      </c>
      <c r="AQ183" s="3">
        <f>[2]หน้าผ้า!DW192</f>
        <v>45950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>รอART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WRWT25800/WRWT25800</v>
      </c>
      <c r="BD183" s="56">
        <f>[2]หน้าผ้า!CA192</f>
        <v>0</v>
      </c>
    </row>
    <row r="184" spans="1:56" ht="28.5" customHeight="1" x14ac:dyDescent="0.45">
      <c r="A184" s="3" t="str">
        <f>[2]หน้าผ้า!C193</f>
        <v>ประมาณการ</v>
      </c>
      <c r="B184" s="14" t="str">
        <f>[2]หน้าผ้า!B193</f>
        <v>ประมาณการ</v>
      </c>
      <c r="C184" s="9" t="str">
        <f>[2]หน้าผ้า!E193</f>
        <v>บจก.อินเทคค์ โกลบอล</v>
      </c>
      <c r="D184" s="13" t="str">
        <f>[2]หน้าผ้า!F193</f>
        <v>รอแบบ</v>
      </c>
      <c r="E184" s="9">
        <f>[2]หน้าผ้า!G193</f>
        <v>20</v>
      </c>
      <c r="F184" s="9">
        <f>[2]หน้าผ้า!H193</f>
        <v>36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78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จับจีบ4"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>มัด80 ใช้สายรัด</v>
      </c>
      <c r="T184" s="12">
        <f>[2]หน้าผ้า!X193</f>
        <v>45961</v>
      </c>
      <c r="U184" s="11">
        <f>[2]หน้าผ้า!AA193</f>
        <v>290000</v>
      </c>
      <c r="V184" s="10">
        <f>[2]หน้าผ้า!AJ193</f>
        <v>0</v>
      </c>
      <c r="W184" s="10">
        <f>[2]หน้าผ้า!AL193</f>
        <v>290000</v>
      </c>
      <c r="X184" s="10">
        <f>[2]หน้าผ้า!AM193</f>
        <v>0</v>
      </c>
      <c r="Y184" s="10">
        <f>[2]หน้าผ้า!AN193</f>
        <v>304500</v>
      </c>
      <c r="Z184" s="9" t="str">
        <f>[2]หน้าผ้า!AO193</f>
        <v>WSWT2025800</v>
      </c>
      <c r="AA184" s="8">
        <f>[2]หน้าผ้า!AQ193</f>
        <v>303847.5</v>
      </c>
      <c r="AB184" s="8">
        <f>[2]หน้าผ้า!AR193</f>
        <v>7783</v>
      </c>
      <c r="AC184" s="8">
        <f>[2]หน้าผ้า!AS193</f>
        <v>296064.5</v>
      </c>
      <c r="AD184" s="8">
        <f>[2]หน้าผ้า!AT193</f>
        <v>0</v>
      </c>
      <c r="AE184" s="8">
        <f>[2]หน้าผ้า!AU193</f>
        <v>0</v>
      </c>
      <c r="AF184" s="8" t="str">
        <f>[2]หน้าผ้า!AI193</f>
        <v>ห้ามขาด-ห้ามเกิน</v>
      </c>
      <c r="AG184" s="1" t="str">
        <f>[3]หน้าผ้า!DC196</f>
        <v>พร้อมส่ง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45961</v>
      </c>
      <c r="AK184" s="3">
        <f>[2]หน้าผ้า!DQ193</f>
        <v>0</v>
      </c>
      <c r="AL184" s="3">
        <f>[2]หน้าผ้า!DR193</f>
        <v>45952</v>
      </c>
      <c r="AM184" s="3">
        <f>[2]หน้าผ้า!DS193</f>
        <v>45959</v>
      </c>
      <c r="AN184" s="3">
        <f>[2]หน้าผ้า!DT193</f>
        <v>45960</v>
      </c>
      <c r="AO184" s="3">
        <f>[2]หน้าผ้า!DU193</f>
        <v>45960</v>
      </c>
      <c r="AP184" s="3">
        <f>[2]หน้าผ้า!DP193</f>
        <v>45956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WRWT25800/WRWT25800</v>
      </c>
      <c r="BD184" s="56">
        <f>[2]หน้าผ้า!CA193</f>
        <v>22632.486222222225</v>
      </c>
    </row>
    <row r="185" spans="1:56" ht="28.5" customHeight="1" x14ac:dyDescent="0.45">
      <c r="A185" s="3">
        <f>[2]หน้าผ้า!C194</f>
        <v>0</v>
      </c>
      <c r="B185" s="14">
        <f>[2]หน้าผ้า!B194</f>
        <v>0</v>
      </c>
      <c r="C185" s="9">
        <f>[2]หน้าผ้า!E194</f>
        <v>0</v>
      </c>
      <c r="D185" s="13">
        <f>[2]หน้าผ้า!F194</f>
        <v>0</v>
      </c>
      <c r="E185" s="9">
        <f>[2]หน้าผ้า!G194</f>
        <v>20</v>
      </c>
      <c r="F185" s="9">
        <f>[2]หน้าผ้า!H194</f>
        <v>37</v>
      </c>
      <c r="G185" s="9">
        <f>[2]หน้าผ้า!I194</f>
        <v>0</v>
      </c>
      <c r="H185" s="9">
        <f>[2]หน้าผ้า!J194</f>
        <v>0</v>
      </c>
      <c r="I185" s="9">
        <f>[2]หน้าผ้า!L194</f>
        <v>80</v>
      </c>
      <c r="J185" s="9" t="str">
        <f>[2]หน้าผ้า!M194</f>
        <v>±</v>
      </c>
      <c r="K185" s="9">
        <f>[2]หน้าผ้า!N194</f>
        <v>3</v>
      </c>
      <c r="L185" s="9">
        <f>[2]หน้าผ้า!R194</f>
        <v>0</v>
      </c>
      <c r="M185" s="10">
        <f>[2]หน้าผ้า!T194</f>
        <v>0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>
        <f>[2]หน้าผ้า!Z194</f>
        <v>0</v>
      </c>
      <c r="T185" s="12">
        <f>[2]หน้าผ้า!X194</f>
        <v>0</v>
      </c>
      <c r="U185" s="11">
        <f>[2]หน้าผ้า!AA194</f>
        <v>0</v>
      </c>
      <c r="V185" s="10">
        <f>[2]หน้าผ้า!AJ194</f>
        <v>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WSWT2025800</v>
      </c>
      <c r="AA185" s="8">
        <f>[2]หน้าผ้า!AQ194</f>
        <v>321631.31</v>
      </c>
      <c r="AB185" s="8">
        <f>[2]หน้าผ้า!AR194</f>
        <v>25566.81</v>
      </c>
      <c r="AC185" s="8">
        <f>[2]หน้าผ้า!AS194</f>
        <v>296064.5</v>
      </c>
      <c r="AD185" s="8">
        <f>[2]หน้าผ้า!AT194</f>
        <v>0</v>
      </c>
      <c r="AE185" s="8">
        <f>[2]หน้าผ้า!AU194</f>
        <v>0</v>
      </c>
      <c r="AF185" s="8" t="str">
        <f>[2]หน้าผ้า!AI194</f>
        <v>ระบุในSD</v>
      </c>
      <c r="AG185" s="1" t="str">
        <f>[3]หน้าผ้า!DC197</f>
        <v>พร้อมส่ง</v>
      </c>
      <c r="AH185" s="1">
        <f>[2]หน้าผ้า!DL194</f>
        <v>0</v>
      </c>
      <c r="AI185" s="1" t="str">
        <f>[2]หน้าผ้า!DM194</f>
        <v>Lead time</v>
      </c>
      <c r="AJ185" s="3">
        <f>[2]หน้าผ้า!DN194</f>
        <v>0</v>
      </c>
      <c r="AK185" s="3">
        <f>[2]หน้าผ้า!DQ194</f>
        <v>0</v>
      </c>
      <c r="AL185" s="3">
        <f>[2]หน้าผ้า!DR194</f>
        <v>0</v>
      </c>
      <c r="AM185" s="3">
        <f>[2]หน้าผ้า!DS194</f>
        <v>0</v>
      </c>
      <c r="AN185" s="3">
        <f>[2]หน้าผ้า!DT194</f>
        <v>0</v>
      </c>
      <c r="AO185" s="3">
        <f>[2]หน้าผ้า!DU194</f>
        <v>0</v>
      </c>
      <c r="AP185" s="3">
        <f>[2]หน้าผ้า!DP194</f>
        <v>0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>
        <f>[2]หน้าผ้า!EC194</f>
        <v>0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WRWT25800/WRWT25800</v>
      </c>
      <c r="BD185" s="56">
        <f>[2]หน้าผ้า!CA194</f>
        <v>0</v>
      </c>
    </row>
    <row r="186" spans="1:56" ht="28.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20</v>
      </c>
      <c r="F186" s="9">
        <f>[2]หน้าผ้า!H195</f>
        <v>34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98</v>
      </c>
      <c r="J186" s="9" t="str">
        <f>[2]หน้าผ้า!M195</f>
        <v>±</v>
      </c>
      <c r="K186" s="9">
        <f>[2]หน้าผ้า!N195</f>
        <v>5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WSWT2021950UV</v>
      </c>
      <c r="AA186" s="8" t="e">
        <f>[2]หน้าผ้า!AQ195</f>
        <v>#REF!</v>
      </c>
      <c r="AB186" s="8" t="e">
        <f>[2]หน้าผ้า!AR195</f>
        <v>#REF!</v>
      </c>
      <c r="AC186" s="8" t="e">
        <f>[2]หน้าผ้า!AS195</f>
        <v>#REF!</v>
      </c>
      <c r="AD186" s="8" t="e">
        <f>[2]หน้าผ้า!AT195</f>
        <v>#REF!</v>
      </c>
      <c r="AE186" s="8" t="e">
        <f>[2]หน้าผ้า!AU195</f>
        <v>#REF!</v>
      </c>
      <c r="AF186" s="8" t="str">
        <f>[2]หน้าผ้า!AI195</f>
        <v>ระบุในSD</v>
      </c>
      <c r="AG186" s="1" t="str">
        <f>[3]หน้าผ้า!DC198</f>
        <v>พร้อมส่ง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WRWT200950/WRWT21950</v>
      </c>
      <c r="BD186" s="56">
        <f>[2]หน้าผ้า!CA195</f>
        <v>0</v>
      </c>
    </row>
    <row r="187" spans="1:56" ht="28.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20</v>
      </c>
      <c r="F187" s="9">
        <f>[2]หน้าผ้า!H196</f>
        <v>34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95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WSWT2021900UV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พร้อมส่ง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WRWT200900/WRWT21900</v>
      </c>
      <c r="BD187" s="56">
        <f>[2]หน้าผ้า!CA196</f>
        <v>0</v>
      </c>
    </row>
    <row r="188" spans="1:56" ht="28.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20</v>
      </c>
      <c r="F188" s="9">
        <f>[2]หน้าผ้า!H197</f>
        <v>34</v>
      </c>
      <c r="G188" s="9">
        <f>[2]หน้าผ้า!I197</f>
        <v>0</v>
      </c>
      <c r="H188" s="9">
        <f>[2]หน้าผ้า!J197</f>
        <v>0</v>
      </c>
      <c r="I188" s="9">
        <f>[2]หน้าผ้า!L197</f>
        <v>80</v>
      </c>
      <c r="J188" s="9" t="str">
        <f>[2]หน้าผ้า!M197</f>
        <v>±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WSWT2021750UV</v>
      </c>
      <c r="AA188" s="8" t="e">
        <f>[2]หน้าผ้า!AQ197</f>
        <v>#REF!</v>
      </c>
      <c r="AB188" s="8" t="e">
        <f>[2]หน้าผ้า!AR197</f>
        <v>#REF!</v>
      </c>
      <c r="AC188" s="8" t="e">
        <f>[2]หน้าผ้า!AS197</f>
        <v>#REF!</v>
      </c>
      <c r="AD188" s="8" t="e">
        <f>[2]หน้าผ้า!AT197</f>
        <v>#REF!</v>
      </c>
      <c r="AE188" s="8" t="e">
        <f>[2]หน้าผ้า!AU197</f>
        <v>#REF!</v>
      </c>
      <c r="AF188" s="8" t="str">
        <f>[2]หน้าผ้า!AI197</f>
        <v>ระบุในSD</v>
      </c>
      <c r="AG188" s="1" t="str">
        <f>[3]หน้าผ้า!DC200</f>
        <v>พร้อมส่ง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WRWT200750/WRWT21750</v>
      </c>
      <c r="BD188" s="56">
        <f>[2]หน้าผ้า!CA197</f>
        <v>0</v>
      </c>
    </row>
    <row r="189" spans="1:56" ht="28.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20</v>
      </c>
      <c r="F189" s="9">
        <f>[2]หน้าผ้า!H198</f>
        <v>34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80</v>
      </c>
      <c r="J189" s="9" t="str">
        <f>[2]หน้าผ้า!M198</f>
        <v>±</v>
      </c>
      <c r="K189" s="9">
        <f>[2]หน้าผ้า!N198</f>
        <v>5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>
        <f>[2]หน้าผ้า!X198</f>
        <v>0</v>
      </c>
      <c r="U189" s="11">
        <f>[2]หน้าผ้า!AA198</f>
        <v>0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>WSWT2021800UV</v>
      </c>
      <c r="AA189" s="8" t="e">
        <f>[2]หน้าผ้า!AQ198</f>
        <v>#REF!</v>
      </c>
      <c r="AB189" s="8" t="e">
        <f>[2]หน้าผ้า!AR198</f>
        <v>#REF!</v>
      </c>
      <c r="AC189" s="8" t="e">
        <f>[2]หน้าผ้า!AS198</f>
        <v>#REF!</v>
      </c>
      <c r="AD189" s="8" t="e">
        <f>[2]หน้าผ้า!AT198</f>
        <v>#REF!</v>
      </c>
      <c r="AE189" s="8" t="e">
        <f>[2]หน้าผ้า!AU198</f>
        <v>#REF!</v>
      </c>
      <c r="AF189" s="8" t="str">
        <f>[2]หน้าผ้า!AI198</f>
        <v>ระบุในSD</v>
      </c>
      <c r="AG189" s="1" t="str">
        <f>[3]หน้าผ้า!DC201</f>
        <v>พร้อมส่ง</v>
      </c>
      <c r="AH189" s="1">
        <f>[2]หน้าผ้า!DL198</f>
        <v>0</v>
      </c>
      <c r="AI189" s="1" t="str">
        <f>[2]หน้าผ้า!DM198</f>
        <v>Lead time</v>
      </c>
      <c r="AJ189" s="3">
        <f>[2]หน้าผ้า!DN198</f>
        <v>0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0</v>
      </c>
      <c r="AP189" s="3">
        <f>[2]หน้าผ้า!DP198</f>
        <v>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>
        <f>[2]หน้าผ้า!EC198</f>
        <v>0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WRWT200800/WRWT21800</v>
      </c>
      <c r="BD189" s="56">
        <f>[2]หน้าผ้า!CA198</f>
        <v>0</v>
      </c>
    </row>
    <row r="190" spans="1:56" ht="28.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20</v>
      </c>
      <c r="F190" s="9">
        <f>[2]หน้าผ้า!H199</f>
        <v>37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70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WSWT2025700(1)</v>
      </c>
      <c r="AA190" s="8" t="e">
        <f>[2]หน้าผ้า!AQ199</f>
        <v>#REF!</v>
      </c>
      <c r="AB190" s="8" t="e">
        <f>[2]หน้าผ้า!AR199</f>
        <v>#REF!</v>
      </c>
      <c r="AC190" s="8" t="e">
        <f>[2]หน้าผ้า!AS199</f>
        <v>#REF!</v>
      </c>
      <c r="AD190" s="8" t="e">
        <f>[2]หน้าผ้า!AT199</f>
        <v>#REF!</v>
      </c>
      <c r="AE190" s="8" t="e">
        <f>[2]หน้าผ้า!AU199</f>
        <v>#REF!</v>
      </c>
      <c r="AF190" s="8" t="str">
        <f>[2]หน้าผ้า!AI199</f>
        <v>ระบุในSD</v>
      </c>
      <c r="AG190" s="1" t="str">
        <f>[3]หน้าผ้า!DC202</f>
        <v>พร้อมส่ง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WRWT200800/WRWT25650</v>
      </c>
      <c r="BD190" s="56">
        <f>[2]หน้าผ้า!CA199</f>
        <v>0</v>
      </c>
    </row>
    <row r="191" spans="1:56" ht="28.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20</v>
      </c>
      <c r="F191" s="9">
        <f>[2]หน้าผ้า!H200</f>
        <v>34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85</v>
      </c>
      <c r="J191" s="9" t="str">
        <f>[2]หน้าผ้า!M200</f>
        <v>±</v>
      </c>
      <c r="K191" s="9">
        <f>[2]หน้าผ้า!N200</f>
        <v>5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WSWT2021850UV</v>
      </c>
      <c r="AA191" s="8" t="e">
        <f>[2]หน้าผ้า!AQ200</f>
        <v>#REF!</v>
      </c>
      <c r="AB191" s="8" t="e">
        <f>[2]หน้าผ้า!AR200</f>
        <v>#REF!</v>
      </c>
      <c r="AC191" s="8" t="e">
        <f>[2]หน้าผ้า!AS200</f>
        <v>#REF!</v>
      </c>
      <c r="AD191" s="8" t="e">
        <f>[2]หน้าผ้า!AT200</f>
        <v>#REF!</v>
      </c>
      <c r="AE191" s="8" t="e">
        <f>[2]หน้าผ้า!AU200</f>
        <v>#REF!</v>
      </c>
      <c r="AF191" s="8" t="str">
        <f>[2]หน้าผ้า!AI200</f>
        <v>ระบุในSD</v>
      </c>
      <c r="AG191" s="1" t="str">
        <f>[3]หน้าผ้า!DC203</f>
        <v>ยังไม่ได้พิมพ์</v>
      </c>
      <c r="AH191" s="1">
        <f>[2]หน้าผ้า!DL200</f>
        <v>0</v>
      </c>
      <c r="AI191" s="1">
        <f>[2]หน้าผ้า!DM200</f>
        <v>0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WRWT200850/WRWT21850</v>
      </c>
      <c r="BD191" s="56">
        <f>[2]หน้าผ้า!CA200</f>
        <v>0</v>
      </c>
    </row>
    <row r="192" spans="1:56" ht="28.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20</v>
      </c>
      <c r="F192" s="9">
        <f>[2]หน้าผ้า!H201</f>
        <v>34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80</v>
      </c>
      <c r="J192" s="9" t="str">
        <f>[2]หน้าผ้า!M201</f>
        <v>±</v>
      </c>
      <c r="K192" s="9">
        <f>[2]หน้าผ้า!N201</f>
        <v>5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WSWT2021750UV</v>
      </c>
      <c r="AA192" s="8" t="e">
        <f>[2]หน้าผ้า!AQ201</f>
        <v>#REF!</v>
      </c>
      <c r="AB192" s="8" t="e">
        <f>[2]หน้าผ้า!AR201</f>
        <v>#REF!</v>
      </c>
      <c r="AC192" s="8" t="e">
        <f>[2]หน้าผ้า!AS201</f>
        <v>#REF!</v>
      </c>
      <c r="AD192" s="8" t="e">
        <f>[2]หน้าผ้า!AT201</f>
        <v>#REF!</v>
      </c>
      <c r="AE192" s="8" t="e">
        <f>[2]หน้าผ้า!AU201</f>
        <v>#REF!</v>
      </c>
      <c r="AF192" s="8" t="str">
        <f>[2]หน้าผ้า!AI201</f>
        <v>ระบุในSD</v>
      </c>
      <c r="AG192" s="1" t="str">
        <f>[3]หน้าผ้า!DC204</f>
        <v>พร้อมส่ง</v>
      </c>
      <c r="AH192" s="1">
        <f>[2]หน้าผ้า!DL201</f>
        <v>0</v>
      </c>
      <c r="AI192" s="1">
        <f>[2]หน้าผ้า!DM201</f>
        <v>0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WRWT200750/WRWT21750</v>
      </c>
      <c r="BD192" s="56">
        <f>[2]หน้าผ้า!CA201</f>
        <v>0</v>
      </c>
    </row>
    <row r="193" spans="1:56" ht="28.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21</v>
      </c>
      <c r="F193" s="9">
        <f>[2]หน้าผ้า!H202</f>
        <v>39</v>
      </c>
      <c r="G193" s="9">
        <f>[2]หน้าผ้า!I202</f>
        <v>0</v>
      </c>
      <c r="H193" s="9">
        <f>[2]หน้าผ้า!J202</f>
        <v>0</v>
      </c>
      <c r="I193" s="9">
        <f>[2]หน้าผ้า!L202</f>
        <v>78</v>
      </c>
      <c r="J193" s="9" t="str">
        <f>[2]หน้าผ้า!M202</f>
        <v>±</v>
      </c>
      <c r="K193" s="9">
        <f>[2]หน้าผ้า!N202</f>
        <v>3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WSWT2125700</v>
      </c>
      <c r="AA193" s="8" t="e">
        <f>[2]หน้าผ้า!AQ202</f>
        <v>#REF!</v>
      </c>
      <c r="AB193" s="8" t="e">
        <f>[2]หน้าผ้า!AR202</f>
        <v>#REF!</v>
      </c>
      <c r="AC193" s="8" t="e">
        <f>[2]หน้าผ้า!AS202</f>
        <v>#REF!</v>
      </c>
      <c r="AD193" s="8" t="e">
        <f>[2]หน้าผ้า!AT202</f>
        <v>#REF!</v>
      </c>
      <c r="AE193" s="8" t="e">
        <f>[2]หน้าผ้า!AU202</f>
        <v>#REF!</v>
      </c>
      <c r="AF193" s="8" t="str">
        <f>[2]หน้าผ้า!AI202</f>
        <v>ระบุในSD</v>
      </c>
      <c r="AG193" s="1" t="str">
        <f>[3]หน้าผ้า!DC205</f>
        <v>พร้อมส่ง</v>
      </c>
      <c r="AH193" s="1">
        <f>[2]หน้าผ้า!DL202</f>
        <v>0</v>
      </c>
      <c r="AI193" s="1">
        <f>[2]หน้าผ้า!DM202</f>
        <v>0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0</v>
      </c>
      <c r="AP193" s="3">
        <f>[2]หน้าผ้า!DP202</f>
        <v>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WRWT210800/WRWT25650</v>
      </c>
      <c r="BD193" s="56">
        <f>[2]หน้าผ้า!CA202</f>
        <v>0</v>
      </c>
    </row>
    <row r="194" spans="1:56" ht="28.5" customHeight="1" x14ac:dyDescent="0.45">
      <c r="A194" s="3">
        <f>[2]หน้าผ้า!C203</f>
        <v>45944</v>
      </c>
      <c r="B194" s="14" t="str">
        <f>[2]หน้าผ้า!B203</f>
        <v>ใบรับคำสั่งซื้อ</v>
      </c>
      <c r="C194" s="9" t="str">
        <f>[2]หน้าผ้า!E203</f>
        <v>บจก.ไลม์มาสเตอร์</v>
      </c>
      <c r="D194" s="13" t="str">
        <f>[2]หน้าผ้า!F203</f>
        <v>LMC 20KG</v>
      </c>
      <c r="E194" s="9">
        <f>[2]หน้าผ้า!G203</f>
        <v>21</v>
      </c>
      <c r="F194" s="9">
        <f>[2]หน้าผ้า!H203</f>
        <v>34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60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ไม่</v>
      </c>
      <c r="M194" s="10">
        <f>[2]หน้าผ้า!T203</f>
        <v>22</v>
      </c>
      <c r="N194" s="9">
        <f>[2]หน้าผ้า!U203</f>
        <v>36</v>
      </c>
      <c r="O194" s="9">
        <f>[2]หน้าผ้า!V203</f>
        <v>40</v>
      </c>
      <c r="P194" s="10">
        <f>[2]หน้าผ้า!AB203</f>
        <v>390.78734745599991</v>
      </c>
      <c r="Q194" s="10">
        <f>[2]หน้าผ้า!AC203</f>
        <v>0</v>
      </c>
      <c r="R194" s="10">
        <f>[2]หน้าผ้า!AD203</f>
        <v>390.78734745599991</v>
      </c>
      <c r="S194" s="9" t="str">
        <f>[2]หน้าผ้า!Z203</f>
        <v>500กระสอบแบน</v>
      </c>
      <c r="T194" s="12">
        <f>[2]หน้าผ้า!X203</f>
        <v>45954</v>
      </c>
      <c r="U194" s="11">
        <f>[2]หน้าผ้า!AA203</f>
        <v>20000</v>
      </c>
      <c r="V194" s="10">
        <f>[2]หน้าผ้า!AJ203</f>
        <v>0</v>
      </c>
      <c r="W194" s="10">
        <f>[2]หน้าผ้า!AL203</f>
        <v>20000</v>
      </c>
      <c r="X194" s="10">
        <f>[2]หน้าผ้า!AM203</f>
        <v>0</v>
      </c>
      <c r="Y194" s="10">
        <f>[2]หน้าผ้า!AN203</f>
        <v>21000</v>
      </c>
      <c r="Z194" s="9" t="str">
        <f>[2]หน้าผ้า!AO203</f>
        <v>WSWT2125650</v>
      </c>
      <c r="AA194" s="8">
        <f>[2]หน้าผ้า!AQ203</f>
        <v>19837.400000000001</v>
      </c>
      <c r="AB194" s="8">
        <f>[2]หน้าผ้า!AR203</f>
        <v>19837.400000000001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พร้อมส่ง</v>
      </c>
      <c r="AH194" s="1" t="str">
        <f>[2]หน้าผ้า!DL203</f>
        <v>P9</v>
      </c>
      <c r="AI194" s="1">
        <f>[2]หน้าผ้า!DM203</f>
        <v>3</v>
      </c>
      <c r="AJ194" s="3">
        <f>[2]หน้าผ้า!DN203</f>
        <v>45954</v>
      </c>
      <c r="AK194" s="3">
        <f>[2]หน้าผ้า!DQ203</f>
        <v>0</v>
      </c>
      <c r="AL194" s="3">
        <f>[2]หน้าผ้า!DR203</f>
        <v>45944</v>
      </c>
      <c r="AM194" s="3">
        <f>[2]หน้าผ้า!DS203</f>
        <v>45951</v>
      </c>
      <c r="AN194" s="3">
        <f>[2]หน้าผ้า!DT203</f>
        <v>45952</v>
      </c>
      <c r="AO194" s="3">
        <f>[2]หน้าผ้า!DU203</f>
        <v>45952</v>
      </c>
      <c r="AP194" s="3">
        <f>[2]หน้าผ้า!DP203</f>
        <v>45949</v>
      </c>
      <c r="AQ194" s="3">
        <f>[2]หน้าผ้า!DW203</f>
        <v>45953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>รอART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WRWT25650/WRWT25650</v>
      </c>
      <c r="BD194" s="56">
        <f>[2]หน้าผ้า!CA203</f>
        <v>0</v>
      </c>
    </row>
    <row r="195" spans="1:56" ht="28.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21</v>
      </c>
      <c r="F195" s="9">
        <f>[2]หน้าผ้า!H204</f>
        <v>37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67</v>
      </c>
      <c r="J195" s="9" t="str">
        <f>[2]หน้าผ้า!M204</f>
        <v>±</v>
      </c>
      <c r="K195" s="9">
        <f>[2]หน้าผ้า!N204</f>
        <v>5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WSWT2125650</v>
      </c>
      <c r="AA195" s="8">
        <f>[2]หน้าผ้า!AQ204</f>
        <v>19837.400000000001</v>
      </c>
      <c r="AB195" s="8">
        <f>[2]หน้าผ้า!AR204</f>
        <v>19837.400000000001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0</v>
      </c>
      <c r="AF195" s="8" t="str">
        <f>[2]หน้าผ้า!AI204</f>
        <v>ระบุในSD</v>
      </c>
      <c r="AG195" s="1" t="str">
        <f>[3]หน้าผ้า!DC207</f>
        <v>พร้อมส่ง</v>
      </c>
      <c r="AH195" s="1">
        <f>[2]หน้าผ้า!DL204</f>
        <v>0</v>
      </c>
      <c r="AI195" s="1" t="str">
        <f>[2]หน้าผ้า!DM204</f>
        <v>Lead time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WRWT25650/WRWT25650</v>
      </c>
      <c r="BD195" s="56">
        <f>[2]หน้าผ้า!CA204</f>
        <v>0</v>
      </c>
    </row>
    <row r="196" spans="1:56" ht="28.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21</v>
      </c>
      <c r="F196" s="9">
        <f>[2]หน้าผ้า!H205</f>
        <v>37</v>
      </c>
      <c r="G196" s="9" t="str">
        <f>[2]หน้าผ้า!I205</f>
        <v>ขาวแถบใส5</v>
      </c>
      <c r="H196" s="9">
        <f>[2]หน้าผ้า!J205</f>
        <v>0</v>
      </c>
      <c r="I196" s="9">
        <f>[2]หน้าผ้า!L205</f>
        <v>67</v>
      </c>
      <c r="J196" s="9" t="str">
        <f>[2]หน้าผ้า!M205</f>
        <v>±</v>
      </c>
      <c r="K196" s="9">
        <f>[2]หน้าผ้า!N205</f>
        <v>5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WSWTSCL052125650</v>
      </c>
      <c r="AA196" s="8" t="e">
        <f>[2]หน้าผ้า!AQ205</f>
        <v>#REF!</v>
      </c>
      <c r="AB196" s="8" t="e">
        <f>[2]หน้าผ้า!AR205</f>
        <v>#REF!</v>
      </c>
      <c r="AC196" s="8" t="e">
        <f>[2]หน้าผ้า!AS205</f>
        <v>#REF!</v>
      </c>
      <c r="AD196" s="8" t="e">
        <f>[2]หน้าผ้า!AT205</f>
        <v>#REF!</v>
      </c>
      <c r="AE196" s="8" t="e">
        <f>[2]หน้าผ้า!AU205</f>
        <v>#REF!</v>
      </c>
      <c r="AF196" s="8" t="str">
        <f>[2]หน้าผ้า!AI205</f>
        <v>ระบุในSD</v>
      </c>
      <c r="AG196" s="1" t="str">
        <f>[3]หน้าผ้า!DC208</f>
        <v>พร้อมส่ง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WRWT25650/WRCL25680</v>
      </c>
      <c r="BD196" s="56">
        <f>[2]หน้าผ้า!CA205</f>
        <v>0</v>
      </c>
    </row>
    <row r="197" spans="1:56" ht="28.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21</v>
      </c>
      <c r="F197" s="9">
        <f>[2]หน้าผ้า!H206</f>
        <v>37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83</v>
      </c>
      <c r="J197" s="9" t="str">
        <f>[2]หน้าผ้า!M206</f>
        <v>±</v>
      </c>
      <c r="K197" s="9">
        <f>[2]หน้าผ้า!N206</f>
        <v>5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WSWT2125800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 t="e">
        <f>[2]หน้าผ้า!AT206</f>
        <v>#REF!</v>
      </c>
      <c r="AE197" s="8" t="e">
        <f>[2]หน้าผ้า!AU206</f>
        <v>#REF!</v>
      </c>
      <c r="AF197" s="8" t="str">
        <f>[2]หน้าผ้า!AI206</f>
        <v>ระบุในSD</v>
      </c>
      <c r="AG197" s="1" t="str">
        <f>[3]หน้าผ้า!DC209</f>
        <v>พร้อมส่ง</v>
      </c>
      <c r="AH197" s="1">
        <f>[2]หน้าผ้า!DL206</f>
        <v>0</v>
      </c>
      <c r="AI197" s="1">
        <f>[2]หน้าผ้า!DM206</f>
        <v>0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WRWT210800/WRWT25800</v>
      </c>
      <c r="BD197" s="56">
        <f>[2]หน้าผ้า!CA206</f>
        <v>0</v>
      </c>
    </row>
    <row r="198" spans="1:56" ht="28.5" customHeight="1" x14ac:dyDescent="0.45">
      <c r="A198" s="3">
        <f>[2]หน้าผ้า!C207</f>
        <v>45933</v>
      </c>
      <c r="B198" s="14" t="str">
        <f>[2]หน้าผ้า!B207</f>
        <v>MK68-001199</v>
      </c>
      <c r="C198" s="9" t="str">
        <f>[2]หน้าผ้า!E207</f>
        <v>คุณนพวินทร์ รัตนเศรษฐ์เมธา</v>
      </c>
      <c r="D198" s="13" t="str">
        <f>[2]หน้าผ้า!F207</f>
        <v>ลุงนัย ฟาร์ม 103พลัส</v>
      </c>
      <c r="E198" s="9">
        <f>[2]หน้าผ้า!G207</f>
        <v>21</v>
      </c>
      <c r="F198" s="9">
        <f>[2]หน้าผ้า!H207</f>
        <v>37</v>
      </c>
      <c r="G198" s="9" t="str">
        <f>[2]หน้าผ้า!I207</f>
        <v>ขาว</v>
      </c>
      <c r="H198" s="9" t="str">
        <f>[2]หน้าผ้า!J207</f>
        <v>ใส</v>
      </c>
      <c r="I198" s="9">
        <f>[2]หน้าผ้า!L207</f>
        <v>100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>500กระสอบ</v>
      </c>
      <c r="T198" s="12">
        <f>[2]หน้าผ้า!X207</f>
        <v>45944</v>
      </c>
      <c r="U198" s="11">
        <f>[2]หน้าผ้า!AA207</f>
        <v>5000</v>
      </c>
      <c r="V198" s="10">
        <f>[2]หน้าผ้า!AJ207</f>
        <v>4737</v>
      </c>
      <c r="W198" s="10">
        <f>[2]หน้าผ้า!AL207</f>
        <v>263</v>
      </c>
      <c r="X198" s="10">
        <f>[2]หน้าผ้า!AM207</f>
        <v>5200</v>
      </c>
      <c r="Y198" s="10">
        <f>[2]หน้าผ้า!AN207</f>
        <v>0</v>
      </c>
      <c r="Z198" s="9" t="str">
        <f>[2]หน้าผ้า!AO207</f>
        <v>WSWT2121670SM</v>
      </c>
      <c r="AA198" s="8">
        <f>[2]หน้าผ้า!AQ207</f>
        <v>0</v>
      </c>
      <c r="AB198" s="8">
        <f>[2]หน้าผ้า!AR207</f>
        <v>0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P8</v>
      </c>
      <c r="AI198" s="1">
        <f>[2]หน้าผ้า!DM207</f>
        <v>4</v>
      </c>
      <c r="AJ198" s="3">
        <f>[2]หน้าผ้า!DN207</f>
        <v>45944</v>
      </c>
      <c r="AK198" s="3">
        <f>[2]หน้าผ้า!DQ207</f>
        <v>45940</v>
      </c>
      <c r="AL198" s="3">
        <f>[2]หน้าผ้า!DR207</f>
        <v>45934</v>
      </c>
      <c r="AM198" s="3">
        <f>[2]หน้าผ้า!DS207</f>
        <v>45941</v>
      </c>
      <c r="AN198" s="3">
        <f>[2]หน้าผ้า!DT207</f>
        <v>45942</v>
      </c>
      <c r="AO198" s="3">
        <f>[2]หน้าผ้า!DU207</f>
        <v>45942</v>
      </c>
      <c r="AP198" s="3">
        <f>[2]หน้าผ้า!DP207</f>
        <v>45939</v>
      </c>
      <c r="AQ198" s="3">
        <f>[2]หน้าผ้า!DW207</f>
        <v>45943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งานเคลือบ+พิมพ์</v>
      </c>
      <c r="AX198" s="2" t="str">
        <f>[2]หน้าผ้า!ED207</f>
        <v xml:space="preserve"> /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WRWT21670/WRWT21670</v>
      </c>
      <c r="BD198" s="56">
        <f>[2]หน้าผ้า!CA207</f>
        <v>0</v>
      </c>
    </row>
    <row r="199" spans="1:56" ht="28.5" customHeight="1" x14ac:dyDescent="0.45">
      <c r="A199" s="3">
        <f>[2]หน้าผ้า!C208</f>
        <v>45940</v>
      </c>
      <c r="B199" s="14" t="str">
        <f>[2]หน้าผ้า!B208</f>
        <v>MK68-001224</v>
      </c>
      <c r="C199" s="9" t="str">
        <f>[2]หน้าผ้า!E208</f>
        <v>บจก.แอมโก้เวท</v>
      </c>
      <c r="D199" s="13" t="str">
        <f>[2]หน้าผ้า!F208</f>
        <v>แดนโกรว50(เหลือง)</v>
      </c>
      <c r="E199" s="9">
        <f>[2]หน้าผ้า!G208</f>
        <v>21</v>
      </c>
      <c r="F199" s="9">
        <f>[2]หน้าผ้า!H208</f>
        <v>37</v>
      </c>
      <c r="G199" s="9" t="str">
        <f>[2]หน้าผ้า!I208</f>
        <v>ขาว</v>
      </c>
      <c r="H199" s="9" t="str">
        <f>[2]หน้าผ้า!J208</f>
        <v>ใส</v>
      </c>
      <c r="I199" s="9">
        <f>[2]หน้าผ้า!L208</f>
        <v>100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>500กระสอบแบน</v>
      </c>
      <c r="T199" s="12">
        <f>[2]หน้าผ้า!X208</f>
        <v>45944</v>
      </c>
      <c r="U199" s="11">
        <f>[2]หน้าผ้า!AA208</f>
        <v>30000</v>
      </c>
      <c r="V199" s="10">
        <f>[2]หน้าผ้า!AJ208</f>
        <v>30562</v>
      </c>
      <c r="W199" s="10">
        <f>[2]หน้าผ้า!AL208</f>
        <v>0</v>
      </c>
      <c r="X199" s="10">
        <f>[2]หน้าผ้า!AM208</f>
        <v>52505</v>
      </c>
      <c r="Y199" s="10">
        <f>[2]หน้าผ้า!AN208</f>
        <v>0</v>
      </c>
      <c r="Z199" s="9" t="str">
        <f>[2]หน้าผ้า!AO208</f>
        <v>WSWT2121670SM</v>
      </c>
      <c r="AA199" s="8">
        <f>[2]หน้าผ้า!AQ208</f>
        <v>0</v>
      </c>
      <c r="AB199" s="8">
        <f>[2]หน้าผ้า!AR208</f>
        <v>0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P8</v>
      </c>
      <c r="AI199" s="1">
        <f>[2]หน้าผ้า!DM208</f>
        <v>4</v>
      </c>
      <c r="AJ199" s="3">
        <f>[2]หน้าผ้า!DN208</f>
        <v>45944</v>
      </c>
      <c r="AK199" s="3">
        <f>[2]หน้าผ้า!DQ208</f>
        <v>45940</v>
      </c>
      <c r="AL199" s="3">
        <f>[2]หน้าผ้า!DR208</f>
        <v>45934</v>
      </c>
      <c r="AM199" s="3">
        <f>[2]หน้าผ้า!DS208</f>
        <v>45941</v>
      </c>
      <c r="AN199" s="3">
        <f>[2]หน้าผ้า!DT208</f>
        <v>45942</v>
      </c>
      <c r="AO199" s="3">
        <f>[2]หน้าผ้า!DU208</f>
        <v>45942</v>
      </c>
      <c r="AP199" s="3">
        <f>[2]หน้าผ้า!DP208</f>
        <v>45939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งานเคลือบ+พิมพ์</v>
      </c>
      <c r="AX199" s="2" t="str">
        <f>[2]หน้าผ้า!ED208</f>
        <v xml:space="preserve"> /</v>
      </c>
      <c r="AY199" s="2" t="str">
        <f>[2]หน้าผ้า!AG208</f>
        <v>15/10เย็น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WRWT21670/WRWT21670</v>
      </c>
      <c r="BD199" s="56">
        <f>[2]หน้าผ้า!CA208</f>
        <v>0</v>
      </c>
    </row>
    <row r="200" spans="1:56" ht="28.5" customHeight="1" x14ac:dyDescent="0.45">
      <c r="A200" s="3">
        <f>[2]หน้าผ้า!C209</f>
        <v>45933</v>
      </c>
      <c r="B200" s="14" t="str">
        <f>[2]หน้าผ้า!B209</f>
        <v>MK68-001200</v>
      </c>
      <c r="C200" s="9" t="str">
        <f>[2]หน้าผ้า!E209</f>
        <v>บจก.เอพีเอ็ม อะโกร</v>
      </c>
      <c r="D200" s="13" t="str">
        <f>[2]หน้าผ้า!F209</f>
        <v>ฟีล กู๊ด 8033</v>
      </c>
      <c r="E200" s="9">
        <f>[2]หน้าผ้า!G209</f>
        <v>21</v>
      </c>
      <c r="F200" s="9">
        <f>[2]หน้าผ้า!H209</f>
        <v>40</v>
      </c>
      <c r="G200" s="9" t="str">
        <f>[2]หน้าผ้า!I209</f>
        <v>ขาว</v>
      </c>
      <c r="H200" s="9" t="str">
        <f>[2]หน้าผ้า!J209</f>
        <v>ใส</v>
      </c>
      <c r="I200" s="9">
        <f>[2]หน้าผ้า!L209</f>
        <v>108</v>
      </c>
      <c r="J200" s="9" t="str">
        <f>[2]หน้าผ้า!M209</f>
        <v>±</v>
      </c>
      <c r="K200" s="9">
        <f>[2]หน้าผ้า!N209</f>
        <v>5</v>
      </c>
      <c r="L200" s="9" t="str">
        <f>[2]หน้าผ้า!R209</f>
        <v>จับจีบ</v>
      </c>
      <c r="M200" s="10">
        <f>[2]หน้าผ้า!T209</f>
        <v>22</v>
      </c>
      <c r="N200" s="9">
        <f>[2]หน้าผ้า!U209</f>
        <v>42</v>
      </c>
      <c r="O200" s="9">
        <f>[2]หน้าผ้า!V209</f>
        <v>40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>500กระสอบแบน</v>
      </c>
      <c r="T200" s="12">
        <f>[2]หน้าผ้า!X209</f>
        <v>45947</v>
      </c>
      <c r="U200" s="11">
        <f>[2]หน้าผ้า!AA209</f>
        <v>3000</v>
      </c>
      <c r="V200" s="10">
        <f>[2]หน้าผ้า!AJ209</f>
        <v>3000</v>
      </c>
      <c r="W200" s="10">
        <f>[2]หน้าผ้า!AL209</f>
        <v>0</v>
      </c>
      <c r="X200" s="10">
        <f>[2]หน้าผ้า!AM209</f>
        <v>3200</v>
      </c>
      <c r="Y200" s="10">
        <f>[2]หน้าผ้า!AN209</f>
        <v>0</v>
      </c>
      <c r="Z200" s="9" t="str">
        <f>[2]หน้าผ้า!AO209</f>
        <v>WSWT2121670SM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P8</v>
      </c>
      <c r="AI200" s="1">
        <f>[2]หน้าผ้า!DM209</f>
        <v>4</v>
      </c>
      <c r="AJ200" s="3">
        <f>[2]หน้าผ้า!DN209</f>
        <v>45947</v>
      </c>
      <c r="AK200" s="3">
        <f>[2]หน้าผ้า!DQ209</f>
        <v>45943</v>
      </c>
      <c r="AL200" s="3">
        <f>[2]หน้าผ้า!DR209</f>
        <v>45937</v>
      </c>
      <c r="AM200" s="3">
        <f>[2]หน้าผ้า!DS209</f>
        <v>45944</v>
      </c>
      <c r="AN200" s="3">
        <f>[2]หน้าผ้า!DT209</f>
        <v>45945</v>
      </c>
      <c r="AO200" s="3">
        <f>[2]หน้าผ้า!DU209</f>
        <v>45945</v>
      </c>
      <c r="AP200" s="3">
        <f>[2]หน้าผ้า!DP209</f>
        <v>45942</v>
      </c>
      <c r="AQ200" s="3">
        <f>[2]หน้าผ้า!DW209</f>
        <v>45946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งานเคลือบ+พิมพ์</v>
      </c>
      <c r="AX200" s="2">
        <f>[2]หน้าผ้า!ED209</f>
        <v>0</v>
      </c>
      <c r="AY200" s="2" t="str">
        <f>[2]หน้าผ้า!AG209</f>
        <v>บิดผิด ต้องเลาะมาจับจีบแล้วเย็บก้นสวมถุง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WRWT21670/WRWT21670</v>
      </c>
      <c r="BD200" s="56">
        <f>[2]หน้าผ้า!CA209</f>
        <v>0</v>
      </c>
    </row>
    <row r="201" spans="1:56" ht="28.5" customHeight="1" x14ac:dyDescent="0.45">
      <c r="A201" s="3">
        <f>[2]หน้าผ้า!C210</f>
        <v>0</v>
      </c>
      <c r="B201" s="14" t="str">
        <f>[2]หน้าผ้า!B210</f>
        <v>ใบรับคำสั่งซื้อ</v>
      </c>
      <c r="C201" s="9" t="str">
        <f>[2]หน้าผ้า!E210</f>
        <v>บจก.แอมโก้เวท</v>
      </c>
      <c r="D201" s="13" t="str">
        <f>[2]หน้าผ้า!F210</f>
        <v>วีโว่ 100</v>
      </c>
      <c r="E201" s="9">
        <f>[2]หน้าผ้า!G210</f>
        <v>21</v>
      </c>
      <c r="F201" s="9">
        <f>[2]หน้าผ้า!H210</f>
        <v>37</v>
      </c>
      <c r="G201" s="9" t="str">
        <f>[2]หน้าผ้า!I210</f>
        <v>ขาว</v>
      </c>
      <c r="H201" s="9" t="str">
        <f>[2]หน้าผ้า!J210</f>
        <v>ใส</v>
      </c>
      <c r="I201" s="9">
        <f>[2]หน้าผ้า!L210</f>
        <v>100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>500กระสอบแบน</v>
      </c>
      <c r="T201" s="12">
        <f>[2]หน้าผ้า!X210</f>
        <v>45950</v>
      </c>
      <c r="U201" s="11">
        <f>[2]หน้าผ้า!AA210</f>
        <v>10000</v>
      </c>
      <c r="V201" s="10">
        <f>[2]หน้าผ้า!AJ210</f>
        <v>0</v>
      </c>
      <c r="W201" s="10">
        <f>[2]หน้าผ้า!AL210</f>
        <v>10000</v>
      </c>
      <c r="X201" s="10">
        <f>[2]หน้าผ้า!AM210</f>
        <v>0</v>
      </c>
      <c r="Y201" s="10">
        <f>[2]หน้าผ้า!AN210</f>
        <v>10500</v>
      </c>
      <c r="Z201" s="9" t="str">
        <f>[2]หน้าผ้า!AO210</f>
        <v>WSWT2121670SM</v>
      </c>
      <c r="AA201" s="8">
        <f>[2]หน้าผ้า!AQ210</f>
        <v>10756.900000000001</v>
      </c>
      <c r="AB201" s="8">
        <f>[2]หน้าผ้า!AR210</f>
        <v>10756.900000000001</v>
      </c>
      <c r="AC201" s="8">
        <f>[2]หน้าผ้า!AS210</f>
        <v>0</v>
      </c>
      <c r="AD201" s="8">
        <f>[2]หน้าผ้า!AT210</f>
        <v>10756.900000000001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P8</v>
      </c>
      <c r="AI201" s="1">
        <f>[2]หน้าผ้า!DM210</f>
        <v>4</v>
      </c>
      <c r="AJ201" s="3">
        <f>[2]หน้าผ้า!DN210</f>
        <v>45950</v>
      </c>
      <c r="AK201" s="3">
        <f>[2]หน้าผ้า!DQ210</f>
        <v>45946</v>
      </c>
      <c r="AL201" s="3">
        <f>[2]หน้าผ้า!DR210</f>
        <v>45940</v>
      </c>
      <c r="AM201" s="3">
        <f>[2]หน้าผ้า!DS210</f>
        <v>45947</v>
      </c>
      <c r="AN201" s="3">
        <f>[2]หน้าผ้า!DT210</f>
        <v>45948</v>
      </c>
      <c r="AO201" s="3">
        <f>[2]หน้าผ้า!DU210</f>
        <v>45948</v>
      </c>
      <c r="AP201" s="3">
        <f>[2]หน้าผ้า!DP210</f>
        <v>45945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งานเคลือบ+พิมพ์</v>
      </c>
      <c r="AX201" s="2" t="str">
        <f>[2]หน้าผ้า!ED210</f>
        <v xml:space="preserve"> /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WRWT21670/WRWT21670</v>
      </c>
      <c r="BD201" s="56">
        <f>[2]หน้าผ้า!CA210</f>
        <v>0</v>
      </c>
    </row>
    <row r="202" spans="1:56" ht="28.5" customHeight="1" x14ac:dyDescent="0.45">
      <c r="A202" s="3">
        <f>[2]หน้าผ้า!C211</f>
        <v>0</v>
      </c>
      <c r="B202" s="14" t="str">
        <f>[2]หน้าผ้า!B211</f>
        <v>ใบรับคำสั่งซื้อ</v>
      </c>
      <c r="C202" s="9" t="str">
        <f>[2]หน้าผ้า!E211</f>
        <v>บจก.แอมโก้เวท</v>
      </c>
      <c r="D202" s="13" t="str">
        <f>[2]หน้าผ้า!F211</f>
        <v>วีโว่ 200</v>
      </c>
      <c r="E202" s="9">
        <f>[2]หน้าผ้า!G211</f>
        <v>21</v>
      </c>
      <c r="F202" s="9">
        <f>[2]หน้าผ้า!H211</f>
        <v>37</v>
      </c>
      <c r="G202" s="9" t="str">
        <f>[2]หน้าผ้า!I211</f>
        <v>ขาว</v>
      </c>
      <c r="H202" s="9" t="str">
        <f>[2]หน้าผ้า!J211</f>
        <v>ใส</v>
      </c>
      <c r="I202" s="9">
        <f>[2]หน้าผ้า!L211</f>
        <v>100</v>
      </c>
      <c r="J202" s="9" t="str">
        <f>[2]หน้าผ้า!M211</f>
        <v>±</v>
      </c>
      <c r="K202" s="9">
        <f>[2]หน้าผ้า!N211</f>
        <v>5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>500กระสอบแบน</v>
      </c>
      <c r="T202" s="12">
        <f>[2]หน้าผ้า!X211</f>
        <v>45950</v>
      </c>
      <c r="U202" s="11">
        <f>[2]หน้าผ้า!AA211</f>
        <v>5000</v>
      </c>
      <c r="V202" s="10">
        <f>[2]หน้าผ้า!AJ211</f>
        <v>0</v>
      </c>
      <c r="W202" s="10">
        <f>[2]หน้าผ้า!AL211</f>
        <v>5000</v>
      </c>
      <c r="X202" s="10">
        <f>[2]หน้าผ้า!AM211</f>
        <v>0</v>
      </c>
      <c r="Y202" s="10">
        <f>[2]หน้าผ้า!AN211</f>
        <v>5250</v>
      </c>
      <c r="Z202" s="9" t="str">
        <f>[2]หน้าผ้า!AO211</f>
        <v>WSWT2121670SM</v>
      </c>
      <c r="AA202" s="8">
        <f>[2]หน้าผ้า!AQ211</f>
        <v>5378.4500000000007</v>
      </c>
      <c r="AB202" s="8">
        <f>[2]หน้าผ้า!AR211</f>
        <v>5378.4500000000007</v>
      </c>
      <c r="AC202" s="8">
        <f>[2]หน้าผ้า!AS211</f>
        <v>0</v>
      </c>
      <c r="AD202" s="8">
        <f>[2]หน้าผ้า!AT211</f>
        <v>5378.4500000000007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ผ้าขาว</v>
      </c>
      <c r="AH202" s="1" t="str">
        <f>[2]หน้าผ้า!DL211</f>
        <v>P8</v>
      </c>
      <c r="AI202" s="1">
        <f>[2]หน้าผ้า!DM211</f>
        <v>4</v>
      </c>
      <c r="AJ202" s="3">
        <f>[2]หน้าผ้า!DN211</f>
        <v>45950</v>
      </c>
      <c r="AK202" s="3">
        <f>[2]หน้าผ้า!DQ211</f>
        <v>45946</v>
      </c>
      <c r="AL202" s="3">
        <f>[2]หน้าผ้า!DR211</f>
        <v>45940</v>
      </c>
      <c r="AM202" s="3">
        <f>[2]หน้าผ้า!DS211</f>
        <v>45947</v>
      </c>
      <c r="AN202" s="3">
        <f>[2]หน้าผ้า!DT211</f>
        <v>45948</v>
      </c>
      <c r="AO202" s="3">
        <f>[2]หน้าผ้า!DU211</f>
        <v>45948</v>
      </c>
      <c r="AP202" s="3">
        <f>[2]หน้าผ้า!DP211</f>
        <v>45945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งานเคลือบ+พิมพ์</v>
      </c>
      <c r="AX202" s="2" t="str">
        <f>[2]หน้าผ้า!ED211</f>
        <v xml:space="preserve"> /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WRWT21670/WRWT21670</v>
      </c>
      <c r="BD202" s="56">
        <f>[2]หน้าผ้า!CA211</f>
        <v>0</v>
      </c>
    </row>
    <row r="203" spans="1:56" ht="28.5" customHeight="1" x14ac:dyDescent="0.45">
      <c r="A203" s="3">
        <f>[2]หน้าผ้า!C212</f>
        <v>0</v>
      </c>
      <c r="B203" s="14" t="str">
        <f>[2]หน้าผ้า!B212</f>
        <v>ใบรับคำสั่งซื้อ</v>
      </c>
      <c r="C203" s="9" t="str">
        <f>[2]หน้าผ้า!E212</f>
        <v>บจก.แอมโก้เวท</v>
      </c>
      <c r="D203" s="13" t="str">
        <f>[2]หน้าผ้า!F212</f>
        <v>วีโว่ 300</v>
      </c>
      <c r="E203" s="9">
        <f>[2]หน้าผ้า!G212</f>
        <v>21</v>
      </c>
      <c r="F203" s="9">
        <f>[2]หน้าผ้า!H212</f>
        <v>37</v>
      </c>
      <c r="G203" s="9" t="str">
        <f>[2]หน้าผ้า!I212</f>
        <v>ขาว</v>
      </c>
      <c r="H203" s="9" t="str">
        <f>[2]หน้าผ้า!J212</f>
        <v>ใส</v>
      </c>
      <c r="I203" s="9">
        <f>[2]หน้าผ้า!L212</f>
        <v>100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>500กระสอบแบน</v>
      </c>
      <c r="T203" s="12">
        <f>[2]หน้าผ้า!X212</f>
        <v>45950</v>
      </c>
      <c r="U203" s="11">
        <f>[2]หน้าผ้า!AA212</f>
        <v>5000</v>
      </c>
      <c r="V203" s="10">
        <f>[2]หน้าผ้า!AJ212</f>
        <v>0</v>
      </c>
      <c r="W203" s="10">
        <f>[2]หน้าผ้า!AL212</f>
        <v>5000</v>
      </c>
      <c r="X203" s="10">
        <f>[2]หน้าผ้า!AM212</f>
        <v>0</v>
      </c>
      <c r="Y203" s="10">
        <f>[2]หน้าผ้า!AN212</f>
        <v>5250</v>
      </c>
      <c r="Z203" s="9" t="str">
        <f>[2]หน้าผ้า!AO212</f>
        <v>WSWT2121670SM</v>
      </c>
      <c r="AA203" s="8">
        <f>[2]หน้าผ้า!AQ212</f>
        <v>5378.4500000000007</v>
      </c>
      <c r="AB203" s="8">
        <f>[2]หน้าผ้า!AR212</f>
        <v>5378.4500000000007</v>
      </c>
      <c r="AC203" s="8">
        <f>[2]หน้าผ้า!AS212</f>
        <v>0</v>
      </c>
      <c r="AD203" s="8">
        <f>[2]หน้าผ้า!AT212</f>
        <v>5378.4500000000007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พร้อมส่ง</v>
      </c>
      <c r="AH203" s="1" t="str">
        <f>[2]หน้าผ้า!DL212</f>
        <v>P8</v>
      </c>
      <c r="AI203" s="1">
        <f>[2]หน้าผ้า!DM212</f>
        <v>4</v>
      </c>
      <c r="AJ203" s="3">
        <f>[2]หน้าผ้า!DN212</f>
        <v>45950</v>
      </c>
      <c r="AK203" s="3">
        <f>[2]หน้าผ้า!DQ212</f>
        <v>45946</v>
      </c>
      <c r="AL203" s="3">
        <f>[2]หน้าผ้า!DR212</f>
        <v>45940</v>
      </c>
      <c r="AM203" s="3">
        <f>[2]หน้าผ้า!DS212</f>
        <v>45947</v>
      </c>
      <c r="AN203" s="3">
        <f>[2]หน้าผ้า!DT212</f>
        <v>45948</v>
      </c>
      <c r="AO203" s="3">
        <f>[2]หน้าผ้า!DU212</f>
        <v>45948</v>
      </c>
      <c r="AP203" s="3">
        <f>[2]หน้าผ้า!DP212</f>
        <v>45945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งานเคลือบ+พิมพ์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WRWT21670/WRWT21670</v>
      </c>
      <c r="BD203" s="56">
        <f>[2]หน้าผ้า!CA212</f>
        <v>0</v>
      </c>
    </row>
    <row r="204" spans="1:56" ht="28.5" customHeight="1" x14ac:dyDescent="0.45">
      <c r="A204" s="3">
        <f>[2]หน้าผ้า!C213</f>
        <v>0</v>
      </c>
      <c r="B204" s="14" t="str">
        <f>[2]หน้าผ้า!B213</f>
        <v>ใบรับคำสั่งซื้อ</v>
      </c>
      <c r="C204" s="9" t="str">
        <f>[2]หน้าผ้า!E213</f>
        <v>บจก.แอมโก้เวท</v>
      </c>
      <c r="D204" s="13" t="str">
        <f>[2]หน้าผ้า!F213</f>
        <v>แดนโกรว เจลาโต้</v>
      </c>
      <c r="E204" s="9">
        <f>[2]หน้าผ้า!G213</f>
        <v>21</v>
      </c>
      <c r="F204" s="9">
        <f>[2]หน้าผ้า!H213</f>
        <v>37</v>
      </c>
      <c r="G204" s="9" t="str">
        <f>[2]หน้าผ้า!I213</f>
        <v>ขาว</v>
      </c>
      <c r="H204" s="9" t="str">
        <f>[2]หน้าผ้า!J213</f>
        <v>ใส</v>
      </c>
      <c r="I204" s="9">
        <f>[2]หน้าผ้า!L213</f>
        <v>100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>500กระสอบแบน</v>
      </c>
      <c r="T204" s="12">
        <f>[2]หน้าผ้า!X213</f>
        <v>45950</v>
      </c>
      <c r="U204" s="11">
        <f>[2]หน้าผ้า!AA213</f>
        <v>10000</v>
      </c>
      <c r="V204" s="10">
        <f>[2]หน้าผ้า!AJ213</f>
        <v>0</v>
      </c>
      <c r="W204" s="10">
        <f>[2]หน้าผ้า!AL213</f>
        <v>10000</v>
      </c>
      <c r="X204" s="10">
        <f>[2]หน้าผ้า!AM213</f>
        <v>0</v>
      </c>
      <c r="Y204" s="10">
        <f>[2]หน้าผ้า!AN213</f>
        <v>10500</v>
      </c>
      <c r="Z204" s="9" t="str">
        <f>[2]หน้าผ้า!AO213</f>
        <v>WSWT2121670SM</v>
      </c>
      <c r="AA204" s="8">
        <f>[2]หน้าผ้า!AQ213</f>
        <v>10756.900000000001</v>
      </c>
      <c r="AB204" s="8">
        <f>[2]หน้าผ้า!AR213</f>
        <v>10756.900000000001</v>
      </c>
      <c r="AC204" s="8">
        <f>[2]หน้าผ้า!AS213</f>
        <v>0</v>
      </c>
      <c r="AD204" s="8">
        <f>[2]หน้าผ้า!AT213</f>
        <v>10756.900000000001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ยังไม่ได้พิมพ์</v>
      </c>
      <c r="AH204" s="1" t="str">
        <f>[2]หน้าผ้า!DL213</f>
        <v>P8</v>
      </c>
      <c r="AI204" s="1">
        <f>[2]หน้าผ้า!DM213</f>
        <v>4</v>
      </c>
      <c r="AJ204" s="3">
        <f>[2]หน้าผ้า!DN213</f>
        <v>45950</v>
      </c>
      <c r="AK204" s="3">
        <f>[2]หน้าผ้า!DQ213</f>
        <v>45946</v>
      </c>
      <c r="AL204" s="3">
        <f>[2]หน้าผ้า!DR213</f>
        <v>45940</v>
      </c>
      <c r="AM204" s="3">
        <f>[2]หน้าผ้า!DS213</f>
        <v>45947</v>
      </c>
      <c r="AN204" s="3">
        <f>[2]หน้าผ้า!DT213</f>
        <v>45948</v>
      </c>
      <c r="AO204" s="3">
        <f>[2]หน้าผ้า!DU213</f>
        <v>45948</v>
      </c>
      <c r="AP204" s="3">
        <f>[2]หน้าผ้า!DP213</f>
        <v>45945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WRWT21670/WRWT21670</v>
      </c>
      <c r="BD204" s="56">
        <f>[2]หน้าผ้า!CA213</f>
        <v>0</v>
      </c>
    </row>
    <row r="205" spans="1:56" ht="28.5" customHeight="1" x14ac:dyDescent="0.45">
      <c r="A205" s="3">
        <f>[2]หน้าผ้า!C214</f>
        <v>0</v>
      </c>
      <c r="B205" s="14" t="str">
        <f>[2]หน้าผ้า!B214</f>
        <v>ใบรับคำสั่งซื้อ</v>
      </c>
      <c r="C205" s="9" t="str">
        <f>[2]หน้าผ้า!E214</f>
        <v>บจก.แอมโก้เวท</v>
      </c>
      <c r="D205" s="13" t="str">
        <f>[2]หน้าผ้า!F214</f>
        <v>ไม่พิมพ์</v>
      </c>
      <c r="E205" s="9">
        <f>[2]หน้าผ้า!G214</f>
        <v>21</v>
      </c>
      <c r="F205" s="9">
        <f>[2]หน้าผ้า!H214</f>
        <v>37</v>
      </c>
      <c r="G205" s="9" t="str">
        <f>[2]หน้าผ้า!I214</f>
        <v>ขาว</v>
      </c>
      <c r="H205" s="9" t="str">
        <f>[2]หน้าผ้า!J214</f>
        <v>ด้าน</v>
      </c>
      <c r="I205" s="9">
        <f>[2]หน้าผ้า!L214</f>
        <v>100</v>
      </c>
      <c r="J205" s="9" t="str">
        <f>[2]หน้าผ้า!M214</f>
        <v>±</v>
      </c>
      <c r="K205" s="9">
        <f>[2]หน้าผ้า!N214</f>
        <v>5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>500กระสอบแบน</v>
      </c>
      <c r="T205" s="12">
        <f>[2]หน้าผ้า!X214</f>
        <v>45950</v>
      </c>
      <c r="U205" s="11">
        <f>[2]หน้าผ้า!AA214</f>
        <v>5000</v>
      </c>
      <c r="V205" s="10">
        <f>[2]หน้าผ้า!AJ214</f>
        <v>0</v>
      </c>
      <c r="W205" s="10">
        <f>[2]หน้าผ้า!AL214</f>
        <v>5000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WSWT2121670SM</v>
      </c>
      <c r="AA205" s="8">
        <f>[2]หน้าผ้า!AQ214</f>
        <v>5378.4500000000007</v>
      </c>
      <c r="AB205" s="8">
        <f>[2]หน้าผ้า!AR214</f>
        <v>5378.4500000000007</v>
      </c>
      <c r="AC205" s="8">
        <f>[2]หน้าผ้า!AS214</f>
        <v>0</v>
      </c>
      <c r="AD205" s="8">
        <f>[2]หน้าผ้า!AT214</f>
        <v>4373</v>
      </c>
      <c r="AE205" s="8">
        <f>[2]หน้าผ้า!AU214</f>
        <v>1005.4500000000007</v>
      </c>
      <c r="AF205" s="8">
        <f>[2]หน้าผ้า!AI214</f>
        <v>0</v>
      </c>
      <c r="AG205" s="1" t="str">
        <f>[3]หน้าผ้า!DC217</f>
        <v>รอแบบ</v>
      </c>
      <c r="AH205" s="1" t="str">
        <f>[2]หน้าผ้า!DL214</f>
        <v>P8</v>
      </c>
      <c r="AI205" s="1">
        <f>[2]หน้าผ้า!DM214</f>
        <v>4</v>
      </c>
      <c r="AJ205" s="3">
        <f>[2]หน้าผ้า!DN214</f>
        <v>45950</v>
      </c>
      <c r="AK205" s="3">
        <f>[2]หน้าผ้า!DQ214</f>
        <v>45946</v>
      </c>
      <c r="AL205" s="3">
        <f>[2]หน้าผ้า!DR214</f>
        <v>45940</v>
      </c>
      <c r="AM205" s="3">
        <f>[2]หน้าผ้า!DS214</f>
        <v>45947</v>
      </c>
      <c r="AN205" s="3">
        <f>[2]หน้าผ้า!DT214</f>
        <v>45948</v>
      </c>
      <c r="AO205" s="3">
        <f>[2]หน้าผ้า!DU214</f>
        <v>45948</v>
      </c>
      <c r="AP205" s="3">
        <f>[2]หน้าผ้า!DP214</f>
        <v>45945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งานเคลือบ+พิมพ์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WRWT21670/WRWT21670</v>
      </c>
      <c r="BD205" s="56">
        <f>[2]หน้าผ้า!CA214</f>
        <v>0</v>
      </c>
    </row>
    <row r="206" spans="1:56" ht="28.5" customHeight="1" x14ac:dyDescent="0.45">
      <c r="A206" s="3">
        <f>[2]หน้าผ้า!C215</f>
        <v>45930</v>
      </c>
      <c r="B206" s="14" t="str">
        <f>[2]หน้าผ้า!B215</f>
        <v>MK68-001210</v>
      </c>
      <c r="C206" s="9" t="str">
        <f>[2]หน้าผ้า!E215</f>
        <v>บจก.เอสพีเอ็ม อาหารสัตว์</v>
      </c>
      <c r="D206" s="13" t="str">
        <f>[2]หน้าผ้า!F215</f>
        <v>มาซูฟีด ซี0434</v>
      </c>
      <c r="E206" s="9">
        <f>[2]หน้าผ้า!G215</f>
        <v>21</v>
      </c>
      <c r="F206" s="9">
        <f>[2]หน้าผ้า!H215</f>
        <v>40</v>
      </c>
      <c r="G206" s="9" t="str">
        <f>[2]หน้าผ้า!I215</f>
        <v>ขาว</v>
      </c>
      <c r="H206" s="9" t="str">
        <f>[2]หน้าผ้า!J215</f>
        <v>ด้าน</v>
      </c>
      <c r="I206" s="9">
        <f>[2]หน้าผ้า!L215</f>
        <v>108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บิด</v>
      </c>
      <c r="M206" s="10">
        <f>[2]หน้าผ้า!T215</f>
        <v>22</v>
      </c>
      <c r="N206" s="9">
        <f>[2]หน้าผ้า!U215</f>
        <v>42</v>
      </c>
      <c r="O206" s="9">
        <f>[2]หน้าผ้า!V215</f>
        <v>40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>500กระสอบแบน</v>
      </c>
      <c r="T206" s="12">
        <f>[2]หน้าผ้า!X215</f>
        <v>45951</v>
      </c>
      <c r="U206" s="11">
        <f>[2]หน้าผ้า!AA215</f>
        <v>3000</v>
      </c>
      <c r="V206" s="10">
        <f>[2]หน้าผ้า!AJ215</f>
        <v>3000</v>
      </c>
      <c r="W206" s="10">
        <f>[2]หน้าผ้า!AL215</f>
        <v>0</v>
      </c>
      <c r="X206" s="10">
        <f>[2]หน้าผ้า!AM215</f>
        <v>3105</v>
      </c>
      <c r="Y206" s="10">
        <f>[2]หน้าผ้า!AN215</f>
        <v>0</v>
      </c>
      <c r="Z206" s="9" t="str">
        <f>[2]หน้าผ้า!AO215</f>
        <v>WSWT2121670SM</v>
      </c>
      <c r="AA206" s="8">
        <f>[2]หน้าผ้า!AQ215</f>
        <v>0</v>
      </c>
      <c r="AB206" s="8">
        <f>[2]หน้าผ้า!AR215</f>
        <v>0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P8</v>
      </c>
      <c r="AI206" s="1">
        <f>[2]หน้าผ้า!DM215</f>
        <v>4</v>
      </c>
      <c r="AJ206" s="3">
        <f>[2]หน้าผ้า!DN215</f>
        <v>45951</v>
      </c>
      <c r="AK206" s="3">
        <f>[2]หน้าผ้า!DQ215</f>
        <v>45947</v>
      </c>
      <c r="AL206" s="3">
        <f>[2]หน้าผ้า!DR215</f>
        <v>45941</v>
      </c>
      <c r="AM206" s="3">
        <f>[2]หน้าผ้า!DS215</f>
        <v>45948</v>
      </c>
      <c r="AN206" s="3">
        <f>[2]หน้าผ้า!DT215</f>
        <v>45949</v>
      </c>
      <c r="AO206" s="3">
        <f>[2]หน้าผ้า!DU215</f>
        <v>45949</v>
      </c>
      <c r="AP206" s="3">
        <f>[2]หน้าผ้า!DP215</f>
        <v>45946</v>
      </c>
      <c r="AQ206" s="3">
        <f>[2]หน้าผ้า!DW215</f>
        <v>45950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งานเคลือบ+พิมพ์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WRWT21670/WRWT21670</v>
      </c>
      <c r="BD206" s="56">
        <f>[2]หน้าผ้า!CA215</f>
        <v>0</v>
      </c>
    </row>
    <row r="207" spans="1:56" ht="28.5" customHeight="1" x14ac:dyDescent="0.45">
      <c r="A207" s="3">
        <f>[2]หน้าผ้า!C216</f>
        <v>45933</v>
      </c>
      <c r="B207" s="14" t="str">
        <f>[2]หน้าผ้า!B216</f>
        <v>MK68-001211</v>
      </c>
      <c r="C207" s="9" t="str">
        <f>[2]หน้าผ้า!E216</f>
        <v>บจก.เอสพีเอ็ม อาหารสัตว์</v>
      </c>
      <c r="D207" s="13" t="str">
        <f>[2]หน้าผ้า!F216</f>
        <v>มาซู ฟีดบี042</v>
      </c>
      <c r="E207" s="9">
        <f>[2]หน้าผ้า!G216</f>
        <v>21</v>
      </c>
      <c r="F207" s="9">
        <f>[2]หน้าผ้า!H216</f>
        <v>38</v>
      </c>
      <c r="G207" s="9" t="str">
        <f>[2]หน้าผ้า!I216</f>
        <v>ขาว</v>
      </c>
      <c r="H207" s="9" t="str">
        <f>[2]หน้าผ้า!J216</f>
        <v>ด้าน</v>
      </c>
      <c r="I207" s="9">
        <f>[2]หน้าผ้า!L216</f>
        <v>102</v>
      </c>
      <c r="J207" s="9" t="str">
        <f>[2]หน้าผ้า!M216</f>
        <v>±</v>
      </c>
      <c r="K207" s="9">
        <f>[2]หน้าผ้า!N216</f>
        <v>5</v>
      </c>
      <c r="L207" s="9" t="str">
        <f>[2]หน้าผ้า!R216</f>
        <v>บิด</v>
      </c>
      <c r="M207" s="10">
        <f>[2]หน้าผ้า!T216</f>
        <v>22</v>
      </c>
      <c r="N207" s="9">
        <f>[2]หน้าผ้า!U216</f>
        <v>40</v>
      </c>
      <c r="O207" s="9">
        <f>[2]หน้าผ้า!V216</f>
        <v>40</v>
      </c>
      <c r="P207" s="10">
        <f>[2]หน้าผ้า!AB216</f>
        <v>65.13122457599998</v>
      </c>
      <c r="Q207" s="10">
        <f>[2]หน้าผ้า!AC216</f>
        <v>0</v>
      </c>
      <c r="R207" s="10">
        <f>[2]หน้าผ้า!AD216</f>
        <v>65.13122457599998</v>
      </c>
      <c r="S207" s="9" t="str">
        <f>[2]หน้าผ้า!Z216</f>
        <v>500กระสอบแบน</v>
      </c>
      <c r="T207" s="12" t="str">
        <f>[2]หน้าผ้า!X216</f>
        <v>รอแจ้ง</v>
      </c>
      <c r="U207" s="11">
        <f>[2]หน้าผ้า!AA216</f>
        <v>3000</v>
      </c>
      <c r="V207" s="10">
        <f>[2]หน้าผ้า!AJ216</f>
        <v>0</v>
      </c>
      <c r="W207" s="10">
        <f>[2]หน้าผ้า!AL216</f>
        <v>3000</v>
      </c>
      <c r="X207" s="10">
        <f>[2]หน้าผ้า!AM216</f>
        <v>0</v>
      </c>
      <c r="Y207" s="10">
        <f>[2]หน้าผ้า!AN216</f>
        <v>3150</v>
      </c>
      <c r="Z207" s="9" t="str">
        <f>[2]หน้าผ้า!AO216</f>
        <v>WSWT2121670SM</v>
      </c>
      <c r="AA207" s="8">
        <f>[2]หน้าผ้า!AQ216</f>
        <v>3310.89</v>
      </c>
      <c r="AB207" s="8">
        <f>[2]หน้าผ้า!AR216</f>
        <v>3310.89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3310.89</v>
      </c>
      <c r="AF207" s="8">
        <f>[2]หน้าผ้า!AI216</f>
        <v>0</v>
      </c>
      <c r="AG207" s="1" t="str">
        <f>[3]หน้าผ้า!DC219</f>
        <v>ยังไม่ได้พิมพ์</v>
      </c>
      <c r="AH207" s="1" t="str">
        <f>[2]หน้าผ้า!DL216</f>
        <v>P8</v>
      </c>
      <c r="AI207" s="1">
        <f>[2]หน้าผ้า!DM216</f>
        <v>4</v>
      </c>
      <c r="AJ207" s="3" t="str">
        <f>[2]หน้าผ้า!DN216</f>
        <v>รอแจ้ง</v>
      </c>
      <c r="AK207" s="3" t="e">
        <f>[2]หน้าผ้า!DQ216</f>
        <v>#VALUE!</v>
      </c>
      <c r="AL207" s="3" t="e">
        <f>[2]หน้าผ้า!DR216</f>
        <v>#VALUE!</v>
      </c>
      <c r="AM207" s="3" t="e">
        <f>[2]หน้าผ้า!DS216</f>
        <v>#VALUE!</v>
      </c>
      <c r="AN207" s="3" t="e">
        <f>[2]หน้าผ้า!DT216</f>
        <v>#VALUE!</v>
      </c>
      <c r="AO207" s="3" t="e">
        <f>[2]หน้าผ้า!DU216</f>
        <v>#VALUE!</v>
      </c>
      <c r="AP207" s="3" t="e">
        <f>[2]หน้าผ้า!DP216</f>
        <v>#VALUE!</v>
      </c>
      <c r="AQ207" s="3" t="e">
        <f>[2]หน้าผ้า!DW216</f>
        <v>#VALUE!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งานเคลือบ+พิมพ์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WRWT21670/WRWT21670</v>
      </c>
      <c r="BD207" s="56">
        <f>[2]หน้าผ้า!CA216</f>
        <v>0</v>
      </c>
    </row>
    <row r="208" spans="1:56" ht="28.5" customHeight="1" x14ac:dyDescent="0.45">
      <c r="A208" s="3" t="str">
        <f>[2]หน้าผ้า!C217</f>
        <v>ประมาณการ</v>
      </c>
      <c r="B208" s="14" t="str">
        <f>[2]หน้าผ้า!B217</f>
        <v>ประมาณการ</v>
      </c>
      <c r="C208" s="9" t="str">
        <f>[2]หน้าผ้า!E217</f>
        <v>บจก.แอมโก้เวท</v>
      </c>
      <c r="D208" s="13" t="str">
        <f>[2]หน้าผ้า!F217</f>
        <v>รอแบบ</v>
      </c>
      <c r="E208" s="9">
        <f>[2]หน้าผ้า!G217</f>
        <v>21</v>
      </c>
      <c r="F208" s="9">
        <f>[2]หน้าผ้า!H217</f>
        <v>37</v>
      </c>
      <c r="G208" s="9" t="str">
        <f>[2]หน้าผ้า!I217</f>
        <v>ขาว</v>
      </c>
      <c r="H208" s="9" t="str">
        <f>[2]หน้าผ้า!J217</f>
        <v>ใส</v>
      </c>
      <c r="I208" s="9">
        <f>[2]หน้าผ้า!L217</f>
        <v>100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บิด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>500กระสอบแบน</v>
      </c>
      <c r="T208" s="12" t="str">
        <f>[2]หน้าผ้า!X217</f>
        <v>รอแจ้ง</v>
      </c>
      <c r="U208" s="11">
        <f>[2]หน้าผ้า!AA217</f>
        <v>115000</v>
      </c>
      <c r="V208" s="10">
        <f>[2]หน้าผ้า!AJ217</f>
        <v>0</v>
      </c>
      <c r="W208" s="10">
        <f>[2]หน้าผ้า!AL217</f>
        <v>115000</v>
      </c>
      <c r="X208" s="10">
        <f>[2]หน้าผ้า!AM217</f>
        <v>0</v>
      </c>
      <c r="Y208" s="10">
        <f>[2]หน้าผ้า!AN217</f>
        <v>120750</v>
      </c>
      <c r="Z208" s="9" t="str">
        <f>[2]หน้าผ้า!AO217</f>
        <v>WSWT2121670SM</v>
      </c>
      <c r="AA208" s="8">
        <f>[2]หน้าผ้า!AQ217</f>
        <v>123704.35</v>
      </c>
      <c r="AB208" s="8">
        <f>[2]หน้าผ้า!AR217</f>
        <v>123704.35</v>
      </c>
      <c r="AC208" s="8">
        <f>[2]หน้าผ้า!AS217</f>
        <v>0</v>
      </c>
      <c r="AD208" s="8">
        <f>[2]หน้าผ้า!AT217</f>
        <v>123704.35</v>
      </c>
      <c r="AE208" s="8">
        <f>[2]หน้าผ้า!AU217</f>
        <v>0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P8</v>
      </c>
      <c r="AI208" s="1">
        <f>[2]หน้าผ้า!DM217</f>
        <v>4</v>
      </c>
      <c r="AJ208" s="3" t="str">
        <f>[2]หน้าผ้า!DN217</f>
        <v>รอแจ้ง</v>
      </c>
      <c r="AK208" s="3" t="e">
        <f>[2]หน้าผ้า!DQ217</f>
        <v>#VALUE!</v>
      </c>
      <c r="AL208" s="3" t="e">
        <f>[2]หน้าผ้า!DR217</f>
        <v>#VALUE!</v>
      </c>
      <c r="AM208" s="3" t="e">
        <f>[2]หน้าผ้า!DS217</f>
        <v>#VALUE!</v>
      </c>
      <c r="AN208" s="3" t="e">
        <f>[2]หน้าผ้า!DT217</f>
        <v>#VALUE!</v>
      </c>
      <c r="AO208" s="3" t="e">
        <f>[2]หน้าผ้า!DU217</f>
        <v>#VALUE!</v>
      </c>
      <c r="AP208" s="3" t="e">
        <f>[2]หน้าผ้า!DP217</f>
        <v>#VALUE!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งานเคลือบ+พิมพ์</v>
      </c>
      <c r="AX208" s="2" t="str">
        <f>[2]หน้าผ้า!ED217</f>
        <v xml:space="preserve"> /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WRWT21670/WRWT21670</v>
      </c>
      <c r="BD208" s="56">
        <f>[2]หน้าผ้า!CA217</f>
        <v>0</v>
      </c>
    </row>
    <row r="209" spans="1:56" ht="28.5" customHeight="1" x14ac:dyDescent="0.45">
      <c r="A209" s="3">
        <f>[2]หน้าผ้า!C218</f>
        <v>45631</v>
      </c>
      <c r="B209" s="14" t="str">
        <f>[2]หน้าผ้า!B218</f>
        <v>MK67-001643</v>
      </c>
      <c r="C209" s="9" t="str">
        <f>[2]หน้าผ้า!E218</f>
        <v>บจก.ที.ซี.ยูเนี่ยน อโกรเทค</v>
      </c>
      <c r="D209" s="13" t="str">
        <f>[2]หน้าผ้า!F218</f>
        <v>Zhejiang UN</v>
      </c>
      <c r="E209" s="9">
        <f>[2]หน้าผ้า!G218</f>
        <v>21</v>
      </c>
      <c r="F209" s="9">
        <f>[2]หน้าผ้า!H218</f>
        <v>37</v>
      </c>
      <c r="G209" s="9" t="str">
        <f>[2]หน้าผ้า!I218</f>
        <v>ขาว</v>
      </c>
      <c r="H209" s="9" t="str">
        <f>[2]หน้าผ้า!J218</f>
        <v>ใส</v>
      </c>
      <c r="I209" s="9">
        <f>[2]หน้าผ้า!L218</f>
        <v>100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ไม่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 xml:space="preserve">300กระสอบแบนเต็มใบ </v>
      </c>
      <c r="T209" s="12" t="str">
        <f>[2]หน้าผ้า!X218</f>
        <v>รอแจ้ง</v>
      </c>
      <c r="U209" s="11">
        <f>[2]หน้าผ้า!AA218</f>
        <v>16000</v>
      </c>
      <c r="V209" s="10">
        <f>[2]หน้าผ้า!AJ218</f>
        <v>0</v>
      </c>
      <c r="W209" s="10">
        <f>[2]หน้าผ้า!AL218</f>
        <v>16000</v>
      </c>
      <c r="X209" s="10">
        <f>[2]หน้าผ้า!AM218</f>
        <v>0</v>
      </c>
      <c r="Y209" s="10">
        <f>[2]หน้าผ้า!AN218</f>
        <v>16800</v>
      </c>
      <c r="Z209" s="9" t="str">
        <f>[2]หน้าผ้า!AO218</f>
        <v>WSWT2121670SM</v>
      </c>
      <c r="AA209" s="8">
        <f>[2]หน้าผ้า!AQ218</f>
        <v>17211.04</v>
      </c>
      <c r="AB209" s="8">
        <f>[2]หน้าผ้า!AR218</f>
        <v>17211.04</v>
      </c>
      <c r="AC209" s="8">
        <f>[2]หน้าผ้า!AS218</f>
        <v>0</v>
      </c>
      <c r="AD209" s="8">
        <f>[2]หน้าผ้า!AT218</f>
        <v>17211.04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ยังไม่ได้พิมพ์</v>
      </c>
      <c r="AH209" s="1" t="str">
        <f>[2]หน้าผ้า!DL218</f>
        <v>P8</v>
      </c>
      <c r="AI209" s="1">
        <f>[2]หน้าผ้า!DM218</f>
        <v>4</v>
      </c>
      <c r="AJ209" s="3" t="str">
        <f>[2]หน้าผ้า!DN218</f>
        <v>รอแจ้ง</v>
      </c>
      <c r="AK209" s="3" t="e">
        <f>[2]หน้าผ้า!DQ218</f>
        <v>#VALUE!</v>
      </c>
      <c r="AL209" s="3" t="e">
        <f>[2]หน้าผ้า!DR218</f>
        <v>#VALUE!</v>
      </c>
      <c r="AM209" s="3" t="e">
        <f>[2]หน้าผ้า!DS218</f>
        <v>#VALUE!</v>
      </c>
      <c r="AN209" s="3" t="e">
        <f>[2]หน้าผ้า!DT218</f>
        <v>#VALUE!</v>
      </c>
      <c r="AO209" s="3" t="e">
        <f>[2]หน้าผ้า!DU218</f>
        <v>#VALUE!</v>
      </c>
      <c r="AP209" s="3" t="e">
        <f>[2]หน้าผ้า!DP218</f>
        <v>#VALUE!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งานเคลือบ+พิมพ์</v>
      </c>
      <c r="AX209" s="2" t="str">
        <f>[2]หน้าผ้า!ED218</f>
        <v xml:space="preserve"> /</v>
      </c>
      <c r="AY209" s="2" t="str">
        <f>[2]หน้าผ้า!AG218</f>
        <v>17/2---28/3 ลูกค้าแจ้งเลื่อน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WRWT21670/WRWT21670</v>
      </c>
      <c r="BD209" s="56">
        <f>[2]หน้าผ้า!CA218</f>
        <v>0</v>
      </c>
    </row>
    <row r="210" spans="1:56" ht="28.5" customHeight="1" x14ac:dyDescent="0.45">
      <c r="A210" s="3">
        <f>[2]หน้าผ้า!C219</f>
        <v>45631</v>
      </c>
      <c r="B210" s="14" t="str">
        <f>[2]หน้าผ้า!B219</f>
        <v>MK67-001642</v>
      </c>
      <c r="C210" s="9" t="str">
        <f>[2]หน้าผ้า!E219</f>
        <v>บจก.ที.ซี.ยูเนี่ยน อโกรเทค</v>
      </c>
      <c r="D210" s="13" t="str">
        <f>[2]หน้าผ้า!F219</f>
        <v>Zhejiang UN</v>
      </c>
      <c r="E210" s="9">
        <f>[2]หน้าผ้า!G219</f>
        <v>21</v>
      </c>
      <c r="F210" s="9">
        <f>[2]หน้าผ้า!H219</f>
        <v>37</v>
      </c>
      <c r="G210" s="9" t="str">
        <f>[2]หน้าผ้า!I219</f>
        <v>ขาว</v>
      </c>
      <c r="H210" s="9" t="str">
        <f>[2]หน้าผ้า!J219</f>
        <v>ใส</v>
      </c>
      <c r="I210" s="9">
        <f>[2]หน้าผ้า!L219</f>
        <v>100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ไม่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 xml:space="preserve">300กระสอบแบนเต็มใบ </v>
      </c>
      <c r="T210" s="12" t="str">
        <f>[2]หน้าผ้า!X219</f>
        <v>รอแจ้ง</v>
      </c>
      <c r="U210" s="11">
        <f>[2]หน้าผ้า!AA219</f>
        <v>9000</v>
      </c>
      <c r="V210" s="10">
        <f>[2]หน้าผ้า!AJ219</f>
        <v>0</v>
      </c>
      <c r="W210" s="10">
        <f>[2]หน้าผ้า!AL219</f>
        <v>9000</v>
      </c>
      <c r="X210" s="10">
        <f>[2]หน้าผ้า!AM219</f>
        <v>0</v>
      </c>
      <c r="Y210" s="10">
        <f>[2]หน้าผ้า!AN219</f>
        <v>9450</v>
      </c>
      <c r="Z210" s="9" t="str">
        <f>[2]หน้าผ้า!AO219</f>
        <v>WSWT2121670SM</v>
      </c>
      <c r="AA210" s="8">
        <f>[2]หน้าผ้า!AQ219</f>
        <v>9681.2100000000009</v>
      </c>
      <c r="AB210" s="8">
        <f>[2]หน้าผ้า!AR219</f>
        <v>9681.2100000000009</v>
      </c>
      <c r="AC210" s="8">
        <f>[2]หน้าผ้า!AS219</f>
        <v>0</v>
      </c>
      <c r="AD210" s="8">
        <f>[2]หน้าผ้า!AT219</f>
        <v>9681.2100000000009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P8</v>
      </c>
      <c r="AI210" s="1">
        <f>[2]หน้าผ้า!DM219</f>
        <v>4</v>
      </c>
      <c r="AJ210" s="3" t="str">
        <f>[2]หน้าผ้า!DN219</f>
        <v>รอแจ้ง</v>
      </c>
      <c r="AK210" s="3" t="e">
        <f>[2]หน้าผ้า!DQ219</f>
        <v>#VALUE!</v>
      </c>
      <c r="AL210" s="3" t="e">
        <f>[2]หน้าผ้า!DR219</f>
        <v>#VALUE!</v>
      </c>
      <c r="AM210" s="3" t="e">
        <f>[2]หน้าผ้า!DS219</f>
        <v>#VALUE!</v>
      </c>
      <c r="AN210" s="3" t="e">
        <f>[2]หน้าผ้า!DT219</f>
        <v>#VALUE!</v>
      </c>
      <c r="AO210" s="3" t="e">
        <f>[2]หน้าผ้า!DU219</f>
        <v>#VALUE!</v>
      </c>
      <c r="AP210" s="3" t="e">
        <f>[2]หน้าผ้า!DP219</f>
        <v>#VALUE!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งานเคลือบ+พิมพ์</v>
      </c>
      <c r="AX210" s="2" t="str">
        <f>[2]หน้าผ้า!ED219</f>
        <v xml:space="preserve"> /</v>
      </c>
      <c r="AY210" s="2" t="str">
        <f>[2]หน้าผ้า!AG219</f>
        <v>3/2---19/3 ลูกค้าแจ้งเลื่อน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WRWT21670/WRWT21670</v>
      </c>
      <c r="BD210" s="56">
        <f>[2]หน้าผ้า!CA219</f>
        <v>0</v>
      </c>
    </row>
    <row r="211" spans="1:56" ht="28.5" customHeight="1" x14ac:dyDescent="0.45">
      <c r="A211" s="3">
        <f>[2]หน้าผ้า!C220</f>
        <v>45896</v>
      </c>
      <c r="B211" s="14" t="str">
        <f>[2]หน้าผ้า!B220</f>
        <v>MK68-001036</v>
      </c>
      <c r="C211" s="9" t="str">
        <f>[2]หน้าผ้า!E220</f>
        <v>บจก.เอพีเอ็ม อะโกร</v>
      </c>
      <c r="D211" s="13" t="str">
        <f>[2]หน้าผ้า!F220</f>
        <v>โมโม่ 491</v>
      </c>
      <c r="E211" s="9">
        <f>[2]หน้าผ้า!G220</f>
        <v>21</v>
      </c>
      <c r="F211" s="9">
        <f>[2]หน้าผ้า!H220</f>
        <v>38</v>
      </c>
      <c r="G211" s="9" t="str">
        <f>[2]หน้าผ้า!I220</f>
        <v>ขาว</v>
      </c>
      <c r="H211" s="9" t="str">
        <f>[2]หน้าผ้า!J220</f>
        <v>ใส</v>
      </c>
      <c r="I211" s="9">
        <f>[2]หน้าผ้า!L220</f>
        <v>102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จับจีบ</v>
      </c>
      <c r="M211" s="10">
        <f>[2]หน้าผ้า!T220</f>
        <v>22</v>
      </c>
      <c r="N211" s="9">
        <f>[2]หน้าผ้า!U220</f>
        <v>40</v>
      </c>
      <c r="O211" s="9">
        <f>[2]หน้าผ้า!V220</f>
        <v>40</v>
      </c>
      <c r="P211" s="10">
        <f>[2]หน้าผ้า!AB220</f>
        <v>65.13122457599998</v>
      </c>
      <c r="Q211" s="10">
        <f>[2]หน้าผ้า!AC220</f>
        <v>0</v>
      </c>
      <c r="R211" s="10">
        <f>[2]หน้าผ้า!AD220</f>
        <v>65.13122457599998</v>
      </c>
      <c r="S211" s="9" t="str">
        <f>[2]หน้าผ้า!Z220</f>
        <v>500กระสอบแบน</v>
      </c>
      <c r="T211" s="12" t="str">
        <f>[2]หน้าผ้า!X220</f>
        <v>รอแจ้ง</v>
      </c>
      <c r="U211" s="11">
        <f>[2]หน้าผ้า!AA220</f>
        <v>3000</v>
      </c>
      <c r="V211" s="10">
        <f>[2]หน้าผ้า!AJ220</f>
        <v>0</v>
      </c>
      <c r="W211" s="10">
        <f>[2]หน้าผ้า!AL220</f>
        <v>3000</v>
      </c>
      <c r="X211" s="10">
        <f>[2]หน้าผ้า!AM220</f>
        <v>0</v>
      </c>
      <c r="Y211" s="10">
        <f>[2]หน้าผ้า!AN220</f>
        <v>3150</v>
      </c>
      <c r="Z211" s="9" t="str">
        <f>[2]หน้าผ้า!AO220</f>
        <v>WSWT2121670SM</v>
      </c>
      <c r="AA211" s="8">
        <f>[2]หน้าผ้า!AQ220</f>
        <v>3310.89</v>
      </c>
      <c r="AB211" s="8">
        <f>[2]หน้าผ้า!AR220</f>
        <v>3310.89</v>
      </c>
      <c r="AC211" s="8">
        <f>[2]หน้าผ้า!AS220</f>
        <v>0</v>
      </c>
      <c r="AD211" s="8">
        <f>[2]หน้าผ้า!AT220</f>
        <v>3310.89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P8</v>
      </c>
      <c r="AI211" s="1">
        <f>[2]หน้าผ้า!DM220</f>
        <v>4</v>
      </c>
      <c r="AJ211" s="3" t="str">
        <f>[2]หน้าผ้า!DN220</f>
        <v>รอแจ้ง</v>
      </c>
      <c r="AK211" s="3" t="e">
        <f>[2]หน้าผ้า!DQ220</f>
        <v>#VALUE!</v>
      </c>
      <c r="AL211" s="3" t="e">
        <f>[2]หน้าผ้า!DR220</f>
        <v>#VALUE!</v>
      </c>
      <c r="AM211" s="3" t="e">
        <f>[2]หน้าผ้า!DS220</f>
        <v>#VALUE!</v>
      </c>
      <c r="AN211" s="3" t="e">
        <f>[2]หน้าผ้า!DT220</f>
        <v>#VALUE!</v>
      </c>
      <c r="AO211" s="3" t="e">
        <f>[2]หน้าผ้า!DU220</f>
        <v>#VALUE!</v>
      </c>
      <c r="AP211" s="3" t="e">
        <f>[2]หน้าผ้า!DP220</f>
        <v>#VALUE!</v>
      </c>
      <c r="AQ211" s="3" t="e">
        <f>[2]หน้าผ้า!DW220</f>
        <v>#VALUE!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งานเคลือบ+พิมพ์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WRWT21670/WRWT21670</v>
      </c>
      <c r="BD211" s="56">
        <f>[2]หน้าผ้า!CA220</f>
        <v>0</v>
      </c>
    </row>
    <row r="212" spans="1:56" ht="28.5" customHeight="1" x14ac:dyDescent="0.45">
      <c r="A212" s="3">
        <f>[2]หน้าผ้า!C221</f>
        <v>45896</v>
      </c>
      <c r="B212" s="14" t="str">
        <f>[2]หน้าผ้า!B221</f>
        <v>MK68-001038</v>
      </c>
      <c r="C212" s="9" t="str">
        <f>[2]หน้าผ้า!E221</f>
        <v>บจก.เอพีเอ็ม อะโกร</v>
      </c>
      <c r="D212" s="13" t="str">
        <f>[2]หน้าผ้า!F221</f>
        <v>โมโม่ 492</v>
      </c>
      <c r="E212" s="9">
        <f>[2]หน้าผ้า!G221</f>
        <v>21</v>
      </c>
      <c r="F212" s="9">
        <f>[2]หน้าผ้า!H221</f>
        <v>38</v>
      </c>
      <c r="G212" s="9" t="str">
        <f>[2]หน้าผ้า!I221</f>
        <v>ขาว</v>
      </c>
      <c r="H212" s="9" t="str">
        <f>[2]หน้าผ้า!J221</f>
        <v>ใส</v>
      </c>
      <c r="I212" s="9">
        <f>[2]หน้าผ้า!L221</f>
        <v>102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จับจีบ</v>
      </c>
      <c r="M212" s="10">
        <f>[2]หน้าผ้า!T221</f>
        <v>22</v>
      </c>
      <c r="N212" s="9">
        <f>[2]หน้าผ้า!U221</f>
        <v>40</v>
      </c>
      <c r="O212" s="9">
        <f>[2]หน้าผ้า!V221</f>
        <v>40</v>
      </c>
      <c r="P212" s="10">
        <f>[2]หน้าผ้า!AB221</f>
        <v>108.55204095999999</v>
      </c>
      <c r="Q212" s="10">
        <f>[2]หน้าผ้า!AC221</f>
        <v>0</v>
      </c>
      <c r="R212" s="10">
        <f>[2]หน้าผ้า!AD221</f>
        <v>108.55204095999999</v>
      </c>
      <c r="S212" s="9" t="str">
        <f>[2]หน้าผ้า!Z221</f>
        <v>500กระสอบแบน</v>
      </c>
      <c r="T212" s="12" t="str">
        <f>[2]หน้าผ้า!X221</f>
        <v>รอแจ้ง</v>
      </c>
      <c r="U212" s="11">
        <f>[2]หน้าผ้า!AA221</f>
        <v>5000</v>
      </c>
      <c r="V212" s="10">
        <f>[2]หน้าผ้า!AJ221</f>
        <v>0</v>
      </c>
      <c r="W212" s="10">
        <f>[2]หน้าผ้า!AL221</f>
        <v>5000</v>
      </c>
      <c r="X212" s="10">
        <f>[2]หน้าผ้า!AM221</f>
        <v>0</v>
      </c>
      <c r="Y212" s="10">
        <f>[2]หน้าผ้า!AN221</f>
        <v>5250</v>
      </c>
      <c r="Z212" s="9" t="str">
        <f>[2]หน้าผ้า!AO221</f>
        <v>WSWT2121670SM</v>
      </c>
      <c r="AA212" s="8">
        <f>[2]หน้าผ้า!AQ221</f>
        <v>5518.15</v>
      </c>
      <c r="AB212" s="8">
        <f>[2]หน้าผ้า!AR221</f>
        <v>5518.15</v>
      </c>
      <c r="AC212" s="8">
        <f>[2]หน้าผ้า!AS221</f>
        <v>0</v>
      </c>
      <c r="AD212" s="8">
        <f>[2]หน้าผ้า!AT221</f>
        <v>5518.15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P8</v>
      </c>
      <c r="AI212" s="1">
        <f>[2]หน้าผ้า!DM221</f>
        <v>4</v>
      </c>
      <c r="AJ212" s="3" t="str">
        <f>[2]หน้าผ้า!DN221</f>
        <v>รอแจ้ง</v>
      </c>
      <c r="AK212" s="3" t="e">
        <f>[2]หน้าผ้า!DQ221</f>
        <v>#VALUE!</v>
      </c>
      <c r="AL212" s="3" t="e">
        <f>[2]หน้าผ้า!DR221</f>
        <v>#VALUE!</v>
      </c>
      <c r="AM212" s="3" t="e">
        <f>[2]หน้าผ้า!DS221</f>
        <v>#VALUE!</v>
      </c>
      <c r="AN212" s="3" t="e">
        <f>[2]หน้าผ้า!DT221</f>
        <v>#VALUE!</v>
      </c>
      <c r="AO212" s="3" t="e">
        <f>[2]หน้าผ้า!DU221</f>
        <v>#VALUE!</v>
      </c>
      <c r="AP212" s="3" t="e">
        <f>[2]หน้าผ้า!DP221</f>
        <v>#VALUE!</v>
      </c>
      <c r="AQ212" s="3" t="e">
        <f>[2]หน้าผ้า!DW221</f>
        <v>#VALUE!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งานเคลือบ+พิมพ์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WRWT21670/WRWT21670</v>
      </c>
      <c r="BD212" s="56">
        <f>[2]หน้าผ้า!CA221</f>
        <v>0</v>
      </c>
    </row>
    <row r="213" spans="1:56" ht="28.5" customHeight="1" x14ac:dyDescent="0.45">
      <c r="A213" s="3">
        <f>[2]หน้าผ้า!C222</f>
        <v>45896</v>
      </c>
      <c r="B213" s="14" t="str">
        <f>[2]หน้าผ้า!B222</f>
        <v>MK68-001037</v>
      </c>
      <c r="C213" s="9" t="str">
        <f>[2]หน้าผ้า!E222</f>
        <v>บจก.เอพีเอ็ม อะโกร</v>
      </c>
      <c r="D213" s="13" t="str">
        <f>[2]หน้าผ้า!F222</f>
        <v>โมโม่ 401</v>
      </c>
      <c r="E213" s="9">
        <f>[2]หน้าผ้า!G222</f>
        <v>21</v>
      </c>
      <c r="F213" s="9">
        <f>[2]หน้าผ้า!H222</f>
        <v>38</v>
      </c>
      <c r="G213" s="9" t="str">
        <f>[2]หน้าผ้า!I222</f>
        <v>ขาว</v>
      </c>
      <c r="H213" s="9" t="str">
        <f>[2]หน้าผ้า!J222</f>
        <v>ใส</v>
      </c>
      <c r="I213" s="9">
        <f>[2]หน้าผ้า!L222</f>
        <v>102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จับจีบ</v>
      </c>
      <c r="M213" s="10">
        <f>[2]หน้าผ้า!T222</f>
        <v>22</v>
      </c>
      <c r="N213" s="9">
        <f>[2]หน้าผ้า!U222</f>
        <v>40</v>
      </c>
      <c r="O213" s="9">
        <f>[2]หน้าผ้า!V222</f>
        <v>40</v>
      </c>
      <c r="P213" s="10">
        <f>[2]หน้าผ้า!AB222</f>
        <v>65.13122457599998</v>
      </c>
      <c r="Q213" s="10">
        <f>[2]หน้าผ้า!AC222</f>
        <v>0</v>
      </c>
      <c r="R213" s="10">
        <f>[2]หน้าผ้า!AD222</f>
        <v>65.13122457599998</v>
      </c>
      <c r="S213" s="9" t="str">
        <f>[2]หน้าผ้า!Z222</f>
        <v>500กระสอบแบน</v>
      </c>
      <c r="T213" s="12" t="str">
        <f>[2]หน้าผ้า!X222</f>
        <v>รอแจ้ง</v>
      </c>
      <c r="U213" s="11">
        <f>[2]หน้าผ้า!AA222</f>
        <v>3000</v>
      </c>
      <c r="V213" s="10">
        <f>[2]หน้าผ้า!AJ222</f>
        <v>0</v>
      </c>
      <c r="W213" s="10">
        <f>[2]หน้าผ้า!AL222</f>
        <v>3000</v>
      </c>
      <c r="X213" s="10">
        <f>[2]หน้าผ้า!AM222</f>
        <v>0</v>
      </c>
      <c r="Y213" s="10">
        <f>[2]หน้าผ้า!AN222</f>
        <v>3150</v>
      </c>
      <c r="Z213" s="9" t="str">
        <f>[2]หน้าผ้า!AO222</f>
        <v>WSWT2121670SM</v>
      </c>
      <c r="AA213" s="8">
        <f>[2]หน้าผ้า!AQ222</f>
        <v>3310.89</v>
      </c>
      <c r="AB213" s="8">
        <f>[2]หน้าผ้า!AR222</f>
        <v>3310.89</v>
      </c>
      <c r="AC213" s="8">
        <f>[2]หน้าผ้า!AS222</f>
        <v>0</v>
      </c>
      <c r="AD213" s="8">
        <f>[2]หน้าผ้า!AT222</f>
        <v>3310.89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ยังไม่ได้พิมพ์</v>
      </c>
      <c r="AH213" s="1" t="str">
        <f>[2]หน้าผ้า!DL222</f>
        <v>P8</v>
      </c>
      <c r="AI213" s="1">
        <f>[2]หน้าผ้า!DM222</f>
        <v>4</v>
      </c>
      <c r="AJ213" s="3" t="str">
        <f>[2]หน้าผ้า!DN222</f>
        <v>รอแจ้ง</v>
      </c>
      <c r="AK213" s="3" t="e">
        <f>[2]หน้าผ้า!DQ222</f>
        <v>#VALUE!</v>
      </c>
      <c r="AL213" s="3" t="e">
        <f>[2]หน้าผ้า!DR222</f>
        <v>#VALUE!</v>
      </c>
      <c r="AM213" s="3" t="e">
        <f>[2]หน้าผ้า!DS222</f>
        <v>#VALUE!</v>
      </c>
      <c r="AN213" s="3" t="e">
        <f>[2]หน้าผ้า!DT222</f>
        <v>#VALUE!</v>
      </c>
      <c r="AO213" s="3" t="e">
        <f>[2]หน้าผ้า!DU222</f>
        <v>#VALUE!</v>
      </c>
      <c r="AP213" s="3" t="e">
        <f>[2]หน้าผ้า!DP222</f>
        <v>#VALUE!</v>
      </c>
      <c r="AQ213" s="3" t="e">
        <f>[2]หน้าผ้า!DW222</f>
        <v>#VALUE!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งานเคลือบ+พิมพ์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WRWT21670/WRWT21670</v>
      </c>
      <c r="BD213" s="56">
        <f>[2]หน้าผ้า!CA222</f>
        <v>0</v>
      </c>
    </row>
    <row r="214" spans="1:56" ht="28.5" customHeight="1" x14ac:dyDescent="0.45">
      <c r="A214" s="3">
        <f>[2]หน้าผ้า!C223</f>
        <v>45911</v>
      </c>
      <c r="B214" s="14" t="str">
        <f>[2]หน้าผ้า!B223</f>
        <v>MK68-001103</v>
      </c>
      <c r="C214" s="9" t="str">
        <f>[2]หน้าผ้า!E223</f>
        <v>บจก.เอพีเอ็ม อะโกร</v>
      </c>
      <c r="D214" s="13" t="str">
        <f>[2]หน้าผ้า!F223</f>
        <v>ฟีล กู๊ด 892</v>
      </c>
      <c r="E214" s="9">
        <f>[2]หน้าผ้า!G223</f>
        <v>21</v>
      </c>
      <c r="F214" s="9">
        <f>[2]หน้าผ้า!H223</f>
        <v>38</v>
      </c>
      <c r="G214" s="9" t="str">
        <f>[2]หน้าผ้า!I223</f>
        <v>ขาว</v>
      </c>
      <c r="H214" s="9" t="str">
        <f>[2]หน้าผ้า!J223</f>
        <v>ใส</v>
      </c>
      <c r="I214" s="9">
        <f>[2]หน้าผ้า!L223</f>
        <v>102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บิด</v>
      </c>
      <c r="M214" s="10">
        <f>[2]หน้าผ้า!T223</f>
        <v>22</v>
      </c>
      <c r="N214" s="9">
        <f>[2]หน้าผ้า!U223</f>
        <v>40</v>
      </c>
      <c r="O214" s="9">
        <f>[2]หน้าผ้า!V223</f>
        <v>40</v>
      </c>
      <c r="P214" s="10">
        <f>[2]หน้าผ้า!AB223</f>
        <v>65.13122457599998</v>
      </c>
      <c r="Q214" s="10">
        <f>[2]หน้าผ้า!AC223</f>
        <v>0</v>
      </c>
      <c r="R214" s="10">
        <f>[2]หน้าผ้า!AD223</f>
        <v>65.13122457599998</v>
      </c>
      <c r="S214" s="9" t="str">
        <f>[2]หน้าผ้า!Z223</f>
        <v>500กระสอบแบน</v>
      </c>
      <c r="T214" s="12" t="str">
        <f>[2]หน้าผ้า!X223</f>
        <v>รอแจ้ง</v>
      </c>
      <c r="U214" s="11">
        <f>[2]หน้าผ้า!AA223</f>
        <v>3000</v>
      </c>
      <c r="V214" s="10">
        <f>[2]หน้าผ้า!AJ223</f>
        <v>0</v>
      </c>
      <c r="W214" s="10">
        <f>[2]หน้าผ้า!AL223</f>
        <v>3000</v>
      </c>
      <c r="X214" s="10">
        <f>[2]หน้าผ้า!AM223</f>
        <v>0</v>
      </c>
      <c r="Y214" s="10">
        <f>[2]หน้าผ้า!AN223</f>
        <v>3150</v>
      </c>
      <c r="Z214" s="9" t="str">
        <f>[2]หน้าผ้า!AO223</f>
        <v>WSWT2121670SM</v>
      </c>
      <c r="AA214" s="8">
        <f>[2]หน้าผ้า!AQ223</f>
        <v>3310.89</v>
      </c>
      <c r="AB214" s="8">
        <f>[2]หน้าผ้า!AR223</f>
        <v>3310.89</v>
      </c>
      <c r="AC214" s="8">
        <f>[2]หน้าผ้า!AS223</f>
        <v>0</v>
      </c>
      <c r="AD214" s="8">
        <f>[2]หน้าผ้า!AT223</f>
        <v>3310.89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ยังไม่ได้พิมพ์</v>
      </c>
      <c r="AH214" s="1" t="str">
        <f>[2]หน้าผ้า!DL223</f>
        <v>P8</v>
      </c>
      <c r="AI214" s="1">
        <f>[2]หน้าผ้า!DM223</f>
        <v>4</v>
      </c>
      <c r="AJ214" s="3" t="str">
        <f>[2]หน้าผ้า!DN223</f>
        <v>รอแจ้ง</v>
      </c>
      <c r="AK214" s="3" t="e">
        <f>[2]หน้าผ้า!DQ223</f>
        <v>#VALUE!</v>
      </c>
      <c r="AL214" s="3" t="e">
        <f>[2]หน้าผ้า!DR223</f>
        <v>#VALUE!</v>
      </c>
      <c r="AM214" s="3" t="e">
        <f>[2]หน้าผ้า!DS223</f>
        <v>#VALUE!</v>
      </c>
      <c r="AN214" s="3" t="e">
        <f>[2]หน้าผ้า!DT223</f>
        <v>#VALUE!</v>
      </c>
      <c r="AO214" s="3" t="e">
        <f>[2]หน้าผ้า!DU223</f>
        <v>#VALUE!</v>
      </c>
      <c r="AP214" s="3" t="e">
        <f>[2]หน้าผ้า!DP223</f>
        <v>#VALUE!</v>
      </c>
      <c r="AQ214" s="3" t="e">
        <f>[2]หน้าผ้า!DW223</f>
        <v>#VALUE!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งานเคลือบ+พิมพ์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WRWT21670/WRWT21670</v>
      </c>
      <c r="BD214" s="56">
        <f>[2]หน้าผ้า!CA223</f>
        <v>0</v>
      </c>
    </row>
    <row r="215" spans="1:56" ht="28.5" customHeight="1" x14ac:dyDescent="0.45">
      <c r="A215" s="3" t="str">
        <f>[2]หน้าผ้า!C224</f>
        <v>ประมาณการ</v>
      </c>
      <c r="B215" s="14" t="str">
        <f>[2]หน้าผ้า!B224</f>
        <v>ประมาณการ</v>
      </c>
      <c r="C215" s="9" t="str">
        <f>[2]หน้าผ้า!E224</f>
        <v>บจก.ที.ซี.ยูเนี่ยน อโกรเทค</v>
      </c>
      <c r="D215" s="13" t="str">
        <f>[2]หน้าผ้า!F224</f>
        <v>Zhejiang UN</v>
      </c>
      <c r="E215" s="9">
        <f>[2]หน้าผ้า!G224</f>
        <v>21</v>
      </c>
      <c r="F215" s="9">
        <f>[2]หน้าผ้า!H224</f>
        <v>37</v>
      </c>
      <c r="G215" s="9" t="str">
        <f>[2]หน้าผ้า!I224</f>
        <v>ขาว</v>
      </c>
      <c r="H215" s="9" t="str">
        <f>[2]หน้าผ้า!J224</f>
        <v>ใส</v>
      </c>
      <c r="I215" s="9">
        <f>[2]หน้าผ้า!L224</f>
        <v>100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ไม่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 xml:space="preserve">300กระสอบแบนเต็มใบ </v>
      </c>
      <c r="T215" s="12" t="str">
        <f>[2]หน้าผ้า!X224</f>
        <v>รอแจ้ง</v>
      </c>
      <c r="U215" s="11">
        <f>[2]หน้าผ้า!AA224</f>
        <v>10000</v>
      </c>
      <c r="V215" s="10">
        <f>[2]หน้าผ้า!AJ224</f>
        <v>0</v>
      </c>
      <c r="W215" s="10">
        <f>[2]หน้าผ้า!AL224</f>
        <v>10000</v>
      </c>
      <c r="X215" s="10">
        <f>[2]หน้าผ้า!AM224</f>
        <v>0</v>
      </c>
      <c r="Y215" s="10">
        <f>[2]หน้าผ้า!AN224</f>
        <v>10500</v>
      </c>
      <c r="Z215" s="9" t="str">
        <f>[2]หน้าผ้า!AO224</f>
        <v>WSWT2121670SM</v>
      </c>
      <c r="AA215" s="8">
        <f>[2]หน้าผ้า!AQ224</f>
        <v>10756.900000000001</v>
      </c>
      <c r="AB215" s="8">
        <f>[2]หน้าผ้า!AR224</f>
        <v>10756.900000000001</v>
      </c>
      <c r="AC215" s="8">
        <f>[2]หน้าผ้า!AS224</f>
        <v>0</v>
      </c>
      <c r="AD215" s="8">
        <f>[2]หน้าผ้า!AT224</f>
        <v>10756.900000000001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ยังไม่ได้พิมพ์</v>
      </c>
      <c r="AH215" s="1" t="str">
        <f>[2]หน้าผ้า!DL224</f>
        <v>P8</v>
      </c>
      <c r="AI215" s="1">
        <f>[2]หน้าผ้า!DM224</f>
        <v>4</v>
      </c>
      <c r="AJ215" s="3" t="str">
        <f>[2]หน้าผ้า!DN224</f>
        <v>รอแจ้ง</v>
      </c>
      <c r="AK215" s="3" t="e">
        <f>[2]หน้าผ้า!DQ224</f>
        <v>#VALUE!</v>
      </c>
      <c r="AL215" s="3" t="e">
        <f>[2]หน้าผ้า!DR224</f>
        <v>#VALUE!</v>
      </c>
      <c r="AM215" s="3" t="e">
        <f>[2]หน้าผ้า!DS224</f>
        <v>#VALUE!</v>
      </c>
      <c r="AN215" s="3" t="e">
        <f>[2]หน้าผ้า!DT224</f>
        <v>#VALUE!</v>
      </c>
      <c r="AO215" s="3" t="e">
        <f>[2]หน้าผ้า!DU224</f>
        <v>#VALUE!</v>
      </c>
      <c r="AP215" s="3" t="e">
        <f>[2]หน้าผ้า!DP224</f>
        <v>#VALUE!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งานเคลือบ+พิมพ์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WRWT21670/WRWT21670</v>
      </c>
      <c r="BD215" s="56">
        <f>[2]หน้าผ้า!CA224</f>
        <v>0</v>
      </c>
    </row>
    <row r="216" spans="1:56" ht="28.5" customHeight="1" x14ac:dyDescent="0.45">
      <c r="A216" s="3">
        <f>[2]หน้าผ้า!C225</f>
        <v>45854</v>
      </c>
      <c r="B216" s="14" t="str">
        <f>[2]หน้าผ้า!B225</f>
        <v>MK68-000893</v>
      </c>
      <c r="C216" s="9" t="str">
        <f>[2]หน้าผ้า!E225</f>
        <v>บจก.เอสพีเอ็ม อาหารสัตว์</v>
      </c>
      <c r="D216" s="13" t="str">
        <f>[2]หน้าผ้า!F225</f>
        <v>มาซู ฟีดจี041</v>
      </c>
      <c r="E216" s="9">
        <f>[2]หน้าผ้า!G225</f>
        <v>21</v>
      </c>
      <c r="F216" s="9">
        <f>[2]หน้าผ้า!H225</f>
        <v>38</v>
      </c>
      <c r="G216" s="9" t="str">
        <f>[2]หน้าผ้า!I225</f>
        <v>ขาว</v>
      </c>
      <c r="H216" s="9" t="str">
        <f>[2]หน้าผ้า!J225</f>
        <v>ด้าน</v>
      </c>
      <c r="I216" s="9">
        <f>[2]หน้าผ้า!L225</f>
        <v>102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บิด</v>
      </c>
      <c r="M216" s="10">
        <f>[2]หน้าผ้า!T225</f>
        <v>22</v>
      </c>
      <c r="N216" s="9">
        <f>[2]หน้าผ้า!U225</f>
        <v>40</v>
      </c>
      <c r="O216" s="9">
        <f>[2]หน้าผ้า!V225</f>
        <v>40</v>
      </c>
      <c r="P216" s="10">
        <f>[2]หน้าผ้า!AB225</f>
        <v>65.13122457599998</v>
      </c>
      <c r="Q216" s="10">
        <f>[2]หน้าผ้า!AC225</f>
        <v>0</v>
      </c>
      <c r="R216" s="10">
        <f>[2]หน้าผ้า!AD225</f>
        <v>65.13122457599998</v>
      </c>
      <c r="S216" s="9" t="str">
        <f>[2]หน้าผ้า!Z225</f>
        <v>500กระสอบแบน</v>
      </c>
      <c r="T216" s="12" t="str">
        <f>[2]หน้าผ้า!X225</f>
        <v>รอแจ้ง</v>
      </c>
      <c r="U216" s="11">
        <f>[2]หน้าผ้า!AA225</f>
        <v>3000</v>
      </c>
      <c r="V216" s="10">
        <f>[2]หน้าผ้า!AJ225</f>
        <v>0</v>
      </c>
      <c r="W216" s="10">
        <f>[2]หน้าผ้า!AL225</f>
        <v>3000</v>
      </c>
      <c r="X216" s="10">
        <f>[2]หน้าผ้า!AM225</f>
        <v>0</v>
      </c>
      <c r="Y216" s="10">
        <f>[2]หน้าผ้า!AN225</f>
        <v>3150</v>
      </c>
      <c r="Z216" s="9" t="str">
        <f>[2]หน้าผ้า!AO225</f>
        <v>WSWT2121670SM</v>
      </c>
      <c r="AA216" s="8">
        <f>[2]หน้าผ้า!AQ225</f>
        <v>3310.89</v>
      </c>
      <c r="AB216" s="8">
        <f>[2]หน้าผ้า!AR225</f>
        <v>3310.89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3310.89</v>
      </c>
      <c r="AF216" s="8">
        <f>[2]หน้าผ้า!AI225</f>
        <v>0</v>
      </c>
      <c r="AG216" s="1" t="str">
        <f>[3]หน้าผ้า!DC228</f>
        <v>พร้อมส่ง</v>
      </c>
      <c r="AH216" s="1" t="str">
        <f>[2]หน้าผ้า!DL225</f>
        <v>P8</v>
      </c>
      <c r="AI216" s="1">
        <f>[2]หน้าผ้า!DM225</f>
        <v>4</v>
      </c>
      <c r="AJ216" s="3" t="str">
        <f>[2]หน้าผ้า!DN225</f>
        <v>รอแจ้ง</v>
      </c>
      <c r="AK216" s="3" t="e">
        <f>[2]หน้าผ้า!DQ225</f>
        <v>#VALUE!</v>
      </c>
      <c r="AL216" s="3" t="e">
        <f>[2]หน้าผ้า!DR225</f>
        <v>#VALUE!</v>
      </c>
      <c r="AM216" s="3" t="e">
        <f>[2]หน้าผ้า!DS225</f>
        <v>#VALUE!</v>
      </c>
      <c r="AN216" s="3" t="e">
        <f>[2]หน้าผ้า!DT225</f>
        <v>#VALUE!</v>
      </c>
      <c r="AO216" s="3" t="e">
        <f>[2]หน้าผ้า!DU225</f>
        <v>#VALUE!</v>
      </c>
      <c r="AP216" s="3" t="e">
        <f>[2]หน้าผ้า!DP225</f>
        <v>#VALUE!</v>
      </c>
      <c r="AQ216" s="3" t="e">
        <f>[2]หน้าผ้า!DW225</f>
        <v>#VALUE!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งานเคลือบ+พิมพ์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WRWT21670/WRWT21670</v>
      </c>
      <c r="BD216" s="56">
        <f>[2]หน้าผ้า!CA225</f>
        <v>0</v>
      </c>
    </row>
    <row r="217" spans="1:56" ht="28.5" customHeight="1" x14ac:dyDescent="0.45">
      <c r="A217" s="3">
        <f>[2]หน้าผ้า!C226</f>
        <v>45826</v>
      </c>
      <c r="B217" s="14" t="str">
        <f>[2]หน้าผ้า!B226</f>
        <v>MK68-000804</v>
      </c>
      <c r="C217" s="9" t="str">
        <f>[2]หน้าผ้า!E226</f>
        <v>บจก.เอพีเอ็ม อะโกร</v>
      </c>
      <c r="D217" s="13" t="str">
        <f>[2]หน้าผ้า!F226</f>
        <v>ฟีล กู๊ด 802</v>
      </c>
      <c r="E217" s="9">
        <f>[2]หน้าผ้า!G226</f>
        <v>21</v>
      </c>
      <c r="F217" s="9">
        <f>[2]หน้าผ้า!H226</f>
        <v>38</v>
      </c>
      <c r="G217" s="9" t="str">
        <f>[2]หน้าผ้า!I226</f>
        <v>ขาว</v>
      </c>
      <c r="H217" s="9" t="str">
        <f>[2]หน้าผ้า!J226</f>
        <v>ใส</v>
      </c>
      <c r="I217" s="9">
        <f>[2]หน้าผ้า!L226</f>
        <v>102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บิด</v>
      </c>
      <c r="M217" s="10">
        <f>[2]หน้าผ้า!T226</f>
        <v>22</v>
      </c>
      <c r="N217" s="9">
        <f>[2]หน้าผ้า!U226</f>
        <v>40</v>
      </c>
      <c r="O217" s="9">
        <f>[2]หน้าผ้า!V226</f>
        <v>40</v>
      </c>
      <c r="P217" s="10">
        <f>[2]หน้าผ้า!AB226</f>
        <v>163.47937368575995</v>
      </c>
      <c r="Q217" s="10">
        <f>[2]หน้าผ้า!AC226</f>
        <v>0</v>
      </c>
      <c r="R217" s="10">
        <f>[2]หน้าผ้า!AD226</f>
        <v>163.47937368575995</v>
      </c>
      <c r="S217" s="9" t="str">
        <f>[2]หน้าผ้า!Z226</f>
        <v>500กระสอบแบน</v>
      </c>
      <c r="T217" s="12" t="str">
        <f>[2]หน้าผ้า!X226</f>
        <v>รอแจ้ง</v>
      </c>
      <c r="U217" s="11">
        <f>[2]หน้าผ้า!AA226</f>
        <v>8000</v>
      </c>
      <c r="V217" s="10">
        <f>[2]หน้าผ้า!AJ226</f>
        <v>470</v>
      </c>
      <c r="W217" s="10">
        <f>[2]หน้าผ้า!AL226</f>
        <v>7530</v>
      </c>
      <c r="X217" s="10">
        <f>[2]หน้าผ้า!AM226</f>
        <v>0</v>
      </c>
      <c r="Y217" s="10">
        <f>[2]หน้าผ้า!AN226</f>
        <v>7906.5</v>
      </c>
      <c r="Z217" s="9" t="str">
        <f>[2]หน้าผ้า!AO226</f>
        <v>WSWT2121670SM</v>
      </c>
      <c r="AA217" s="8">
        <f>[2]หน้าผ้า!AQ226</f>
        <v>8310.3338999999996</v>
      </c>
      <c r="AB217" s="8">
        <f>[2]หน้าผ้า!AR226</f>
        <v>8310.3338999999996</v>
      </c>
      <c r="AC217" s="8">
        <f>[2]หน้าผ้า!AS226</f>
        <v>0</v>
      </c>
      <c r="AD217" s="8">
        <f>[2]หน้าผ้า!AT226</f>
        <v>8310.3338999999996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พร้อมส่ง</v>
      </c>
      <c r="AH217" s="1" t="str">
        <f>[2]หน้าผ้า!DL226</f>
        <v>P8</v>
      </c>
      <c r="AI217" s="1">
        <f>[2]หน้าผ้า!DM226</f>
        <v>4</v>
      </c>
      <c r="AJ217" s="3" t="str">
        <f>[2]หน้าผ้า!DN226</f>
        <v>รอแจ้ง</v>
      </c>
      <c r="AK217" s="3" t="e">
        <f>[2]หน้าผ้า!DQ226</f>
        <v>#VALUE!</v>
      </c>
      <c r="AL217" s="3" t="e">
        <f>[2]หน้าผ้า!DR226</f>
        <v>#VALUE!</v>
      </c>
      <c r="AM217" s="3" t="e">
        <f>[2]หน้าผ้า!DS226</f>
        <v>#VALUE!</v>
      </c>
      <c r="AN217" s="3" t="e">
        <f>[2]หน้าผ้า!DT226</f>
        <v>#VALUE!</v>
      </c>
      <c r="AO217" s="3" t="e">
        <f>[2]หน้าผ้า!DU226</f>
        <v>#VALUE!</v>
      </c>
      <c r="AP217" s="3" t="e">
        <f>[2]หน้าผ้า!DP226</f>
        <v>#VALUE!</v>
      </c>
      <c r="AQ217" s="3" t="e">
        <f>[2]หน้าผ้า!DW226</f>
        <v>#VALUE!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งานเคลือบ+พิมพ์</v>
      </c>
      <c r="AX217" s="2" t="str">
        <f>[2]หน้าผ้า!ED226</f>
        <v xml:space="preserve"> /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WRWT21670/WRWT21670</v>
      </c>
      <c r="BD217" s="56">
        <f>[2]หน้าผ้า!CA226</f>
        <v>0</v>
      </c>
    </row>
    <row r="218" spans="1:56" ht="28.5" customHeight="1" x14ac:dyDescent="0.45">
      <c r="A218" s="3">
        <f>[2]หน้าผ้า!C227</f>
        <v>45066</v>
      </c>
      <c r="B218" s="14" t="str">
        <f>[2]หน้าผ้า!B227</f>
        <v>MK66-000701</v>
      </c>
      <c r="C218" s="9" t="str">
        <f>[2]หน้าผ้า!E227</f>
        <v>บจก.เอสพีเอ็ม อาหารสัตว์</v>
      </c>
      <c r="D218" s="13" t="str">
        <f>[2]หน้าผ้า!F227</f>
        <v>มาซูฟีด ซี041</v>
      </c>
      <c r="E218" s="9">
        <f>[2]หน้าผ้า!G227</f>
        <v>21</v>
      </c>
      <c r="F218" s="9">
        <f>[2]หน้าผ้า!H227</f>
        <v>38</v>
      </c>
      <c r="G218" s="9" t="str">
        <f>[2]หน้าผ้า!I227</f>
        <v>ขาว</v>
      </c>
      <c r="H218" s="9" t="str">
        <f>[2]หน้าผ้า!J227</f>
        <v>ด้าน</v>
      </c>
      <c r="I218" s="9">
        <f>[2]หน้าผ้า!L227</f>
        <v>102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บิด</v>
      </c>
      <c r="M218" s="10">
        <f>[2]หน้าผ้า!T227</f>
        <v>22</v>
      </c>
      <c r="N218" s="9">
        <f>[2]หน้าผ้า!U227</f>
        <v>40</v>
      </c>
      <c r="O218" s="9">
        <f>[2]หน้าผ้า!V227</f>
        <v>40</v>
      </c>
      <c r="P218" s="10">
        <f>[2]หน้าผ้า!AB227</f>
        <v>108.55204095999999</v>
      </c>
      <c r="Q218" s="10">
        <f>[2]หน้าผ้า!AC227</f>
        <v>0</v>
      </c>
      <c r="R218" s="10">
        <f>[2]หน้าผ้า!AD227</f>
        <v>108.55204095999999</v>
      </c>
      <c r="S218" s="9" t="str">
        <f>[2]หน้าผ้า!Z227</f>
        <v>500กระสอบแบน</v>
      </c>
      <c r="T218" s="12" t="str">
        <f>[2]หน้าผ้า!X227</f>
        <v>รอแจ้ง</v>
      </c>
      <c r="U218" s="11">
        <f>[2]หน้าผ้า!AA227</f>
        <v>5000</v>
      </c>
      <c r="V218" s="10">
        <f>[2]หน้าผ้า!AJ227</f>
        <v>0</v>
      </c>
      <c r="W218" s="10">
        <f>[2]หน้าผ้า!AL227</f>
        <v>5000</v>
      </c>
      <c r="X218" s="10">
        <f>[2]หน้าผ้า!AM227</f>
        <v>0</v>
      </c>
      <c r="Y218" s="10">
        <f>[2]หน้าผ้า!AN227</f>
        <v>5250</v>
      </c>
      <c r="Z218" s="9" t="str">
        <f>[2]หน้าผ้า!AO227</f>
        <v>WSWT2121670SM</v>
      </c>
      <c r="AA218" s="8">
        <f>[2]หน้าผ้า!AQ227</f>
        <v>5518.15</v>
      </c>
      <c r="AB218" s="8">
        <f>[2]หน้าผ้า!AR227</f>
        <v>5518.15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5518.15</v>
      </c>
      <c r="AF218" s="8">
        <f>[2]หน้าผ้า!AI227</f>
        <v>0</v>
      </c>
      <c r="AG218" s="1" t="str">
        <f>[3]หน้าผ้า!DC230</f>
        <v>ยังไม่ได้พิมพ์</v>
      </c>
      <c r="AH218" s="1" t="str">
        <f>[2]หน้าผ้า!DL227</f>
        <v>P8</v>
      </c>
      <c r="AI218" s="1">
        <f>[2]หน้าผ้า!DM227</f>
        <v>4</v>
      </c>
      <c r="AJ218" s="3" t="str">
        <f>[2]หน้าผ้า!DN227</f>
        <v>รอแจ้ง</v>
      </c>
      <c r="AK218" s="3" t="e">
        <f>[2]หน้าผ้า!DQ227</f>
        <v>#VALUE!</v>
      </c>
      <c r="AL218" s="3" t="e">
        <f>[2]หน้าผ้า!DR227</f>
        <v>#VALUE!</v>
      </c>
      <c r="AM218" s="3" t="e">
        <f>[2]หน้าผ้า!DS227</f>
        <v>#VALUE!</v>
      </c>
      <c r="AN218" s="3" t="e">
        <f>[2]หน้าผ้า!DT227</f>
        <v>#VALUE!</v>
      </c>
      <c r="AO218" s="3" t="e">
        <f>[2]หน้าผ้า!DU227</f>
        <v>#VALUE!</v>
      </c>
      <c r="AP218" s="3" t="e">
        <f>[2]หน้าผ้า!DP227</f>
        <v>#VALUE!</v>
      </c>
      <c r="AQ218" s="3" t="e">
        <f>[2]หน้าผ้า!DW227</f>
        <v>#VALUE!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งานเคลือบ+พิมพ์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WRWT21670/WRWT21670</v>
      </c>
      <c r="BD218" s="56">
        <f>[2]หน้าผ้า!CA227</f>
        <v>0</v>
      </c>
    </row>
    <row r="219" spans="1:56" ht="28.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21</v>
      </c>
      <c r="F219" s="9">
        <f>[2]หน้าผ้า!H228</f>
        <v>37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74</v>
      </c>
      <c r="J219" s="9" t="str">
        <f>[2]หน้าผ้า!M228</f>
        <v>±</v>
      </c>
      <c r="K219" s="9">
        <f>[2]หน้าผ้า!N228</f>
        <v>5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 t="str">
        <f>[2]หน้าผ้า!AC228</f>
        <v>ว</v>
      </c>
      <c r="R219" s="10">
        <f>[2]หน้าผ้า!AD228</f>
        <v>0</v>
      </c>
      <c r="S219" s="9">
        <f>[2]หน้าผ้า!Z228</f>
        <v>0</v>
      </c>
      <c r="T219" s="12">
        <f>[2]หน้าผ้า!X228</f>
        <v>0</v>
      </c>
      <c r="U219" s="11">
        <f>[2]หน้าผ้า!AA228</f>
        <v>0</v>
      </c>
      <c r="V219" s="10">
        <f>[2]หน้าผ้า!AJ228</f>
        <v>0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>WSWT2121670SM</v>
      </c>
      <c r="AA219" s="8">
        <f>[2]หน้าผ้า!AQ228</f>
        <v>234903.73390000005</v>
      </c>
      <c r="AB219" s="8">
        <f>[2]หน้าผ้า!AR228</f>
        <v>234903.73390000005</v>
      </c>
      <c r="AC219" s="8">
        <f>[2]หน้าผ้า!AS228</f>
        <v>0</v>
      </c>
      <c r="AD219" s="8">
        <f>[2]หน้าผ้า!AT228</f>
        <v>221758.35390000005</v>
      </c>
      <c r="AE219" s="8">
        <f>[2]หน้าผ้า!AU228</f>
        <v>13145.38</v>
      </c>
      <c r="AF219" s="8" t="str">
        <f>[2]หน้าผ้า!AI228</f>
        <v>ระบุในSD</v>
      </c>
      <c r="AG219" s="1" t="str">
        <f>[3]หน้าผ้า!DC231</f>
        <v>ยังไม่ได้พิมพ์</v>
      </c>
      <c r="AH219" s="1">
        <f>[2]หน้าผ้า!DL228</f>
        <v>0</v>
      </c>
      <c r="AI219" s="1" t="str">
        <f>[2]หน้าผ้า!DM228</f>
        <v>Lead time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0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WRWT210670/WRWT21670</v>
      </c>
      <c r="BD219" s="56">
        <f>[2]หน้าผ้า!CA228</f>
        <v>0</v>
      </c>
    </row>
    <row r="220" spans="1:56" ht="28.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21.6</v>
      </c>
      <c r="F220" s="9">
        <f>[2]หน้าผ้า!H229</f>
        <v>34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97</v>
      </c>
      <c r="J220" s="9" t="str">
        <f>[2]หน้าผ้า!M229</f>
        <v>±</v>
      </c>
      <c r="K220" s="9">
        <f>[2]หน้าผ้า!N229</f>
        <v>5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0</v>
      </c>
      <c r="T220" s="12">
        <f>[2]หน้าผ้า!X229</f>
        <v>0</v>
      </c>
      <c r="U220" s="11">
        <f>[2]หน้าผ้า!AA229</f>
        <v>0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 t="str">
        <f>[2]หน้าผ้า!AO229</f>
        <v>WSWT2221940</v>
      </c>
      <c r="AA220" s="8" t="e">
        <f>[2]หน้าผ้า!AQ229</f>
        <v>#REF!</v>
      </c>
      <c r="AB220" s="8" t="e">
        <f>[2]หน้าผ้า!AR229</f>
        <v>#REF!</v>
      </c>
      <c r="AC220" s="8" t="e">
        <f>[2]หน้าผ้า!AS229</f>
        <v>#REF!</v>
      </c>
      <c r="AD220" s="8" t="e">
        <f>[2]หน้าผ้า!AT229</f>
        <v>#REF!</v>
      </c>
      <c r="AE220" s="8" t="e">
        <f>[2]หน้าผ้า!AU229</f>
        <v>#REF!</v>
      </c>
      <c r="AF220" s="8" t="str">
        <f>[2]หน้าผ้า!AI229</f>
        <v>ระบุในSD</v>
      </c>
      <c r="AG220" s="1" t="str">
        <f>[3]หน้าผ้า!DC232</f>
        <v>รอแบบ</v>
      </c>
      <c r="AH220" s="1">
        <f>[2]หน้าผ้า!DL229</f>
        <v>0</v>
      </c>
      <c r="AI220" s="1" t="str">
        <f>[2]หน้าผ้า!DM229</f>
        <v>Lead time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0</v>
      </c>
      <c r="AM220" s="3">
        <f>[2]หน้าผ้า!DS229</f>
        <v>0</v>
      </c>
      <c r="AN220" s="3">
        <f>[2]หน้าผ้า!DT229</f>
        <v>0</v>
      </c>
      <c r="AO220" s="3">
        <f>[2]หน้าผ้า!DU229</f>
        <v>0</v>
      </c>
      <c r="AP220" s="3">
        <f>[2]หน้าผ้า!DP229</f>
        <v>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>
        <f>[2]หน้าผ้า!EC229</f>
        <v>0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WRWT21940/WRWT21940</v>
      </c>
      <c r="BD220" s="56">
        <f>[2]หน้าผ้า!CA229</f>
        <v>0</v>
      </c>
    </row>
    <row r="221" spans="1:56" ht="28.5" customHeight="1" x14ac:dyDescent="0.45">
      <c r="A221" s="3" t="str">
        <f>[2]หน้าผ้า!C230</f>
        <v>ประมาณการ</v>
      </c>
      <c r="B221" s="14" t="str">
        <f>[2]หน้าผ้า!B230</f>
        <v>ประมาณการ</v>
      </c>
      <c r="C221" s="9" t="str">
        <f>[2]หน้าผ้า!E230</f>
        <v>พันธุ์ข้าว</v>
      </c>
      <c r="D221" s="13" t="str">
        <f>[2]หน้าผ้า!F230</f>
        <v>พันธุ์ข้าว</v>
      </c>
      <c r="E221" s="9">
        <f>[2]หน้าผ้า!G230</f>
        <v>23</v>
      </c>
      <c r="F221" s="9">
        <f>[2]หน้าผ้า!H230</f>
        <v>34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68</v>
      </c>
      <c r="J221" s="9" t="str">
        <f>[2]หน้าผ้า!M230</f>
        <v>±</v>
      </c>
      <c r="K221" s="9">
        <f>[2]หน้าผ้า!N230</f>
        <v>5</v>
      </c>
      <c r="L221" s="9" t="str">
        <f>[2]หน้าผ้า!R230</f>
        <v>บิด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>500กระสอบ</v>
      </c>
      <c r="T221" s="12">
        <f>[2]หน้าผ้า!X230</f>
        <v>45961</v>
      </c>
      <c r="U221" s="11">
        <f>[2]หน้าผ้า!AA230</f>
        <v>30000</v>
      </c>
      <c r="V221" s="10">
        <f>[2]หน้าผ้า!AJ230</f>
        <v>0</v>
      </c>
      <c r="W221" s="10">
        <f>[2]หน้าผ้า!AL230</f>
        <v>30000</v>
      </c>
      <c r="X221" s="10">
        <f>[2]หน้าผ้า!AM230</f>
        <v>0</v>
      </c>
      <c r="Y221" s="10">
        <f>[2]หน้าผ้า!AN230</f>
        <v>31500</v>
      </c>
      <c r="Z221" s="9" t="str">
        <f>[2]หน้าผ้า!AO230</f>
        <v>WSWT2325650</v>
      </c>
      <c r="AA221" s="8">
        <f>[2]หน้าผ้า!AQ230</f>
        <v>29756.100000000002</v>
      </c>
      <c r="AB221" s="8">
        <f>[2]หน้าผ้า!AR230</f>
        <v>29756.100000000002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>พร้อมส่ง</v>
      </c>
      <c r="AH221" s="1" t="str">
        <f>[2]หน้าผ้า!DL230</f>
        <v>P7</v>
      </c>
      <c r="AI221" s="1">
        <f>[2]หน้าผ้า!DM230</f>
        <v>2</v>
      </c>
      <c r="AJ221" s="3">
        <f>[2]หน้าผ้า!DN230</f>
        <v>45961</v>
      </c>
      <c r="AK221" s="3">
        <f>[2]หน้าผ้า!DQ230</f>
        <v>0</v>
      </c>
      <c r="AL221" s="3">
        <f>[2]หน้าผ้า!DR230</f>
        <v>45952</v>
      </c>
      <c r="AM221" s="3">
        <f>[2]หน้าผ้า!DS230</f>
        <v>45959</v>
      </c>
      <c r="AN221" s="3">
        <f>[2]หน้าผ้า!DT230</f>
        <v>45960</v>
      </c>
      <c r="AO221" s="3">
        <f>[2]หน้าผ้า!DU230</f>
        <v>45960</v>
      </c>
      <c r="AP221" s="3">
        <f>[2]หน้าผ้า!DP230</f>
        <v>45956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งานพิมพ์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WRWT25650/WRWT25650</v>
      </c>
      <c r="BD221" s="56">
        <f>[2]หน้าผ้า!CA230</f>
        <v>0</v>
      </c>
    </row>
    <row r="222" spans="1:56" ht="28.5" customHeight="1" x14ac:dyDescent="0.45">
      <c r="A222" s="3">
        <f>[2]หน้าผ้า!C231</f>
        <v>45944</v>
      </c>
      <c r="B222" s="14" t="str">
        <f>[2]หน้าผ้า!B231</f>
        <v>ใบรับคำสั่งซื้อ</v>
      </c>
      <c r="C222" s="9" t="str">
        <f>[2]หน้าผ้า!E231</f>
        <v>บจก.ซิเบลโก้(บางเลน)</v>
      </c>
      <c r="D222" s="13" t="str">
        <f>[2]หน้าผ้า!F231</f>
        <v>SILICA</v>
      </c>
      <c r="E222" s="9">
        <f>[2]หน้าผ้า!G231</f>
        <v>23</v>
      </c>
      <c r="F222" s="9">
        <f>[2]หน้าผ้า!H231</f>
        <v>38</v>
      </c>
      <c r="G222" s="9" t="str">
        <f>[2]หน้าผ้า!I231</f>
        <v>ขาว</v>
      </c>
      <c r="H222" s="9" t="str">
        <f>[2]หน้าผ้า!J231</f>
        <v>ใส</v>
      </c>
      <c r="I222" s="9">
        <f>[2]หน้าผ้า!L231</f>
        <v>100</v>
      </c>
      <c r="J222" s="9" t="str">
        <f>[2]หน้าผ้า!M231</f>
        <v>±</v>
      </c>
      <c r="K222" s="9">
        <f>[2]หน้าผ้า!N231</f>
        <v>5</v>
      </c>
      <c r="L222" s="9" t="str">
        <f>[2]หน้าผ้า!R231</f>
        <v>ไม่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>500กระสอบ</v>
      </c>
      <c r="T222" s="12">
        <f>[2]หน้าผ้า!X231</f>
        <v>45952</v>
      </c>
      <c r="U222" s="11">
        <f>[2]หน้าผ้า!AA231</f>
        <v>5000</v>
      </c>
      <c r="V222" s="10">
        <f>[2]หน้าผ้า!AJ231</f>
        <v>0</v>
      </c>
      <c r="W222" s="10">
        <f>[2]หน้าผ้า!AL231</f>
        <v>5000</v>
      </c>
      <c r="X222" s="10">
        <f>[2]หน้าผ้า!AM231</f>
        <v>0</v>
      </c>
      <c r="Y222" s="10">
        <f>[2]หน้าผ้า!AN231</f>
        <v>5250</v>
      </c>
      <c r="Z222" s="9" t="str">
        <f>[2]หน้าผ้า!AO231</f>
        <v>WSWT2325650</v>
      </c>
      <c r="AA222" s="8">
        <f>[2]หน้าผ้า!AQ231</f>
        <v>5518.15</v>
      </c>
      <c r="AB222" s="8">
        <f>[2]หน้าผ้า!AR231</f>
        <v>5518.15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5518.15</v>
      </c>
      <c r="AF222" s="8">
        <f>[2]หน้าผ้า!AI231</f>
        <v>0</v>
      </c>
      <c r="AG222" s="1" t="str">
        <f>[3]หน้าผ้า!DC234</f>
        <v>ยังไม่ได้พิมพ์</v>
      </c>
      <c r="AH222" s="1" t="str">
        <f>[2]หน้าผ้า!DL231</f>
        <v>P2</v>
      </c>
      <c r="AI222" s="1">
        <f>[2]หน้าผ้า!DM231</f>
        <v>3</v>
      </c>
      <c r="AJ222" s="3">
        <f>[2]หน้าผ้า!DN231</f>
        <v>45952</v>
      </c>
      <c r="AK222" s="3">
        <f>[2]หน้าผ้า!DQ231</f>
        <v>45949</v>
      </c>
      <c r="AL222" s="3">
        <f>[2]หน้าผ้า!DR231</f>
        <v>45948</v>
      </c>
      <c r="AM222" s="3">
        <f>[2]หน้าผ้า!DS231</f>
        <v>45947</v>
      </c>
      <c r="AN222" s="3">
        <f>[2]หน้าผ้า!DT231</f>
        <v>0</v>
      </c>
      <c r="AO222" s="3">
        <f>[2]หน้าผ้า!DU231</f>
        <v>45948</v>
      </c>
      <c r="AP222" s="3">
        <f>[2]หน้าผ้า!DP231</f>
        <v>45947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งานเคลือบ+พิมพ์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WRWT25650/WRWT25650</v>
      </c>
      <c r="BD222" s="56">
        <f>[2]หน้าผ้า!CA231</f>
        <v>0</v>
      </c>
    </row>
    <row r="223" spans="1:56" ht="28.5" customHeight="1" x14ac:dyDescent="0.45">
      <c r="A223" s="3" t="str">
        <f>[2]หน้าผ้า!C232</f>
        <v>ประมาณการ</v>
      </c>
      <c r="B223" s="14" t="str">
        <f>[2]หน้าผ้า!B232</f>
        <v>ประมาณการ</v>
      </c>
      <c r="C223" s="9" t="str">
        <f>[2]หน้าผ้า!E232</f>
        <v>บจก.ซิเบลโก้(สบปราบ)</v>
      </c>
      <c r="D223" s="13" t="str">
        <f>[2]หน้าผ้า!F232</f>
        <v>รอแบบ</v>
      </c>
      <c r="E223" s="9">
        <f>[2]หน้าผ้า!G232</f>
        <v>23</v>
      </c>
      <c r="F223" s="9">
        <f>[2]หน้าผ้า!H232</f>
        <v>34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68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ไม่</v>
      </c>
      <c r="M223" s="10">
        <f>[2]หน้าผ้า!T232</f>
        <v>24</v>
      </c>
      <c r="N223" s="9">
        <f>[2]หน้าผ้า!U232</f>
        <v>37</v>
      </c>
      <c r="O223" s="9">
        <f>[2]หน้าผ้า!V232</f>
        <v>50</v>
      </c>
      <c r="P223" s="10">
        <f>[2]หน้าผ้า!AB232</f>
        <v>821.54158271999995</v>
      </c>
      <c r="Q223" s="10">
        <f>[2]หน้าผ้า!AC232</f>
        <v>0</v>
      </c>
      <c r="R223" s="10">
        <f>[2]หน้าผ้า!AD232</f>
        <v>821.54158271999995</v>
      </c>
      <c r="S223" s="9" t="str">
        <f>[2]หน้าผ้า!Z232</f>
        <v>มัด100</v>
      </c>
      <c r="T223" s="12" t="str">
        <f>[2]หน้าผ้า!X232</f>
        <v>รอแจ้ง</v>
      </c>
      <c r="U223" s="11">
        <f>[2]หน้าผ้า!AA232</f>
        <v>30000</v>
      </c>
      <c r="V223" s="10">
        <f>[2]หน้าผ้า!AJ232</f>
        <v>0</v>
      </c>
      <c r="W223" s="10">
        <f>[2]หน้าผ้า!AL232</f>
        <v>30000</v>
      </c>
      <c r="X223" s="10">
        <f>[2]หน้าผ้า!AM232</f>
        <v>0</v>
      </c>
      <c r="Y223" s="10">
        <f>[2]หน้าผ้า!AN232</f>
        <v>31500</v>
      </c>
      <c r="Z223" s="9" t="str">
        <f>[2]หน้าผ้า!AO232</f>
        <v>WSWT2325650</v>
      </c>
      <c r="AA223" s="8">
        <f>[2]หน้าผ้า!AQ232</f>
        <v>29756.100000000002</v>
      </c>
      <c r="AB223" s="8">
        <f>[2]หน้าผ้า!AR232</f>
        <v>4911</v>
      </c>
      <c r="AC223" s="8">
        <f>[2]หน้าผ้า!AS232</f>
        <v>24845.100000000002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พร้อมส่ง</v>
      </c>
      <c r="AH223" s="1" t="str">
        <f>[2]หน้าผ้า!DL232</f>
        <v>P9</v>
      </c>
      <c r="AI223" s="1">
        <f>[2]หน้าผ้า!DM232</f>
        <v>3</v>
      </c>
      <c r="AJ223" s="3" t="str">
        <f>[2]หน้าผ้า!DN232</f>
        <v>รอแจ้ง</v>
      </c>
      <c r="AK223" s="3">
        <f>[2]หน้าผ้า!DQ232</f>
        <v>0</v>
      </c>
      <c r="AL223" s="3" t="e">
        <f>[2]หน้าผ้า!DR232</f>
        <v>#VALUE!</v>
      </c>
      <c r="AM223" s="3" t="e">
        <f>[2]หน้าผ้า!DS232</f>
        <v>#VALUE!</v>
      </c>
      <c r="AN223" s="3" t="e">
        <f>[2]หน้าผ้า!DT232</f>
        <v>#VALUE!</v>
      </c>
      <c r="AO223" s="3" t="e">
        <f>[2]หน้าผ้า!DU232</f>
        <v>#VALUE!</v>
      </c>
      <c r="AP223" s="3" t="e">
        <f>[2]หน้าผ้า!DP232</f>
        <v>#VALUE!</v>
      </c>
      <c r="AQ223" s="3" t="e">
        <f>[2]หน้าผ้า!DW232</f>
        <v>#VALUE!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>รอART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WRWT25650/WRWT25650</v>
      </c>
      <c r="BD223" s="56">
        <f>[2]หน้าผ้า!CA232</f>
        <v>1857.1712249999998</v>
      </c>
    </row>
    <row r="224" spans="1:56" ht="28.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23</v>
      </c>
      <c r="F224" s="9">
        <f>[2]หน้าผ้า!H233</f>
        <v>34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68</v>
      </c>
      <c r="J224" s="9" t="str">
        <f>[2]หน้าผ้า!M233</f>
        <v>±</v>
      </c>
      <c r="K224" s="9">
        <f>[2]หน้าผ้า!N233</f>
        <v>5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>
        <f>[2]หน้าผ้า!X233</f>
        <v>0</v>
      </c>
      <c r="U224" s="11">
        <f>[2]หน้าผ้า!AA233</f>
        <v>0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 t="str">
        <f>[2]หน้าผ้า!AO233</f>
        <v>WSWT2325650</v>
      </c>
      <c r="AA224" s="8">
        <f>[2]หน้าผ้า!AQ233</f>
        <v>65030.350000000006</v>
      </c>
      <c r="AB224" s="8">
        <f>[2]หน้าผ้า!AR233</f>
        <v>40185.25</v>
      </c>
      <c r="AC224" s="8">
        <f>[2]หน้าผ้า!AS233</f>
        <v>24845.100000000002</v>
      </c>
      <c r="AD224" s="8">
        <f>[2]หน้าผ้า!AT233</f>
        <v>0</v>
      </c>
      <c r="AE224" s="8">
        <f>[2]หน้าผ้า!AU233</f>
        <v>5518.15</v>
      </c>
      <c r="AF224" s="8" t="str">
        <f>[2]หน้าผ้า!AI233</f>
        <v>ระบุในSD</v>
      </c>
      <c r="AG224" s="1" t="str">
        <f>[3]หน้าผ้า!DC236</f>
        <v>ยังไม่ได้พิมพ์</v>
      </c>
      <c r="AH224" s="1">
        <f>[2]หน้าผ้า!DL233</f>
        <v>0</v>
      </c>
      <c r="AI224" s="1" t="str">
        <f>[2]หน้าผ้า!DM233</f>
        <v>Lead time</v>
      </c>
      <c r="AJ224" s="3">
        <f>[2]หน้าผ้า!DN233</f>
        <v>0</v>
      </c>
      <c r="AK224" s="3">
        <f>[2]หน้าผ้า!DQ233</f>
        <v>0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>
        <f>[2]หน้าผ้า!DU233</f>
        <v>0</v>
      </c>
      <c r="AP224" s="3">
        <f>[2]หน้าผ้า!DP233</f>
        <v>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>
        <f>[2]หน้าผ้า!EC233</f>
        <v>0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WRWT25650/WRWT25650</v>
      </c>
      <c r="BD224" s="56">
        <f>[2]หน้าผ้า!CA233</f>
        <v>0</v>
      </c>
    </row>
    <row r="225" spans="1:56" ht="28.5" customHeight="1" x14ac:dyDescent="0.45">
      <c r="A225" s="3">
        <f>[2]หน้าผ้า!C234</f>
        <v>45944</v>
      </c>
      <c r="B225" s="14" t="str">
        <f>[2]หน้าผ้า!B234</f>
        <v>ใบรับคำสั่งซื้อ</v>
      </c>
      <c r="C225" s="9" t="str">
        <f>[2]หน้าผ้า!E234</f>
        <v>คุณปราสาท เจริญธรรมรักษา</v>
      </c>
      <c r="D225" s="13" t="str">
        <f>[2]หน้าผ้า!F234</f>
        <v>พร้อมชน 25 กก.(เขียว)</v>
      </c>
      <c r="E225" s="9">
        <f>[2]หน้าผ้า!G234</f>
        <v>23</v>
      </c>
      <c r="F225" s="9">
        <f>[2]หน้าผ้า!H234</f>
        <v>34</v>
      </c>
      <c r="G225" s="9" t="str">
        <f>[2]หน้าผ้า!I234</f>
        <v>ขาวแถบใส5</v>
      </c>
      <c r="H225" s="9">
        <f>[2]หน้าผ้า!J234</f>
        <v>0</v>
      </c>
      <c r="I225" s="9">
        <f>[2]หน้าผ้า!L234</f>
        <v>68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บิด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>500กระสอบ</v>
      </c>
      <c r="T225" s="12">
        <f>[2]หน้าผ้า!X234</f>
        <v>45975</v>
      </c>
      <c r="U225" s="11">
        <f>[2]หน้าผ้า!AA234</f>
        <v>5000</v>
      </c>
      <c r="V225" s="10">
        <f>[2]หน้าผ้า!AJ234</f>
        <v>0</v>
      </c>
      <c r="W225" s="10">
        <f>[2]หน้าผ้า!AL234</f>
        <v>5000</v>
      </c>
      <c r="X225" s="10">
        <f>[2]หน้าผ้า!AM234</f>
        <v>0</v>
      </c>
      <c r="Y225" s="10">
        <f>[2]หน้าผ้า!AN234</f>
        <v>5250</v>
      </c>
      <c r="Z225" s="9" t="str">
        <f>[2]หน้าผ้า!AO234</f>
        <v>WSWTSCL052325650</v>
      </c>
      <c r="AA225" s="8">
        <f>[2]หน้าผ้า!AQ234</f>
        <v>4959.3500000000004</v>
      </c>
      <c r="AB225" s="8">
        <f>[2]หน้าผ้า!AR234</f>
        <v>2644</v>
      </c>
      <c r="AC225" s="8">
        <f>[2]หน้าผ้า!AS234</f>
        <v>2315.3500000000004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 t="str">
        <f>[3]หน้าผ้า!DC237</f>
        <v>ยังไม่ได้พิมพ์</v>
      </c>
      <c r="AH225" s="1" t="str">
        <f>[2]หน้าผ้า!DL234</f>
        <v>P7</v>
      </c>
      <c r="AI225" s="1">
        <f>[2]หน้าผ้า!DM234</f>
        <v>2</v>
      </c>
      <c r="AJ225" s="3">
        <f>[2]หน้าผ้า!DN234</f>
        <v>45975</v>
      </c>
      <c r="AK225" s="3">
        <f>[2]หน้าผ้า!DQ234</f>
        <v>0</v>
      </c>
      <c r="AL225" s="3">
        <f>[2]หน้าผ้า!DR234</f>
        <v>45966</v>
      </c>
      <c r="AM225" s="3">
        <f>[2]หน้าผ้า!DS234</f>
        <v>45973</v>
      </c>
      <c r="AN225" s="3">
        <f>[2]หน้าผ้า!DT234</f>
        <v>45974</v>
      </c>
      <c r="AO225" s="3">
        <f>[2]หน้าผ้า!DU234</f>
        <v>45974</v>
      </c>
      <c r="AP225" s="3">
        <f>[2]หน้าผ้า!DP234</f>
        <v>45970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>รอART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WRWT25650/WRCL25680</v>
      </c>
      <c r="BD225" s="56">
        <f>[2]หน้าผ้า!CA234</f>
        <v>186.8435997777778</v>
      </c>
    </row>
    <row r="226" spans="1:56" ht="28.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23</v>
      </c>
      <c r="F226" s="9">
        <f>[2]หน้าผ้า!H235</f>
        <v>34</v>
      </c>
      <c r="G226" s="9" t="str">
        <f>[2]หน้าผ้า!I235</f>
        <v>ขาวแถบใส5</v>
      </c>
      <c r="H226" s="9">
        <f>[2]หน้าผ้า!J235</f>
        <v>0</v>
      </c>
      <c r="I226" s="9">
        <f>[2]หน้าผ้า!L235</f>
        <v>68</v>
      </c>
      <c r="J226" s="9" t="str">
        <f>[2]หน้าผ้า!M235</f>
        <v>±</v>
      </c>
      <c r="K226" s="9">
        <f>[2]หน้าผ้า!N235</f>
        <v>5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WSWTSCL052325650</v>
      </c>
      <c r="AA226" s="8">
        <f>[2]หน้าผ้า!AQ235</f>
        <v>4959.3500000000004</v>
      </c>
      <c r="AB226" s="8">
        <f>[2]หน้าผ้า!AR235</f>
        <v>2644</v>
      </c>
      <c r="AC226" s="8">
        <f>[2]หน้าผ้า!AS235</f>
        <v>2315.3500000000004</v>
      </c>
      <c r="AD226" s="8">
        <f>[2]หน้าผ้า!AT235</f>
        <v>0</v>
      </c>
      <c r="AE226" s="8">
        <f>[2]หน้าผ้า!AU235</f>
        <v>0</v>
      </c>
      <c r="AF226" s="8">
        <f>[2]หน้าผ้า!AI235</f>
        <v>0</v>
      </c>
      <c r="AG226" s="1" t="str">
        <f>[3]หน้าผ้า!DC238</f>
        <v>ยังไม่ได้พิมพ์</v>
      </c>
      <c r="AH226" s="1">
        <f>[2]หน้าผ้า!DL235</f>
        <v>0</v>
      </c>
      <c r="AI226" s="1" t="str">
        <f>[2]หน้าผ้า!DM235</f>
        <v>Lead time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WRWT25650/WRCL25680</v>
      </c>
      <c r="BD226" s="56">
        <f>[2]หน้าผ้า!CA235</f>
        <v>0</v>
      </c>
    </row>
    <row r="227" spans="1:56" ht="28.5" customHeight="1" x14ac:dyDescent="0.45">
      <c r="A227" s="3">
        <f>[2]หน้าผ้า!C236</f>
        <v>45944</v>
      </c>
      <c r="B227" s="14" t="str">
        <f>[2]หน้าผ้า!B236</f>
        <v>ใบรับคำสั่งซื้อ</v>
      </c>
      <c r="C227" s="9" t="str">
        <f>[2]หน้าผ้า!E236</f>
        <v>คุณปราสาท เจริญธรรมรักษา</v>
      </c>
      <c r="D227" s="13" t="str">
        <f>[2]หน้าผ้า!F236</f>
        <v>ถุงเขียว(คัดพิเศษ)</v>
      </c>
      <c r="E227" s="9">
        <f>[2]หน้าผ้า!G236</f>
        <v>23</v>
      </c>
      <c r="F227" s="9">
        <f>[2]หน้าผ้า!H236</f>
        <v>34</v>
      </c>
      <c r="G227" s="9" t="str">
        <f>[2]หน้าผ้า!I236</f>
        <v>ขาวแถบใส2</v>
      </c>
      <c r="H227" s="9">
        <f>[2]หน้าผ้า!J236</f>
        <v>0</v>
      </c>
      <c r="I227" s="9">
        <f>[2]หน้าผ้า!L236</f>
        <v>68</v>
      </c>
      <c r="J227" s="9" t="str">
        <f>[2]หน้าผ้า!M236</f>
        <v>±</v>
      </c>
      <c r="K227" s="9">
        <f>[2]หน้าผ้า!N236</f>
        <v>5</v>
      </c>
      <c r="L227" s="9" t="str">
        <f>[2]หน้าผ้า!R236</f>
        <v>บิด</v>
      </c>
      <c r="M227" s="10" t="str">
        <f>[2]หน้าผ้า!T236</f>
        <v>ไม่สวมถุงใน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 t="str">
        <f>[2]หน้าผ้า!Z236</f>
        <v>500กระสอบ</v>
      </c>
      <c r="T227" s="12">
        <f>[2]หน้าผ้า!X236</f>
        <v>45975</v>
      </c>
      <c r="U227" s="11">
        <f>[2]หน้าผ้า!AA236</f>
        <v>5000</v>
      </c>
      <c r="V227" s="10">
        <f>[2]หน้าผ้า!AJ236</f>
        <v>0</v>
      </c>
      <c r="W227" s="10">
        <f>[2]หน้าผ้า!AL236</f>
        <v>5000</v>
      </c>
      <c r="X227" s="10">
        <f>[2]หน้าผ้า!AM236</f>
        <v>0</v>
      </c>
      <c r="Y227" s="10">
        <f>[2]หน้าผ้า!AN236</f>
        <v>5250</v>
      </c>
      <c r="Z227" s="9" t="str">
        <f>[2]หน้าผ้า!AO236</f>
        <v>WSWTFCL022325650</v>
      </c>
      <c r="AA227" s="8">
        <f>[2]หน้าผ้า!AQ236</f>
        <v>4959.3500000000004</v>
      </c>
      <c r="AB227" s="8">
        <f>[2]หน้าผ้า!AR236</f>
        <v>2255</v>
      </c>
      <c r="AC227" s="8">
        <f>[2]หน้าผ้า!AS236</f>
        <v>2704.3500000000004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 t="str">
        <f>[3]หน้าผ้า!DC239</f>
        <v>พร้อมส่ง</v>
      </c>
      <c r="AH227" s="1" t="str">
        <f>[2]หน้าผ้า!DL236</f>
        <v>P7</v>
      </c>
      <c r="AI227" s="1">
        <f>[2]หน้าผ้า!DM236</f>
        <v>2</v>
      </c>
      <c r="AJ227" s="3">
        <f>[2]หน้าผ้า!DN236</f>
        <v>45975</v>
      </c>
      <c r="AK227" s="3">
        <f>[2]หน้าผ้า!DQ236</f>
        <v>0</v>
      </c>
      <c r="AL227" s="3">
        <f>[2]หน้าผ้า!DR236</f>
        <v>45966</v>
      </c>
      <c r="AM227" s="3">
        <f>[2]หน้าผ้า!DS236</f>
        <v>45973</v>
      </c>
      <c r="AN227" s="3">
        <f>[2]หน้าผ้า!DT236</f>
        <v>45974</v>
      </c>
      <c r="AO227" s="3">
        <f>[2]หน้าผ้า!DU236</f>
        <v>45974</v>
      </c>
      <c r="AP227" s="3">
        <f>[2]หน้าผ้า!DP236</f>
        <v>45970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 t="str">
        <f>[2]หน้าผ้า!ED236</f>
        <v>รอART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WRWT25650/WRCL25680</v>
      </c>
      <c r="BD227" s="56">
        <f>[2]หน้าผ้า!CA236</f>
        <v>218.23503533333334</v>
      </c>
    </row>
    <row r="228" spans="1:56" ht="28.5" customHeight="1" x14ac:dyDescent="0.45">
      <c r="A228" s="3">
        <f>[2]หน้าผ้า!C237</f>
        <v>45944</v>
      </c>
      <c r="B228" s="14" t="str">
        <f>[2]หน้าผ้า!B237</f>
        <v>ใบรับคำสั่งซื้อ</v>
      </c>
      <c r="C228" s="9" t="str">
        <f>[2]หน้าผ้า!E237</f>
        <v>คุณปราสาท เจริญธรรมรักษา</v>
      </c>
      <c r="D228" s="13" t="str">
        <f>[2]หน้าผ้า!F237</f>
        <v>ถุงชมพู</v>
      </c>
      <c r="E228" s="9">
        <f>[2]หน้าผ้า!G237</f>
        <v>23</v>
      </c>
      <c r="F228" s="9">
        <f>[2]หน้าผ้า!H237</f>
        <v>34</v>
      </c>
      <c r="G228" s="9" t="str">
        <f>[2]หน้าผ้า!I237</f>
        <v>ขาวแถบใส2</v>
      </c>
      <c r="H228" s="9">
        <f>[2]หน้าผ้า!J237</f>
        <v>0</v>
      </c>
      <c r="I228" s="9">
        <f>[2]หน้าผ้า!L237</f>
        <v>68</v>
      </c>
      <c r="J228" s="9" t="str">
        <f>[2]หน้าผ้า!M237</f>
        <v>±</v>
      </c>
      <c r="K228" s="9">
        <f>[2]หน้าผ้า!N237</f>
        <v>5</v>
      </c>
      <c r="L228" s="9" t="str">
        <f>[2]หน้าผ้า!R237</f>
        <v>บิด</v>
      </c>
      <c r="M228" s="10" t="str">
        <f>[2]หน้าผ้า!T237</f>
        <v>ไม่สวมถุงใน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 t="str">
        <f>[2]หน้าผ้า!Z237</f>
        <v>500กระสอบ</v>
      </c>
      <c r="T228" s="12">
        <f>[2]หน้าผ้า!X237</f>
        <v>45975</v>
      </c>
      <c r="U228" s="11">
        <f>[2]หน้าผ้า!AA237</f>
        <v>3000</v>
      </c>
      <c r="V228" s="10">
        <f>[2]หน้าผ้า!AJ237</f>
        <v>0</v>
      </c>
      <c r="W228" s="10">
        <f>[2]หน้าผ้า!AL237</f>
        <v>3000</v>
      </c>
      <c r="X228" s="10">
        <f>[2]หน้าผ้า!AM237</f>
        <v>0</v>
      </c>
      <c r="Y228" s="10">
        <f>[2]หน้าผ้า!AN237</f>
        <v>3150</v>
      </c>
      <c r="Z228" s="9" t="str">
        <f>[2]หน้าผ้า!AO237</f>
        <v>WSWTFCL022325650</v>
      </c>
      <c r="AA228" s="8">
        <f>[2]หน้าผ้า!AQ237</f>
        <v>2975.61</v>
      </c>
      <c r="AB228" s="8">
        <f>[2]หน้าผ้า!AR237</f>
        <v>0</v>
      </c>
      <c r="AC228" s="8">
        <f>[2]หน้าผ้า!AS237</f>
        <v>2975.61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 t="str">
        <f>[3]หน้าผ้า!DC240</f>
        <v>พร้อมส่ง</v>
      </c>
      <c r="AH228" s="1" t="str">
        <f>[2]หน้าผ้า!DL237</f>
        <v>P7</v>
      </c>
      <c r="AI228" s="1">
        <f>[2]หน้าผ้า!DM237</f>
        <v>2</v>
      </c>
      <c r="AJ228" s="3">
        <f>[2]หน้าผ้า!DN237</f>
        <v>45975</v>
      </c>
      <c r="AK228" s="3">
        <f>[2]หน้าผ้า!DQ237</f>
        <v>0</v>
      </c>
      <c r="AL228" s="3">
        <f>[2]หน้าผ้า!DR237</f>
        <v>45966</v>
      </c>
      <c r="AM228" s="3">
        <f>[2]หน้าผ้า!DS237</f>
        <v>45973</v>
      </c>
      <c r="AN228" s="3">
        <f>[2]หน้าผ้า!DT237</f>
        <v>45974</v>
      </c>
      <c r="AO228" s="3">
        <f>[2]หน้าผ้า!DU237</f>
        <v>45974</v>
      </c>
      <c r="AP228" s="3">
        <f>[2]หน้าผ้า!DP237</f>
        <v>45970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งานพิมพ์</v>
      </c>
      <c r="AX228" s="2" t="str">
        <f>[2]หน้าผ้า!ED237</f>
        <v>รอART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WRWT25650/WRCL25680</v>
      </c>
      <c r="BD228" s="56">
        <f>[2]หน้าผ้า!CA237</f>
        <v>240.12511453333335</v>
      </c>
    </row>
    <row r="229" spans="1:56" ht="28.5" customHeight="1" x14ac:dyDescent="0.45">
      <c r="A229" s="3">
        <f>[2]หน้าผ้า!C238</f>
        <v>45944</v>
      </c>
      <c r="B229" s="14" t="str">
        <f>[2]หน้าผ้า!B238</f>
        <v>ใบรับคำสั่งซื้อ</v>
      </c>
      <c r="C229" s="9" t="str">
        <f>[2]หน้าผ้า!E238</f>
        <v>คุณปราสาท เจริญธรรมรักษา</v>
      </c>
      <c r="D229" s="13" t="str">
        <f>[2]หน้าผ้า!F238</f>
        <v>ถุงม่วง</v>
      </c>
      <c r="E229" s="9">
        <f>[2]หน้าผ้า!G238</f>
        <v>23</v>
      </c>
      <c r="F229" s="9">
        <f>[2]หน้าผ้า!H238</f>
        <v>34</v>
      </c>
      <c r="G229" s="9" t="str">
        <f>[2]หน้าผ้า!I238</f>
        <v>ขาวแถบใส2</v>
      </c>
      <c r="H229" s="9">
        <f>[2]หน้าผ้า!J238</f>
        <v>0</v>
      </c>
      <c r="I229" s="9">
        <f>[2]หน้าผ้า!L238</f>
        <v>68</v>
      </c>
      <c r="J229" s="9" t="str">
        <f>[2]หน้าผ้า!M238</f>
        <v>±</v>
      </c>
      <c r="K229" s="9">
        <f>[2]หน้าผ้า!N238</f>
        <v>5</v>
      </c>
      <c r="L229" s="9" t="str">
        <f>[2]หน้าผ้า!R238</f>
        <v>บิด</v>
      </c>
      <c r="M229" s="10" t="str">
        <f>[2]หน้าผ้า!T238</f>
        <v>ไม่สวมถุงใน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 t="str">
        <f>[2]หน้าผ้า!Z238</f>
        <v>500กระสอบ</v>
      </c>
      <c r="T229" s="12">
        <f>[2]หน้าผ้า!X238</f>
        <v>45975</v>
      </c>
      <c r="U229" s="11">
        <f>[2]หน้าผ้า!AA238</f>
        <v>5000</v>
      </c>
      <c r="V229" s="10">
        <f>[2]หน้าผ้า!AJ238</f>
        <v>0</v>
      </c>
      <c r="W229" s="10">
        <f>[2]หน้าผ้า!AL238</f>
        <v>5000</v>
      </c>
      <c r="X229" s="10">
        <f>[2]หน้าผ้า!AM238</f>
        <v>0</v>
      </c>
      <c r="Y229" s="10">
        <f>[2]หน้าผ้า!AN238</f>
        <v>5250</v>
      </c>
      <c r="Z229" s="9" t="str">
        <f>[2]หน้าผ้า!AO238</f>
        <v>WSWTFCL022325650</v>
      </c>
      <c r="AA229" s="8">
        <f>[2]หน้าผ้า!AQ238</f>
        <v>4959.3500000000004</v>
      </c>
      <c r="AB229" s="8">
        <f>[2]หน้าผ้า!AR238</f>
        <v>0</v>
      </c>
      <c r="AC229" s="8">
        <f>[2]หน้าผ้า!AS238</f>
        <v>4959.3500000000004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 t="str">
        <f>[3]หน้าผ้า!DC241</f>
        <v>พร้อมส่ง</v>
      </c>
      <c r="AH229" s="1" t="str">
        <f>[2]หน้าผ้า!DL238</f>
        <v>P7</v>
      </c>
      <c r="AI229" s="1">
        <f>[2]หน้าผ้า!DM238</f>
        <v>2</v>
      </c>
      <c r="AJ229" s="3">
        <f>[2]หน้าผ้า!DN238</f>
        <v>45975</v>
      </c>
      <c r="AK229" s="3">
        <f>[2]หน้าผ้า!DQ238</f>
        <v>0</v>
      </c>
      <c r="AL229" s="3">
        <f>[2]หน้าผ้า!DR238</f>
        <v>45966</v>
      </c>
      <c r="AM229" s="3">
        <f>[2]หน้าผ้า!DS238</f>
        <v>45973</v>
      </c>
      <c r="AN229" s="3">
        <f>[2]หน้าผ้า!DT238</f>
        <v>45974</v>
      </c>
      <c r="AO229" s="3">
        <f>[2]หน้าผ้า!DU238</f>
        <v>45974</v>
      </c>
      <c r="AP229" s="3">
        <f>[2]หน้าผ้า!DP238</f>
        <v>45970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 t="str">
        <f>[2]หน้าผ้า!ED238</f>
        <v>รอART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WRWT25650/WRCL25680</v>
      </c>
      <c r="BD229" s="56">
        <f>[2]หน้าผ้า!CA238</f>
        <v>400.2085242222222</v>
      </c>
    </row>
    <row r="230" spans="1:56" ht="28.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23</v>
      </c>
      <c r="F230" s="9">
        <f>[2]หน้าผ้า!H239</f>
        <v>34</v>
      </c>
      <c r="G230" s="9" t="str">
        <f>[2]หน้าผ้า!I239</f>
        <v>ขาวแถบใส2</v>
      </c>
      <c r="H230" s="9">
        <f>[2]หน้าผ้า!J239</f>
        <v>0</v>
      </c>
      <c r="I230" s="9">
        <f>[2]หน้าผ้า!L239</f>
        <v>68</v>
      </c>
      <c r="J230" s="9" t="str">
        <f>[2]หน้าผ้า!M239</f>
        <v>±</v>
      </c>
      <c r="K230" s="9">
        <f>[2]หน้าผ้า!N239</f>
        <v>5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 t="str">
        <f>[2]หน้าผ้า!AO239</f>
        <v>WSWTFCL022325650</v>
      </c>
      <c r="AA230" s="8">
        <f>[2]หน้าผ้า!AQ239</f>
        <v>12894.310000000001</v>
      </c>
      <c r="AB230" s="8">
        <f>[2]หน้าผ้า!AR239</f>
        <v>2255</v>
      </c>
      <c r="AC230" s="8">
        <f>[2]หน้าผ้า!AS239</f>
        <v>10639.310000000001</v>
      </c>
      <c r="AD230" s="8">
        <f>[2]หน้าผ้า!AT239</f>
        <v>0</v>
      </c>
      <c r="AE230" s="8">
        <f>[2]หน้าผ้า!AU239</f>
        <v>0</v>
      </c>
      <c r="AF230" s="8" t="str">
        <f>[2]หน้าผ้า!AI239</f>
        <v>ระบุในSD</v>
      </c>
      <c r="AG230" s="1" t="str">
        <f>[3]หน้าผ้า!DC242</f>
        <v>พร้อมส่ง</v>
      </c>
      <c r="AH230" s="1">
        <f>[2]หน้าผ้า!DL239</f>
        <v>0</v>
      </c>
      <c r="AI230" s="1" t="str">
        <f>[2]หน้าผ้า!DM239</f>
        <v>Lead time</v>
      </c>
      <c r="AJ230" s="3">
        <f>[2]หน้าผ้า!DN239</f>
        <v>0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>
        <f>[2]หน้าผ้า!DU239</f>
        <v>0</v>
      </c>
      <c r="AP230" s="3">
        <f>[2]หน้าผ้า!DP239</f>
        <v>0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>
        <f>[2]หน้าผ้า!EC239</f>
        <v>0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WRWT25650/WRCL25680</v>
      </c>
      <c r="BD230" s="56">
        <f>[2]หน้าผ้า!CA239</f>
        <v>0</v>
      </c>
    </row>
    <row r="231" spans="1:56" ht="28.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23</v>
      </c>
      <c r="F231" s="9">
        <f>[2]หน้าผ้า!H240</f>
        <v>37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85</v>
      </c>
      <c r="J231" s="9" t="str">
        <f>[2]หน้าผ้า!M240</f>
        <v>±</v>
      </c>
      <c r="K231" s="9">
        <f>[2]หน้าผ้า!N240</f>
        <v>5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>
        <f>[2]หน้าผ้า!AA240</f>
        <v>0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 t="str">
        <f>[2]หน้าผ้า!AO240</f>
        <v>WSWT2325800</v>
      </c>
      <c r="AA231" s="8" t="e">
        <f>[2]หน้าผ้า!AQ240</f>
        <v>#REF!</v>
      </c>
      <c r="AB231" s="8" t="e">
        <f>[2]หน้าผ้า!AR240</f>
        <v>#REF!</v>
      </c>
      <c r="AC231" s="8" t="e">
        <f>[2]หน้าผ้า!AS240</f>
        <v>#REF!</v>
      </c>
      <c r="AD231" s="8" t="e">
        <f>[2]หน้าผ้า!AT240</f>
        <v>#REF!</v>
      </c>
      <c r="AE231" s="8" t="e">
        <f>[2]หน้าผ้า!AU240</f>
        <v>#REF!</v>
      </c>
      <c r="AF231" s="8" t="str">
        <f>[2]หน้าผ้า!AI240</f>
        <v>ระบุในSD</v>
      </c>
      <c r="AG231" s="1" t="str">
        <f>[3]หน้าผ้า!DC243</f>
        <v>พร้อมส่ง</v>
      </c>
      <c r="AH231" s="1">
        <f>[2]หน้าผ้า!DL240</f>
        <v>0</v>
      </c>
      <c r="AI231" s="1" t="str">
        <f>[2]หน้าผ้า!DM240</f>
        <v>Lead time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0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WRWT25800/WRWT28750</v>
      </c>
      <c r="BD231" s="56">
        <f>[2]หน้าผ้า!CA240</f>
        <v>0</v>
      </c>
    </row>
    <row r="232" spans="1:56" ht="28.5" customHeight="1" x14ac:dyDescent="0.45">
      <c r="A232" s="3">
        <f>[2]หน้าผ้า!C241</f>
        <v>45933</v>
      </c>
      <c r="B232" s="14" t="str">
        <f>[2]หน้าผ้า!B241</f>
        <v>MK68-001209</v>
      </c>
      <c r="C232" s="9" t="str">
        <f>[2]หน้าผ้า!E241</f>
        <v>บจก.เอสพีเอ็ม อาหารสัตว์</v>
      </c>
      <c r="D232" s="13" t="str">
        <f>[2]หน้าผ้า!F241</f>
        <v>BOBBI Cat รสSalman</v>
      </c>
      <c r="E232" s="9">
        <f>[2]หน้าผ้า!G241</f>
        <v>23</v>
      </c>
      <c r="F232" s="9">
        <f>[2]หน้าผ้า!H241</f>
        <v>38</v>
      </c>
      <c r="G232" s="9" t="str">
        <f>[2]หน้าผ้า!I241</f>
        <v>ขาว</v>
      </c>
      <c r="H232" s="9" t="str">
        <f>[2]หน้าผ้า!J241</f>
        <v>ใส</v>
      </c>
      <c r="I232" s="9">
        <f>[2]หน้าผ้า!L241</f>
        <v>118</v>
      </c>
      <c r="J232" s="9" t="str">
        <f>[2]หน้าผ้า!M241</f>
        <v>±</v>
      </c>
      <c r="K232" s="9">
        <f>[2]หน้าผ้า!N241</f>
        <v>5</v>
      </c>
      <c r="L232" s="9" t="str">
        <f>[2]หน้าผ้า!R241</f>
        <v>จับจีบ</v>
      </c>
      <c r="M232" s="10" t="str">
        <f>[2]หน้าผ้า!T241</f>
        <v>ไม่สวมถุงใน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 t="str">
        <f>[2]หน้าผ้า!Z241</f>
        <v>500กระสอบแบน</v>
      </c>
      <c r="T232" s="12">
        <f>[2]หน้าผ้า!X241</f>
        <v>45946</v>
      </c>
      <c r="U232" s="11">
        <f>[2]หน้าผ้า!AA241</f>
        <v>3000</v>
      </c>
      <c r="V232" s="10">
        <f>[2]หน้าผ้า!AJ241</f>
        <v>3000</v>
      </c>
      <c r="W232" s="10">
        <f>[2]หน้าผ้า!AL241</f>
        <v>0</v>
      </c>
      <c r="X232" s="10">
        <f>[2]หน้าผ้า!AM241</f>
        <v>3200</v>
      </c>
      <c r="Y232" s="10">
        <f>[2]หน้าผ้า!AN241</f>
        <v>0</v>
      </c>
      <c r="Z232" s="9" t="str">
        <f>[2]หน้าผ้า!AO241</f>
        <v>WSWT2321750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 t="str">
        <f>[3]หน้าผ้า!DC244</f>
        <v>ผ้าขาว</v>
      </c>
      <c r="AH232" s="1" t="str">
        <f>[2]หน้าผ้า!DL241</f>
        <v>P2</v>
      </c>
      <c r="AI232" s="1">
        <f>[2]หน้าผ้า!DM241</f>
        <v>3</v>
      </c>
      <c r="AJ232" s="3">
        <f>[2]หน้าผ้า!DN241</f>
        <v>45946</v>
      </c>
      <c r="AK232" s="3">
        <f>[2]หน้าผ้า!DQ241</f>
        <v>45943</v>
      </c>
      <c r="AL232" s="3">
        <f>[2]หน้าผ้า!DR241</f>
        <v>45942</v>
      </c>
      <c r="AM232" s="3">
        <f>[2]หน้าผ้า!DS241</f>
        <v>45941</v>
      </c>
      <c r="AN232" s="3">
        <f>[2]หน้าผ้า!DT241</f>
        <v>0</v>
      </c>
      <c r="AO232" s="3">
        <f>[2]หน้าผ้า!DU241</f>
        <v>45942</v>
      </c>
      <c r="AP232" s="3">
        <f>[2]หน้าผ้า!DP241</f>
        <v>45941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 t="str">
        <f>[2]หน้าผ้า!ED241</f>
        <v xml:space="preserve"> /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WRWT21750/WRWT21750</v>
      </c>
      <c r="BD232" s="56">
        <f>[2]หน้าผ้า!CA241</f>
        <v>0</v>
      </c>
    </row>
    <row r="233" spans="1:56" ht="28.5" customHeight="1" x14ac:dyDescent="0.45">
      <c r="A233" s="3">
        <f>[2]หน้าผ้า!C242</f>
        <v>45933</v>
      </c>
      <c r="B233" s="14" t="str">
        <f>[2]หน้าผ้า!B242</f>
        <v>MK68-001208</v>
      </c>
      <c r="C233" s="9" t="str">
        <f>[2]หน้าผ้า!E242</f>
        <v>บจก.เอสพีเอ็ม อาหารสัตว์</v>
      </c>
      <c r="D233" s="13" t="str">
        <f>[2]หน้าผ้า!F242</f>
        <v>BOBBI Cat รสMellow</v>
      </c>
      <c r="E233" s="9">
        <f>[2]หน้าผ้า!G242</f>
        <v>23</v>
      </c>
      <c r="F233" s="9">
        <f>[2]หน้าผ้า!H242</f>
        <v>38</v>
      </c>
      <c r="G233" s="9" t="str">
        <f>[2]หน้าผ้า!I242</f>
        <v>ขาว</v>
      </c>
      <c r="H233" s="9" t="str">
        <f>[2]หน้าผ้า!J242</f>
        <v>ใส</v>
      </c>
      <c r="I233" s="9">
        <f>[2]หน้าผ้า!L242</f>
        <v>118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จับจีบ</v>
      </c>
      <c r="M233" s="10" t="str">
        <f>[2]หน้าผ้า!T242</f>
        <v>ไม่สวมถุงใน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 t="str">
        <f>[2]หน้าผ้า!Z242</f>
        <v>500กระสอบแบน</v>
      </c>
      <c r="T233" s="12">
        <f>[2]หน้าผ้า!X242</f>
        <v>45946</v>
      </c>
      <c r="U233" s="11">
        <f>[2]หน้าผ้า!AA242</f>
        <v>3000</v>
      </c>
      <c r="V233" s="10">
        <f>[2]หน้าผ้า!AJ242</f>
        <v>3000</v>
      </c>
      <c r="W233" s="10">
        <f>[2]หน้าผ้า!AL242</f>
        <v>0</v>
      </c>
      <c r="X233" s="10">
        <f>[2]หน้าผ้า!AM242</f>
        <v>3200</v>
      </c>
      <c r="Y233" s="10">
        <f>[2]หน้าผ้า!AN242</f>
        <v>0</v>
      </c>
      <c r="Z233" s="9" t="str">
        <f>[2]หน้าผ้า!AO242</f>
        <v>WSWT2321750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 t="str">
        <f>[3]หน้าผ้า!DC245</f>
        <v>พร้อมส่ง</v>
      </c>
      <c r="AH233" s="1" t="str">
        <f>[2]หน้าผ้า!DL242</f>
        <v>P2</v>
      </c>
      <c r="AI233" s="1">
        <f>[2]หน้าผ้า!DM242</f>
        <v>3</v>
      </c>
      <c r="AJ233" s="3">
        <f>[2]หน้าผ้า!DN242</f>
        <v>45946</v>
      </c>
      <c r="AK233" s="3">
        <f>[2]หน้าผ้า!DQ242</f>
        <v>45943</v>
      </c>
      <c r="AL233" s="3">
        <f>[2]หน้าผ้า!DR242</f>
        <v>45942</v>
      </c>
      <c r="AM233" s="3">
        <f>[2]หน้าผ้า!DS242</f>
        <v>45941</v>
      </c>
      <c r="AN233" s="3">
        <f>[2]หน้าผ้า!DT242</f>
        <v>0</v>
      </c>
      <c r="AO233" s="3">
        <f>[2]หน้าผ้า!DU242</f>
        <v>45942</v>
      </c>
      <c r="AP233" s="3">
        <f>[2]หน้าผ้า!DP242</f>
        <v>45941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งานเคลือบ+พิมพ์</v>
      </c>
      <c r="AX233" s="2" t="str">
        <f>[2]หน้าผ้า!ED242</f>
        <v xml:space="preserve"> /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WRWT21750/WRWT21750</v>
      </c>
      <c r="BD233" s="56">
        <f>[2]หน้าผ้า!CA242</f>
        <v>0</v>
      </c>
    </row>
    <row r="234" spans="1:56" ht="28.5" customHeight="1" x14ac:dyDescent="0.45">
      <c r="A234" s="3">
        <f>[2]หน้าผ้า!C243</f>
        <v>45937</v>
      </c>
      <c r="B234" s="14" t="str">
        <f>[2]หน้าผ้า!B243</f>
        <v>MK68-001219</v>
      </c>
      <c r="C234" s="9" t="str">
        <f>[2]หน้าผ้า!E243</f>
        <v>บจก.เอสพีเอ็ม อาหารสัตว์</v>
      </c>
      <c r="D234" s="13" t="str">
        <f>[2]หน้าผ้า!F243</f>
        <v xml:space="preserve">BOBBI Dog รส Lamb&amp;Rice </v>
      </c>
      <c r="E234" s="9">
        <f>[2]หน้าผ้า!G243</f>
        <v>23</v>
      </c>
      <c r="F234" s="9">
        <f>[2]หน้าผ้า!H243</f>
        <v>38</v>
      </c>
      <c r="G234" s="9" t="str">
        <f>[2]หน้าผ้า!I243</f>
        <v>ขาว</v>
      </c>
      <c r="H234" s="9" t="str">
        <f>[2]หน้าผ้า!J243</f>
        <v>ใส</v>
      </c>
      <c r="I234" s="9">
        <f>[2]หน้าผ้า!L243</f>
        <v>118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จับจีบ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>500กระสอบแบน</v>
      </c>
      <c r="T234" s="12">
        <f>[2]หน้าผ้า!X243</f>
        <v>45946</v>
      </c>
      <c r="U234" s="11">
        <f>[2]หน้าผ้า!AA243</f>
        <v>3000</v>
      </c>
      <c r="V234" s="10">
        <f>[2]หน้าผ้า!AJ243</f>
        <v>3000</v>
      </c>
      <c r="W234" s="10">
        <f>[2]หน้าผ้า!AL243</f>
        <v>0</v>
      </c>
      <c r="X234" s="10">
        <f>[2]หน้าผ้า!AM243</f>
        <v>3200</v>
      </c>
      <c r="Y234" s="10">
        <f>[2]หน้าผ้า!AN243</f>
        <v>0</v>
      </c>
      <c r="Z234" s="9" t="str">
        <f>[2]หน้าผ้า!AO243</f>
        <v>WSWT2321750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 t="str">
        <f>[3]หน้าผ้า!DC246</f>
        <v>พร้อมส่ง</v>
      </c>
      <c r="AH234" s="1" t="str">
        <f>[2]หน้าผ้า!DL243</f>
        <v>P2</v>
      </c>
      <c r="AI234" s="1">
        <f>[2]หน้าผ้า!DM243</f>
        <v>3</v>
      </c>
      <c r="AJ234" s="3">
        <f>[2]หน้าผ้า!DN243</f>
        <v>45946</v>
      </c>
      <c r="AK234" s="3">
        <f>[2]หน้าผ้า!DQ243</f>
        <v>45943</v>
      </c>
      <c r="AL234" s="3">
        <f>[2]หน้าผ้า!DR243</f>
        <v>45942</v>
      </c>
      <c r="AM234" s="3">
        <f>[2]หน้าผ้า!DS243</f>
        <v>45941</v>
      </c>
      <c r="AN234" s="3">
        <f>[2]หน้าผ้า!DT243</f>
        <v>0</v>
      </c>
      <c r="AO234" s="3">
        <f>[2]หน้าผ้า!DU243</f>
        <v>45942</v>
      </c>
      <c r="AP234" s="3">
        <f>[2]หน้าผ้า!DP243</f>
        <v>45941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งานเคลือบ+พิมพ์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WRWT21750/WRWT21750</v>
      </c>
      <c r="BD234" s="56">
        <f>[2]หน้าผ้า!CA243</f>
        <v>0</v>
      </c>
    </row>
    <row r="235" spans="1:56" ht="28.5" customHeight="1" x14ac:dyDescent="0.45">
      <c r="A235" s="3">
        <f>[2]หน้าผ้า!C244</f>
        <v>0</v>
      </c>
      <c r="B235" s="14" t="str">
        <f>[2]หน้าผ้า!B244</f>
        <v>ใบรับคำสั่งซื้อ</v>
      </c>
      <c r="C235" s="9" t="str">
        <f>[2]หน้าผ้า!E244</f>
        <v>บจก.แอมโก้เวท</v>
      </c>
      <c r="D235" s="13" t="str">
        <f>[2]หน้าผ้า!F244</f>
        <v>ไม่พิมพ์</v>
      </c>
      <c r="E235" s="9">
        <f>[2]หน้าผ้า!G244</f>
        <v>23</v>
      </c>
      <c r="F235" s="9">
        <f>[2]หน้าผ้า!H244</f>
        <v>40</v>
      </c>
      <c r="G235" s="9" t="str">
        <f>[2]หน้าผ้า!I244</f>
        <v>ขาว</v>
      </c>
      <c r="H235" s="9" t="str">
        <f>[2]หน้าผ้า!J244</f>
        <v>ใส</v>
      </c>
      <c r="I235" s="9">
        <f>[2]หน้าผ้า!L244</f>
        <v>125</v>
      </c>
      <c r="J235" s="9" t="str">
        <f>[2]หน้าผ้า!M244</f>
        <v>±</v>
      </c>
      <c r="K235" s="9">
        <f>[2]หน้าผ้า!N244</f>
        <v>5</v>
      </c>
      <c r="L235" s="9" t="str">
        <f>[2]หน้าผ้า!R244</f>
        <v>จับจีบ</v>
      </c>
      <c r="M235" s="10" t="str">
        <f>[2]หน้าผ้า!T244</f>
        <v>ไม่สวมถุงใน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 t="str">
        <f>[2]หน้าผ้า!Z244</f>
        <v>500กระสอบแบน</v>
      </c>
      <c r="T235" s="12">
        <f>[2]หน้าผ้า!X244</f>
        <v>45950</v>
      </c>
      <c r="U235" s="11">
        <f>[2]หน้าผ้า!AA244</f>
        <v>5000</v>
      </c>
      <c r="V235" s="10">
        <f>[2]หน้าผ้า!AJ244</f>
        <v>0</v>
      </c>
      <c r="W235" s="10">
        <f>[2]หน้าผ้า!AL244</f>
        <v>5000</v>
      </c>
      <c r="X235" s="10">
        <f>[2]หน้าผ้า!AM244</f>
        <v>0</v>
      </c>
      <c r="Y235" s="10">
        <f>[2]หน้าผ้า!AN244</f>
        <v>0</v>
      </c>
      <c r="Z235" s="9" t="str">
        <f>[2]หน้าผ้า!AO244</f>
        <v>WSWT2321750</v>
      </c>
      <c r="AA235" s="8">
        <f>[2]หน้าผ้า!AQ244</f>
        <v>5797.55</v>
      </c>
      <c r="AB235" s="8">
        <f>[2]หน้าผ้า!AR244</f>
        <v>2015</v>
      </c>
      <c r="AC235" s="8">
        <f>[2]หน้าผ้า!AS244</f>
        <v>3782.55</v>
      </c>
      <c r="AD235" s="8">
        <f>[2]หน้าผ้า!AT244</f>
        <v>0</v>
      </c>
      <c r="AE235" s="8">
        <f>[2]หน้าผ้า!AU244</f>
        <v>5797.55</v>
      </c>
      <c r="AF235" s="8">
        <f>[2]หน้าผ้า!AI244</f>
        <v>0</v>
      </c>
      <c r="AG235" s="1" t="str">
        <f>[3]หน้าผ้า!DC247</f>
        <v>พร้อมส่ง</v>
      </c>
      <c r="AH235" s="1" t="str">
        <f>[2]หน้าผ้า!DL244</f>
        <v>P11</v>
      </c>
      <c r="AI235" s="1">
        <f>[2]หน้าผ้า!DM244</f>
        <v>2</v>
      </c>
      <c r="AJ235" s="3">
        <f>[2]หน้าผ้า!DN244</f>
        <v>45950</v>
      </c>
      <c r="AK235" s="3">
        <f>[2]หน้าผ้า!DQ244</f>
        <v>45948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45949</v>
      </c>
      <c r="AP235" s="3">
        <f>[2]หน้าผ้า!DP244</f>
        <v>45945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งานเคลือบ+ตัด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WRWT21750/WRWT21750</v>
      </c>
      <c r="BD235" s="56">
        <f>[2]หน้าผ้า!CA244</f>
        <v>333.49482499999993</v>
      </c>
    </row>
    <row r="236" spans="1:56" ht="28.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23</v>
      </c>
      <c r="F236" s="9">
        <f>[2]หน้าผ้า!H245</f>
        <v>37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85</v>
      </c>
      <c r="J236" s="9" t="str">
        <f>[2]หน้าผ้า!M245</f>
        <v>±</v>
      </c>
      <c r="K236" s="9">
        <f>[2]หน้าผ้า!N245</f>
        <v>5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 t="str">
        <f>[2]หน้าผ้า!AO245</f>
        <v>WSWT2321750</v>
      </c>
      <c r="AA236" s="8">
        <f>[2]หน้าผ้า!AQ245</f>
        <v>5797.55</v>
      </c>
      <c r="AB236" s="8">
        <f>[2]หน้าผ้า!AR245</f>
        <v>2015</v>
      </c>
      <c r="AC236" s="8">
        <f>[2]หน้าผ้า!AS245</f>
        <v>3782.55</v>
      </c>
      <c r="AD236" s="8">
        <f>[2]หน้าผ้า!AT245</f>
        <v>0</v>
      </c>
      <c r="AE236" s="8">
        <f>[2]หน้าผ้า!AU245</f>
        <v>5797.55</v>
      </c>
      <c r="AF236" s="8" t="str">
        <f>[2]หน้าผ้า!AI245</f>
        <v>ระบุในSD</v>
      </c>
      <c r="AG236" s="1" t="str">
        <f>[3]หน้าผ้า!DC248</f>
        <v>พร้อมส่ง</v>
      </c>
      <c r="AH236" s="1">
        <f>[2]หน้าผ้า!DL245</f>
        <v>0</v>
      </c>
      <c r="AI236" s="1" t="str">
        <f>[2]หน้าผ้า!DM245</f>
        <v>Lead time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WRWT230750/WRWT21750</v>
      </c>
      <c r="BD236" s="56">
        <f>[2]หน้าผ้า!CA245</f>
        <v>0</v>
      </c>
    </row>
    <row r="237" spans="1:56" ht="28.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23</v>
      </c>
      <c r="F237" s="9">
        <f>[2]หน้าผ้า!H246</f>
        <v>34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90</v>
      </c>
      <c r="J237" s="9" t="str">
        <f>[2]หน้าผ้า!M246</f>
        <v>±</v>
      </c>
      <c r="K237" s="9">
        <f>[2]หน้าผ้า!N246</f>
        <v>5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 t="str">
        <f>[2]หน้าผ้า!AO246</f>
        <v>WSWTSCL0223211125</v>
      </c>
      <c r="AA237" s="8" t="e">
        <f>[2]หน้าผ้า!AQ246</f>
        <v>#REF!</v>
      </c>
      <c r="AB237" s="8" t="e">
        <f>[2]หน้าผ้า!AR246</f>
        <v>#REF!</v>
      </c>
      <c r="AC237" s="8" t="e">
        <f>[2]หน้าผ้า!AS246</f>
        <v>#REF!</v>
      </c>
      <c r="AD237" s="8" t="e">
        <f>[2]หน้าผ้า!AT246</f>
        <v>#REF!</v>
      </c>
      <c r="AE237" s="8" t="e">
        <f>[2]หน้าผ้า!AU246</f>
        <v>#REF!</v>
      </c>
      <c r="AF237" s="8" t="str">
        <f>[2]หน้าผ้า!AI246</f>
        <v>ระบุในSD</v>
      </c>
      <c r="AG237" s="1" t="str">
        <f>[3]หน้าผ้า!DC249</f>
        <v>พร้อมส่ง</v>
      </c>
      <c r="AH237" s="1">
        <f>[2]หน้าผ้า!DL246</f>
        <v>0</v>
      </c>
      <c r="AI237" s="1" t="str">
        <f>[2]หน้าผ้า!DM246</f>
        <v>Lead time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WRWT230800/WRWT25650</v>
      </c>
      <c r="BD237" s="56">
        <f>[2]หน้าผ้า!CA246</f>
        <v>0</v>
      </c>
    </row>
    <row r="238" spans="1:56" ht="28.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23</v>
      </c>
      <c r="F238" s="9">
        <f>[2]หน้าผ้า!H247</f>
        <v>37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90</v>
      </c>
      <c r="J238" s="9" t="str">
        <f>[2]หน้าผ้า!M247</f>
        <v>±</v>
      </c>
      <c r="K238" s="9">
        <f>[2]หน้าผ้า!N247</f>
        <v>5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 t="str">
        <f>[2]หน้าผ้า!AO247</f>
        <v>WSWT2325800SM</v>
      </c>
      <c r="AA238" s="8" t="e">
        <f>[2]หน้าผ้า!AQ247</f>
        <v>#REF!</v>
      </c>
      <c r="AB238" s="8" t="e">
        <f>[2]หน้าผ้า!AR247</f>
        <v>#REF!</v>
      </c>
      <c r="AC238" s="8" t="e">
        <f>[2]หน้าผ้า!AS247</f>
        <v>#REF!</v>
      </c>
      <c r="AD238" s="8" t="e">
        <f>[2]หน้าผ้า!AT247</f>
        <v>#REF!</v>
      </c>
      <c r="AE238" s="8" t="e">
        <f>[2]หน้าผ้า!AU247</f>
        <v>#REF!</v>
      </c>
      <c r="AF238" s="8" t="str">
        <f>[2]หน้าผ้า!AI247</f>
        <v>ระบุในSD</v>
      </c>
      <c r="AG238" s="1" t="str">
        <f>[3]หน้าผ้า!DC250</f>
        <v>พร้อมส่ง</v>
      </c>
      <c r="AH238" s="1">
        <f>[2]หน้าผ้า!DL247</f>
        <v>0</v>
      </c>
      <c r="AI238" s="1" t="str">
        <f>[2]หน้าผ้า!DM247</f>
        <v>Lead time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WRWT21800/WRWT21800</v>
      </c>
      <c r="BD238" s="56">
        <f>[2]หน้าผ้า!CA247</f>
        <v>0</v>
      </c>
    </row>
    <row r="239" spans="1:56" ht="28.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23</v>
      </c>
      <c r="F239" s="9">
        <f>[2]หน้าผ้า!H248</f>
        <v>37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120</v>
      </c>
      <c r="J239" s="9" t="str">
        <f>[2]หน้าผ้า!M248</f>
        <v>+</v>
      </c>
      <c r="K239" s="9">
        <f>[2]หน้าผ้า!N248</f>
        <v>5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 t="str">
        <f>[2]หน้าผ้า!AO248</f>
        <v>WSWT23211125120SMFX</v>
      </c>
      <c r="AA239" s="8" t="e">
        <f>[2]หน้าผ้า!AQ248</f>
        <v>#REF!</v>
      </c>
      <c r="AB239" s="8" t="e">
        <f>[2]หน้าผ้า!AR248</f>
        <v>#REF!</v>
      </c>
      <c r="AC239" s="8" t="e">
        <f>[2]หน้าผ้า!AS248</f>
        <v>#REF!</v>
      </c>
      <c r="AD239" s="8" t="e">
        <f>[2]หน้าผ้า!AT248</f>
        <v>#REF!</v>
      </c>
      <c r="AE239" s="8" t="e">
        <f>[2]หน้าผ้า!AU248</f>
        <v>#REF!</v>
      </c>
      <c r="AF239" s="8" t="str">
        <f>[2]หน้าผ้า!AI248</f>
        <v>ระบุในSD</v>
      </c>
      <c r="AG239" s="1" t="str">
        <f>[3]หน้าผ้า!DC251</f>
        <v>ยังไม่ได้พิมพ์</v>
      </c>
      <c r="AH239" s="1">
        <f>[2]หน้าผ้า!DL248</f>
        <v>0</v>
      </c>
      <c r="AI239" s="1" t="str">
        <f>[2]หน้าผ้า!DM248</f>
        <v>Lead time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WROP2301125/WRBR21940</v>
      </c>
      <c r="BD239" s="56">
        <f>[2]หน้าผ้า!CA248</f>
        <v>0</v>
      </c>
    </row>
    <row r="240" spans="1:56" ht="28.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 t="str">
        <f>[2]หน้าผ้า!F249</f>
        <v xml:space="preserve">  </v>
      </c>
      <c r="E240" s="9">
        <f>[2]หน้าผ้า!G249</f>
        <v>23</v>
      </c>
      <c r="F240" s="9">
        <f>[2]หน้าผ้า!H249</f>
        <v>37</v>
      </c>
      <c r="G240" s="9" t="str">
        <f>[2]หน้าผ้า!I249</f>
        <v>ขาว</v>
      </c>
      <c r="H240" s="9">
        <f>[2]หน้าผ้า!J249</f>
        <v>0</v>
      </c>
      <c r="I240" s="9">
        <f>[2]หน้าผ้า!L249</f>
        <v>130</v>
      </c>
      <c r="J240" s="9" t="str">
        <f>[2]หน้าผ้า!M249</f>
        <v>+</v>
      </c>
      <c r="K240" s="9">
        <f>[2]หน้าผ้า!N249</f>
        <v>3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 t="str">
        <f>[2]หน้าผ้า!AO249</f>
        <v>WSWT23211125130</v>
      </c>
      <c r="AA240" s="8" t="e">
        <f>[2]หน้าผ้า!AQ249</f>
        <v>#REF!</v>
      </c>
      <c r="AB240" s="8" t="e">
        <f>[2]หน้าผ้า!AR249</f>
        <v>#REF!</v>
      </c>
      <c r="AC240" s="8" t="e">
        <f>[2]หน้าผ้า!AS249</f>
        <v>#REF!</v>
      </c>
      <c r="AD240" s="8" t="e">
        <f>[2]หน้าผ้า!AT249</f>
        <v>#REF!</v>
      </c>
      <c r="AE240" s="8" t="e">
        <f>[2]หน้าผ้า!AU249</f>
        <v>#REF!</v>
      </c>
      <c r="AF240" s="8" t="str">
        <f>[2]หน้าผ้า!AI249</f>
        <v>ระบุในSD</v>
      </c>
      <c r="AG240" s="1" t="str">
        <f>[3]หน้าผ้า!DC252</f>
        <v>ยังไม่ได้พิมพ์</v>
      </c>
      <c r="AH240" s="1">
        <f>[2]หน้าผ้า!DL249</f>
        <v>0</v>
      </c>
      <c r="AI240" s="1" t="str">
        <f>[2]หน้าผ้า!DM249</f>
        <v>Lead time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WRWT211125/WRWT251080</v>
      </c>
      <c r="BD240" s="56">
        <f>[2]หน้าผ้า!CA249</f>
        <v>0</v>
      </c>
    </row>
    <row r="241" spans="1:56" ht="28.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23</v>
      </c>
      <c r="F241" s="9">
        <f>[2]หน้าผ้า!H250</f>
        <v>37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120</v>
      </c>
      <c r="J241" s="9" t="str">
        <f>[2]หน้าผ้า!M250</f>
        <v>±</v>
      </c>
      <c r="K241" s="9">
        <f>[2]หน้าผ้า!N250</f>
        <v>3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 t="str">
        <f>[2]หน้าผ้า!AO250</f>
        <v>WSWT2321112512051</v>
      </c>
      <c r="AA241" s="8" t="e">
        <f>[2]หน้าผ้า!AQ250</f>
        <v>#REF!</v>
      </c>
      <c r="AB241" s="8" t="e">
        <f>[2]หน้าผ้า!AR250</f>
        <v>#REF!</v>
      </c>
      <c r="AC241" s="8" t="e">
        <f>[2]หน้าผ้า!AS250</f>
        <v>#REF!</v>
      </c>
      <c r="AD241" s="8" t="e">
        <f>[2]หน้าผ้า!AT250</f>
        <v>#REF!</v>
      </c>
      <c r="AE241" s="8" t="e">
        <f>[2]หน้าผ้า!AU250</f>
        <v>#REF!</v>
      </c>
      <c r="AF241" s="8" t="str">
        <f>[2]หน้าผ้า!AI250</f>
        <v>ระบุในSD</v>
      </c>
      <c r="AG241" s="1" t="str">
        <f>[3]หน้าผ้า!DC253</f>
        <v>พร้อมส่ง</v>
      </c>
      <c r="AH241" s="1">
        <f>[2]หน้าผ้า!DL250</f>
        <v>0</v>
      </c>
      <c r="AI241" s="1" t="str">
        <f>[2]หน้าผ้า!DM250</f>
        <v>Lead time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WRWT211125/WRWT21900</v>
      </c>
      <c r="BD241" s="56">
        <f>[2]หน้าผ้า!CA250</f>
        <v>0</v>
      </c>
    </row>
    <row r="242" spans="1:56" ht="28.5" customHeight="1" x14ac:dyDescent="0.45">
      <c r="A242" s="3">
        <f>[2]หน้าผ้า!C251</f>
        <v>45601</v>
      </c>
      <c r="B242" s="14" t="str">
        <f>[2]หน้าผ้า!B251</f>
        <v>MK67-001490</v>
      </c>
      <c r="C242" s="9" t="str">
        <f>[2]หน้าผ้า!E251</f>
        <v>บจก.น้ำตาลทิพย์สุโขทัย</v>
      </c>
      <c r="D242" s="13" t="str">
        <f>[2]หน้าผ้า!F251</f>
        <v>Green for white sugar</v>
      </c>
      <c r="E242" s="9">
        <f>[2]หน้าผ้า!G251</f>
        <v>23</v>
      </c>
      <c r="F242" s="9">
        <f>[2]หน้าผ้า!H251</f>
        <v>37</v>
      </c>
      <c r="G242" s="9" t="str">
        <f>[2]หน้าผ้า!I251</f>
        <v>ขาว</v>
      </c>
      <c r="H242" s="9">
        <f>[2]หน้าผ้า!J251</f>
        <v>0</v>
      </c>
      <c r="I242" s="9">
        <f>[2]หน้าผ้า!L251</f>
        <v>130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บิด</v>
      </c>
      <c r="M242" s="10">
        <f>[2]หน้าผ้า!T251</f>
        <v>24</v>
      </c>
      <c r="N242" s="9">
        <f>[2]หน้าผ้า!U251</f>
        <v>40</v>
      </c>
      <c r="O242" s="9">
        <f>[2]หน้าผ้า!V251</f>
        <v>55</v>
      </c>
      <c r="P242" s="10">
        <f>[2]หน้าผ้า!AB251</f>
        <v>3207.7128103679997</v>
      </c>
      <c r="Q242" s="10">
        <f>[2]หน้าผ้า!AC251</f>
        <v>0</v>
      </c>
      <c r="R242" s="10">
        <f>[2]หน้าผ้า!AD251</f>
        <v>3207.7128103679997</v>
      </c>
      <c r="S242" s="9" t="str">
        <f>[2]หน้าผ้า!Z251</f>
        <v>300แบน</v>
      </c>
      <c r="T242" s="12" t="str">
        <f>[2]หน้าผ้า!X251</f>
        <v>รอแจ้ง</v>
      </c>
      <c r="U242" s="11">
        <f>[2]หน้าผ้า!AA251</f>
        <v>100000</v>
      </c>
      <c r="V242" s="10">
        <f>[2]หน้าผ้า!AJ251</f>
        <v>1500</v>
      </c>
      <c r="W242" s="10">
        <f>[2]หน้าผ้า!AL251</f>
        <v>98500</v>
      </c>
      <c r="X242" s="10">
        <f>[2]หน้าผ้า!AM251</f>
        <v>0</v>
      </c>
      <c r="Y242" s="10">
        <f>[2]หน้าผ้า!AN251</f>
        <v>103425</v>
      </c>
      <c r="Z242" s="9" t="str">
        <f>[2]หน้าผ้า!AO251</f>
        <v>WSWT2321112512551</v>
      </c>
      <c r="AA242" s="8">
        <f>[2]หน้าผ้า!AQ251</f>
        <v>105955.465</v>
      </c>
      <c r="AB242" s="8">
        <f>[2]หน้าผ้า!AR251</f>
        <v>19362</v>
      </c>
      <c r="AC242" s="8">
        <f>[2]หน้าผ้า!AS251</f>
        <v>86593.464999999997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 t="str">
        <f>[3]หน้าผ้า!DC254</f>
        <v>พร้อมส่ง</v>
      </c>
      <c r="AH242" s="1" t="str">
        <f>[2]หน้าผ้า!DL251</f>
        <v>P9</v>
      </c>
      <c r="AI242" s="1">
        <f>[2]หน้าผ้า!DM251</f>
        <v>3</v>
      </c>
      <c r="AJ242" s="3" t="str">
        <f>[2]หน้าผ้า!DN251</f>
        <v>รอแจ้ง</v>
      </c>
      <c r="AK242" s="3">
        <f>[2]หน้าผ้า!DQ251</f>
        <v>0</v>
      </c>
      <c r="AL242" s="3" t="e">
        <f>[2]หน้าผ้า!DR251</f>
        <v>#VALUE!</v>
      </c>
      <c r="AM242" s="3" t="e">
        <f>[2]หน้าผ้า!DS251</f>
        <v>#VALUE!</v>
      </c>
      <c r="AN242" s="3" t="e">
        <f>[2]หน้าผ้า!DT251</f>
        <v>#VALUE!</v>
      </c>
      <c r="AO242" s="3" t="e">
        <f>[2]หน้าผ้า!DU251</f>
        <v>#VALUE!</v>
      </c>
      <c r="AP242" s="3" t="e">
        <f>[2]หน้าผ้า!DP251</f>
        <v>#VALUE!</v>
      </c>
      <c r="AQ242" s="3" t="e">
        <f>[2]หน้าผ้า!DW251</f>
        <v>#VALUE!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WRWT211125/WRWT251030</v>
      </c>
      <c r="BD242" s="56">
        <f>[2]หน้าผ้า!CA251</f>
        <v>11092.935565123611</v>
      </c>
    </row>
    <row r="243" spans="1:56" ht="28.5" customHeight="1" x14ac:dyDescent="0.45">
      <c r="A243" s="3">
        <f>[2]หน้าผ้า!C252</f>
        <v>45601</v>
      </c>
      <c r="B243" s="14" t="str">
        <f>[2]หน้าผ้า!B252</f>
        <v>MK67-001490</v>
      </c>
      <c r="C243" s="9" t="str">
        <f>[2]หน้าผ้า!E252</f>
        <v>บจก.น้ำตาลทิพย์สุโขทัย</v>
      </c>
      <c r="D243" s="13" t="str">
        <f>[2]หน้าผ้า!F252</f>
        <v>Green for white sugar</v>
      </c>
      <c r="E243" s="9">
        <f>[2]หน้าผ้า!G252</f>
        <v>23</v>
      </c>
      <c r="F243" s="9">
        <f>[2]หน้าผ้า!H252</f>
        <v>37</v>
      </c>
      <c r="G243" s="9" t="str">
        <f>[2]หน้าผ้า!I252</f>
        <v>ขาว</v>
      </c>
      <c r="H243" s="9">
        <f>[2]หน้าผ้า!J252</f>
        <v>0</v>
      </c>
      <c r="I243" s="9">
        <f>[2]หน้าผ้า!L252</f>
        <v>130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บิด</v>
      </c>
      <c r="M243" s="10">
        <f>[2]หน้าผ้า!T252</f>
        <v>24</v>
      </c>
      <c r="N243" s="9">
        <f>[2]หน้าผ้า!U252</f>
        <v>40</v>
      </c>
      <c r="O243" s="9">
        <f>[2]หน้าผ้า!V252</f>
        <v>55</v>
      </c>
      <c r="P243" s="10">
        <f>[2]หน้าผ้า!AB252</f>
        <v>11003.203948644863</v>
      </c>
      <c r="Q243" s="10">
        <f>[2]หน้าผ้า!AC252</f>
        <v>0</v>
      </c>
      <c r="R243" s="10">
        <f>[2]หน้าผ้า!AD252</f>
        <v>11003.203948644863</v>
      </c>
      <c r="S243" s="9" t="str">
        <f>[2]หน้าผ้า!Z252</f>
        <v>300แบน</v>
      </c>
      <c r="T243" s="12" t="str">
        <f>[2]หน้าผ้า!X252</f>
        <v>รอแจ้ง</v>
      </c>
      <c r="U243" s="11">
        <f>[2]หน้าผ้า!AA252</f>
        <v>337878</v>
      </c>
      <c r="V243" s="10">
        <f>[2]หน้าผ้า!AJ252</f>
        <v>0</v>
      </c>
      <c r="W243" s="10">
        <f>[2]หน้าผ้า!AL252</f>
        <v>337878</v>
      </c>
      <c r="X243" s="10">
        <f>[2]หน้าผ้า!AM252</f>
        <v>0</v>
      </c>
      <c r="Y243" s="10">
        <f>[2]หน้าผ้า!AN252</f>
        <v>354771.9</v>
      </c>
      <c r="Z243" s="9" t="str">
        <f>[2]หน้าผ้า!AO252</f>
        <v>WSWT2321112512551</v>
      </c>
      <c r="AA243" s="8">
        <f>[2]หน้าผ้า!AQ252</f>
        <v>363451.98582000006</v>
      </c>
      <c r="AB243" s="8">
        <f>[2]หน้าผ้า!AR252</f>
        <v>0</v>
      </c>
      <c r="AC243" s="8">
        <f>[2]หน้าผ้า!AS252</f>
        <v>363451.98582000006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 t="str">
        <f>[3]หน้าผ้า!DC255</f>
        <v>ผ้าขาว</v>
      </c>
      <c r="AH243" s="1" t="str">
        <f>[2]หน้าผ้า!DL252</f>
        <v>P9</v>
      </c>
      <c r="AI243" s="1">
        <f>[2]หน้าผ้า!DM252</f>
        <v>3</v>
      </c>
      <c r="AJ243" s="3" t="str">
        <f>[2]หน้าผ้า!DN252</f>
        <v>รอแจ้ง</v>
      </c>
      <c r="AK243" s="3">
        <f>[2]หน้าผ้า!DQ252</f>
        <v>0</v>
      </c>
      <c r="AL243" s="3" t="e">
        <f>[2]หน้าผ้า!DR252</f>
        <v>#VALUE!</v>
      </c>
      <c r="AM243" s="3" t="e">
        <f>[2]หน้าผ้า!DS252</f>
        <v>#VALUE!</v>
      </c>
      <c r="AN243" s="3" t="e">
        <f>[2]หน้าผ้า!DT252</f>
        <v>#VALUE!</v>
      </c>
      <c r="AO243" s="3" t="e">
        <f>[2]หน้าผ้า!DU252</f>
        <v>#VALUE!</v>
      </c>
      <c r="AP243" s="3" t="e">
        <f>[2]หน้าผ้า!DP252</f>
        <v>#VALUE!</v>
      </c>
      <c r="AQ243" s="3" t="e">
        <f>[2]หน้าผ้า!DW252</f>
        <v>#VALUE!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WRWT211125/WRWT251030</v>
      </c>
      <c r="BD243" s="56">
        <f>[2]หน้าผ้า!CA252</f>
        <v>46559.511849046357</v>
      </c>
    </row>
    <row r="244" spans="1:56" ht="28.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23</v>
      </c>
      <c r="F244" s="9">
        <f>[2]หน้าผ้า!H253</f>
        <v>37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128</v>
      </c>
      <c r="J244" s="9" t="str">
        <f>[2]หน้าผ้า!M253</f>
        <v>±</v>
      </c>
      <c r="K244" s="9">
        <f>[2]หน้าผ้า!N253</f>
        <v>5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 t="str">
        <f>[2]หน้าผ้า!AO253</f>
        <v>WSWT2321112512551</v>
      </c>
      <c r="AA244" s="8">
        <f>[2]หน้าผ้า!AQ253</f>
        <v>469407.45082000003</v>
      </c>
      <c r="AB244" s="8">
        <f>[2]หน้าผ้า!AR253</f>
        <v>19362</v>
      </c>
      <c r="AC244" s="8">
        <f>[2]หน้าผ้า!AS253</f>
        <v>450045.45082000003</v>
      </c>
      <c r="AD244" s="8">
        <f>[2]หน้าผ้า!AT253</f>
        <v>0</v>
      </c>
      <c r="AE244" s="8">
        <f>[2]หน้าผ้า!AU253</f>
        <v>0</v>
      </c>
      <c r="AF244" s="8" t="str">
        <f>[2]หน้าผ้า!AI253</f>
        <v>ระบุในSD</v>
      </c>
      <c r="AG244" s="1" t="str">
        <f>[3]หน้าผ้า!DC256</f>
        <v>พร้อมส่ง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WRWT2301125/WRWT251030</v>
      </c>
      <c r="BD244" s="56">
        <f>[2]หน้าผ้า!CA253</f>
        <v>0</v>
      </c>
    </row>
    <row r="245" spans="1:56" ht="28.5" customHeight="1" x14ac:dyDescent="0.45">
      <c r="A245" s="3">
        <f>[2]หน้าผ้า!C254</f>
        <v>45923</v>
      </c>
      <c r="B245" s="14" t="str">
        <f>[2]หน้าผ้า!B254</f>
        <v>MK68-001160</v>
      </c>
      <c r="C245" s="9" t="str">
        <f>[2]หน้าผ้า!E254</f>
        <v>หจก.อนนท์อุตสาหกรรม</v>
      </c>
      <c r="D245" s="13" t="str">
        <f>[2]หน้าผ้า!F254</f>
        <v>อนนท์ 50กก.</v>
      </c>
      <c r="E245" s="9">
        <f>[2]หน้าผ้า!G254</f>
        <v>24</v>
      </c>
      <c r="F245" s="9">
        <f>[2]หน้าผ้า!H254</f>
        <v>37</v>
      </c>
      <c r="G245" s="9" t="str">
        <f>[2]หน้าผ้า!I254</f>
        <v>ขาว</v>
      </c>
      <c r="H245" s="9">
        <f>[2]หน้าผ้า!J254</f>
        <v>0</v>
      </c>
      <c r="I245" s="9">
        <f>[2]หน้าผ้า!L254</f>
        <v>120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ไม่</v>
      </c>
      <c r="M245" s="10">
        <f>[2]หน้าผ้า!T254</f>
        <v>25</v>
      </c>
      <c r="N245" s="9">
        <f>[2]หน้าผ้า!U254</f>
        <v>40</v>
      </c>
      <c r="O245" s="9">
        <f>[2]หน้าผ้า!V254</f>
        <v>55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>500กระสอบแบน</v>
      </c>
      <c r="T245" s="12">
        <f>[2]หน้าผ้า!X254</f>
        <v>45948</v>
      </c>
      <c r="U245" s="11">
        <f>[2]หน้าผ้า!AA254</f>
        <v>5000</v>
      </c>
      <c r="V245" s="10">
        <f>[2]หน้าผ้า!AJ254</f>
        <v>5000</v>
      </c>
      <c r="W245" s="10">
        <f>[2]หน้าผ้า!AL254</f>
        <v>0</v>
      </c>
      <c r="X245" s="10">
        <f>[2]หน้าผ้า!AM254</f>
        <v>5300</v>
      </c>
      <c r="Y245" s="10">
        <f>[2]หน้าผ้า!AN254</f>
        <v>0</v>
      </c>
      <c r="Z245" s="9" t="str">
        <f>[2]หน้าผ้า!AO254</f>
        <v>WSWT24211125120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พร้อมส่ง</v>
      </c>
      <c r="AH245" s="1" t="str">
        <f>[2]หน้าผ้า!DL254</f>
        <v>P9</v>
      </c>
      <c r="AI245" s="1">
        <f>[2]หน้าผ้า!DM254</f>
        <v>3</v>
      </c>
      <c r="AJ245" s="3">
        <f>[2]หน้าผ้า!DN254</f>
        <v>45948</v>
      </c>
      <c r="AK245" s="3">
        <f>[2]หน้าผ้า!DQ254</f>
        <v>0</v>
      </c>
      <c r="AL245" s="3">
        <f>[2]หน้าผ้า!DR254</f>
        <v>45938</v>
      </c>
      <c r="AM245" s="3">
        <f>[2]หน้าผ้า!DS254</f>
        <v>45945</v>
      </c>
      <c r="AN245" s="3">
        <f>[2]หน้าผ้า!DT254</f>
        <v>45946</v>
      </c>
      <c r="AO245" s="3">
        <f>[2]หน้าผ้า!DU254</f>
        <v>45946</v>
      </c>
      <c r="AP245" s="3">
        <f>[2]หน้าผ้า!DP254</f>
        <v>45943</v>
      </c>
      <c r="AQ245" s="3">
        <f>[2]หน้าผ้า!DW254</f>
        <v>45947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งานพิมพ์</v>
      </c>
      <c r="AX245" s="2" t="str">
        <f>[2]หน้าผ้า!ED254</f>
        <v>รอART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WRWT211125/WRWT25850</v>
      </c>
      <c r="BD245" s="56">
        <f>[2]หน้าผ้า!CA254</f>
        <v>0</v>
      </c>
    </row>
    <row r="246" spans="1:56" ht="28.5" customHeight="1" x14ac:dyDescent="0.45">
      <c r="A246" s="3">
        <f>[2]หน้าผ้า!C255</f>
        <v>45923</v>
      </c>
      <c r="B246" s="14" t="str">
        <f>[2]หน้าผ้า!B255</f>
        <v>MK68-001160</v>
      </c>
      <c r="C246" s="9" t="str">
        <f>[2]หน้าผ้า!E255</f>
        <v>หจก.อนนท์อุตสาหกรรม</v>
      </c>
      <c r="D246" s="13" t="str">
        <f>[2]หน้าผ้า!F255</f>
        <v>ไม่พิมพ์</v>
      </c>
      <c r="E246" s="9">
        <f>[2]หน้าผ้า!G255</f>
        <v>24</v>
      </c>
      <c r="F246" s="9">
        <f>[2]หน้าผ้า!H255</f>
        <v>37</v>
      </c>
      <c r="G246" s="9" t="str">
        <f>[2]หน้าผ้า!I255</f>
        <v>ขาว</v>
      </c>
      <c r="H246" s="9">
        <f>[2]หน้าผ้า!J255</f>
        <v>0</v>
      </c>
      <c r="I246" s="9">
        <f>[2]หน้าผ้า!L255</f>
        <v>120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ไม่</v>
      </c>
      <c r="M246" s="10">
        <f>[2]หน้าผ้า!T255</f>
        <v>25</v>
      </c>
      <c r="N246" s="9">
        <f>[2]หน้าผ้า!U255</f>
        <v>40</v>
      </c>
      <c r="O246" s="9">
        <f>[2]หน้าผ้า!V255</f>
        <v>55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>500กระสอบแบน</v>
      </c>
      <c r="T246" s="12">
        <f>[2]หน้าผ้า!X255</f>
        <v>45948</v>
      </c>
      <c r="U246" s="11">
        <f>[2]หน้าผ้า!AA255</f>
        <v>5000</v>
      </c>
      <c r="V246" s="10">
        <f>[2]หน้าผ้า!AJ255</f>
        <v>5000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 t="str">
        <f>[2]หน้าผ้า!AO255</f>
        <v>WSWT24211125120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พร้อมส่ง</v>
      </c>
      <c r="AH246" s="1" t="str">
        <f>[2]หน้าผ้า!DL255</f>
        <v>P13</v>
      </c>
      <c r="AI246" s="1">
        <f>[2]หน้าผ้า!DM255</f>
        <v>2</v>
      </c>
      <c r="AJ246" s="3">
        <f>[2]หน้าผ้า!DN255</f>
        <v>45948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45946</v>
      </c>
      <c r="AP246" s="3">
        <f>[2]หน้าผ้า!DP255</f>
        <v>45943</v>
      </c>
      <c r="AQ246" s="3">
        <f>[2]หน้าผ้า!DW255</f>
        <v>45947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ตัด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WRWT211125/WRWT25850</v>
      </c>
      <c r="BD246" s="56">
        <f>[2]หน้าผ้า!CA255</f>
        <v>0</v>
      </c>
    </row>
    <row r="247" spans="1:56" ht="28.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24</v>
      </c>
      <c r="F247" s="9">
        <f>[2]หน้าผ้า!H256</f>
        <v>37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120</v>
      </c>
      <c r="J247" s="9" t="str">
        <f>[2]หน้าผ้า!M256</f>
        <v>+</v>
      </c>
      <c r="K247" s="9">
        <f>[2]หน้าผ้า!N256</f>
        <v>3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 t="str">
        <f>[2]หน้าผ้า!AO256</f>
        <v>WSWT24211125120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 t="str">
        <f>[2]หน้าผ้า!AI256</f>
        <v>ระบุในSD</v>
      </c>
      <c r="AG247" s="1" t="str">
        <f>[3]หน้าผ้า!DC259</f>
        <v>พร้อมส่ง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WRWT2401125/WRWT25850</v>
      </c>
      <c r="BD247" s="56">
        <f>[2]หน้าผ้า!CA256</f>
        <v>0</v>
      </c>
    </row>
    <row r="248" spans="1:56" ht="28.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 t="str">
        <f>[2]หน้าผ้า!F257</f>
        <v xml:space="preserve"> </v>
      </c>
      <c r="E248" s="9">
        <f>[2]หน้าผ้า!G257</f>
        <v>24</v>
      </c>
      <c r="F248" s="9">
        <f>[2]หน้าผ้า!H257</f>
        <v>37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125</v>
      </c>
      <c r="J248" s="9" t="str">
        <f>[2]หน้าผ้า!M257</f>
        <v>+</v>
      </c>
      <c r="K248" s="9">
        <f>[2]หน้าผ้า!N257</f>
        <v>3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 t="str">
        <f>[2]หน้าผ้า!AO257</f>
        <v>WSWT2421112512551</v>
      </c>
      <c r="AA248" s="8" t="e">
        <f>[2]หน้าผ้า!AQ257</f>
        <v>#REF!</v>
      </c>
      <c r="AB248" s="8" t="e">
        <f>[2]หน้าผ้า!AR257</f>
        <v>#REF!</v>
      </c>
      <c r="AC248" s="8" t="e">
        <f>[2]หน้าผ้า!AS257</f>
        <v>#REF!</v>
      </c>
      <c r="AD248" s="8" t="e">
        <f>[2]หน้าผ้า!AT257</f>
        <v>#REF!</v>
      </c>
      <c r="AE248" s="8" t="e">
        <f>[2]หน้าผ้า!AU257</f>
        <v>#REF!</v>
      </c>
      <c r="AF248" s="8" t="str">
        <f>[2]หน้าผ้า!AI257</f>
        <v>ระบุในSD</v>
      </c>
      <c r="AG248" s="1" t="str">
        <f>[3]หน้าผ้า!DC260</f>
        <v>ผ้าขาว</v>
      </c>
      <c r="AH248" s="1">
        <f>[2]หน้าผ้า!DL257</f>
        <v>0</v>
      </c>
      <c r="AI248" s="1" t="str">
        <f>[2]หน้าผ้า!DM257</f>
        <v>Lead time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WRWT2401125/WRWT25960</v>
      </c>
      <c r="BD248" s="56">
        <f>[2]หน้าผ้า!CA257</f>
        <v>0</v>
      </c>
    </row>
    <row r="249" spans="1:56" ht="28.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26</v>
      </c>
      <c r="F249" s="9">
        <f>[2]หน้าผ้า!H258</f>
        <v>38</v>
      </c>
      <c r="G249" s="9" t="str">
        <f>[2]หน้าผ้า!I258</f>
        <v>เหลือง</v>
      </c>
      <c r="H249" s="9">
        <f>[2]หน้าผ้า!J258</f>
        <v>0</v>
      </c>
      <c r="I249" s="9">
        <f>[2]หน้าผ้า!L258</f>
        <v>105</v>
      </c>
      <c r="J249" s="9" t="str">
        <f>[2]หน้าผ้า!M258</f>
        <v>±</v>
      </c>
      <c r="K249" s="9">
        <f>[2]หน้าผ้า!N258</f>
        <v>5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 t="str">
        <f>[2]หน้าผ้า!AO258</f>
        <v>WSYL2625850</v>
      </c>
      <c r="AA249" s="8" t="e">
        <f>[2]หน้าผ้า!AQ258</f>
        <v>#REF!</v>
      </c>
      <c r="AB249" s="8" t="e">
        <f>[2]หน้าผ้า!AR258</f>
        <v>#REF!</v>
      </c>
      <c r="AC249" s="8" t="e">
        <f>[2]หน้าผ้า!AS258</f>
        <v>#REF!</v>
      </c>
      <c r="AD249" s="8" t="e">
        <f>[2]หน้าผ้า!AT258</f>
        <v>#REF!</v>
      </c>
      <c r="AE249" s="8" t="e">
        <f>[2]หน้าผ้า!AU258</f>
        <v>#REF!</v>
      </c>
      <c r="AF249" s="8" t="str">
        <f>[2]หน้าผ้า!AI258</f>
        <v>ระบุในSD</v>
      </c>
      <c r="AG249" s="1" t="str">
        <f>[3]หน้าผ้า!DC261</f>
        <v>พร้อมส่ง</v>
      </c>
      <c r="AH249" s="1">
        <f>[2]หน้าผ้า!DL258</f>
        <v>0</v>
      </c>
      <c r="AI249" s="1" t="str">
        <f>[2]หน้าผ้า!DM258</f>
        <v>Lead time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WRYL25850/WRYL25850</v>
      </c>
      <c r="BD249" s="56">
        <f>[2]หน้าผ้า!CA258</f>
        <v>0</v>
      </c>
    </row>
    <row r="250" spans="1:56" ht="28.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26</v>
      </c>
      <c r="F250" s="9">
        <f>[2]หน้าผ้า!H259</f>
        <v>43</v>
      </c>
      <c r="G250" s="9" t="str">
        <f>[2]หน้าผ้า!I259</f>
        <v>ขาว</v>
      </c>
      <c r="H250" s="9">
        <f>[2]หน้าผ้า!J259</f>
        <v>0</v>
      </c>
      <c r="I250" s="9">
        <f>[2]หน้าผ้า!L259</f>
        <v>102</v>
      </c>
      <c r="J250" s="9" t="str">
        <f>[2]หน้าผ้า!M259</f>
        <v>±</v>
      </c>
      <c r="K250" s="9">
        <f>[2]หน้าผ้า!N259</f>
        <v>5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WSWT2625650</v>
      </c>
      <c r="AA250" s="8" t="e">
        <f>[2]หน้าผ้า!AQ259</f>
        <v>#REF!</v>
      </c>
      <c r="AB250" s="8" t="e">
        <f>[2]หน้าผ้า!AR259</f>
        <v>#REF!</v>
      </c>
      <c r="AC250" s="8" t="e">
        <f>[2]หน้าผ้า!AS259</f>
        <v>#REF!</v>
      </c>
      <c r="AD250" s="8" t="e">
        <f>[2]หน้าผ้า!AT259</f>
        <v>#REF!</v>
      </c>
      <c r="AE250" s="8" t="e">
        <f>[2]หน้าผ้า!AU259</f>
        <v>#REF!</v>
      </c>
      <c r="AF250" s="8" t="str">
        <f>[2]หน้าผ้า!AI259</f>
        <v>ระบุในSD</v>
      </c>
      <c r="AG250" s="1" t="str">
        <f>[3]หน้าผ้า!DC262</f>
        <v>พร้อมส่ง</v>
      </c>
      <c r="AH250" s="1">
        <f>[2]หน้าผ้า!DL259</f>
        <v>0</v>
      </c>
      <c r="AI250" s="1" t="str">
        <f>[2]หน้าผ้า!DM259</f>
        <v>Lead time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WRWT25650/WRWT25650</v>
      </c>
      <c r="BD250" s="56">
        <f>[2]หน้าผ้า!CA259</f>
        <v>0</v>
      </c>
    </row>
    <row r="251" spans="1:56" ht="28.5" customHeight="1" x14ac:dyDescent="0.45">
      <c r="A251" s="3">
        <f>[2]หน้าผ้า!C260</f>
        <v>45934</v>
      </c>
      <c r="B251" s="14" t="str">
        <f>[2]หน้าผ้า!B260</f>
        <v>MK68-001212</v>
      </c>
      <c r="C251" s="9" t="str">
        <f>[2]หน้าผ้า!E260</f>
        <v xml:space="preserve">คุณธนนท์ </v>
      </c>
      <c r="D251" s="13" t="str">
        <f>[2]หน้าผ้า!F260</f>
        <v>ไม่พิมพ์</v>
      </c>
      <c r="E251" s="9">
        <f>[2]หน้าผ้า!G260</f>
        <v>26</v>
      </c>
      <c r="F251" s="9">
        <f>[2]หน้าผ้า!H260</f>
        <v>39</v>
      </c>
      <c r="G251" s="9" t="str">
        <f>[2]หน้าผ้า!I260</f>
        <v>ขาว</v>
      </c>
      <c r="H251" s="9">
        <f>[2]หน้าผ้า!J260</f>
        <v>0</v>
      </c>
      <c r="I251" s="9">
        <f>[2]หน้าผ้า!L260</f>
        <v>93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ไม่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>มัด100</v>
      </c>
      <c r="T251" s="12">
        <f>[2]หน้าผ้า!X260</f>
        <v>45960</v>
      </c>
      <c r="U251" s="11">
        <f>[2]หน้าผ้า!AA260</f>
        <v>5000</v>
      </c>
      <c r="V251" s="10">
        <f>[2]หน้าผ้า!AJ260</f>
        <v>5000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 t="str">
        <f>[2]หน้าผ้า!AO260</f>
        <v>WSWT262575051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 t="str">
        <f>[3]หน้าผ้า!DC263</f>
        <v>พร้อมส่ง</v>
      </c>
      <c r="AH251" s="1" t="str">
        <f>[2]หน้าผ้า!DL260</f>
        <v>P3</v>
      </c>
      <c r="AI251" s="1">
        <f>[2]หน้าผ้า!DM260</f>
        <v>1</v>
      </c>
      <c r="AJ251" s="3">
        <f>[2]หน้าผ้า!DN260</f>
        <v>45960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45959</v>
      </c>
      <c r="AP251" s="3">
        <f>[2]หน้าผ้า!DP260</f>
        <v>45955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ตัด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WRWT25800/WRWT25650</v>
      </c>
      <c r="BD251" s="56">
        <f>[2]หน้าผ้า!CA260</f>
        <v>0</v>
      </c>
    </row>
    <row r="252" spans="1:56" ht="28.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26</v>
      </c>
      <c r="F252" s="9">
        <f>[2]หน้าผ้า!H261</f>
        <v>43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100</v>
      </c>
      <c r="J252" s="9" t="str">
        <f>[2]หน้าผ้า!M261</f>
        <v>±</v>
      </c>
      <c r="K252" s="9">
        <f>[2]หน้าผ้า!N261</f>
        <v>5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 t="str">
        <f>[2]หน้าผ้า!AO261</f>
        <v>WSWT262575051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 t="str">
        <f>[2]หน้าผ้า!AI261</f>
        <v>ระบุในSD</v>
      </c>
      <c r="AG252" s="1" t="str">
        <f>[3]หน้าผ้า!DC264</f>
        <v>ยังไม่ได้พิมพ์</v>
      </c>
      <c r="AH252" s="1">
        <f>[2]หน้าผ้า!DL261</f>
        <v>0</v>
      </c>
      <c r="AI252" s="1" t="str">
        <f>[2]หน้าผ้า!DM261</f>
        <v>Lead time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WRWT25800/WRWT25650</v>
      </c>
      <c r="BD252" s="56">
        <f>[2]หน้าผ้า!CA261</f>
        <v>0</v>
      </c>
    </row>
    <row r="253" spans="1:56" ht="28.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26</v>
      </c>
      <c r="F253" s="9">
        <f>[2]หน้าผ้า!H262</f>
        <v>43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113</v>
      </c>
      <c r="J253" s="9" t="str">
        <f>[2]หน้าผ้า!M262</f>
        <v>±</v>
      </c>
      <c r="K253" s="9">
        <f>[2]หน้าผ้า!N262</f>
        <v>5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 t="str">
        <f>[2]หน้าผ้า!AO262</f>
        <v>WSWT2625700</v>
      </c>
      <c r="AA253" s="8" t="e">
        <f>[2]หน้าผ้า!AQ262</f>
        <v>#REF!</v>
      </c>
      <c r="AB253" s="8" t="e">
        <f>[2]หน้าผ้า!AR262</f>
        <v>#REF!</v>
      </c>
      <c r="AC253" s="8" t="e">
        <f>[2]หน้าผ้า!AS262</f>
        <v>#REF!</v>
      </c>
      <c r="AD253" s="8" t="e">
        <f>[2]หน้าผ้า!AT262</f>
        <v>#REF!</v>
      </c>
      <c r="AE253" s="8" t="e">
        <f>[2]หน้าผ้า!AU262</f>
        <v>#REF!</v>
      </c>
      <c r="AF253" s="8" t="str">
        <f>[2]หน้าผ้า!AI262</f>
        <v>ระบุในSD</v>
      </c>
      <c r="AG253" s="1" t="str">
        <f>[3]หน้าผ้า!DC265</f>
        <v>พร้อมส่ง</v>
      </c>
      <c r="AH253" s="1">
        <f>[2]หน้าผ้า!DL262</f>
        <v>0</v>
      </c>
      <c r="AI253" s="1" t="str">
        <f>[2]หน้าผ้า!DM262</f>
        <v>Lead time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WRWT260800/WRWT25650</v>
      </c>
      <c r="BD253" s="56">
        <f>[2]หน้าผ้า!CA262</f>
        <v>0</v>
      </c>
    </row>
    <row r="254" spans="1:56" ht="28.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26</v>
      </c>
      <c r="F254" s="9">
        <f>[2]หน้าผ้า!H263</f>
        <v>41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90</v>
      </c>
      <c r="J254" s="9" t="str">
        <f>[2]หน้าผ้า!M263</f>
        <v>±</v>
      </c>
      <c r="K254" s="9">
        <f>[2]หน้าผ้า!N263</f>
        <v>5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 t="str">
        <f>[2]หน้าผ้า!AO263</f>
        <v>WSWT2625800SM</v>
      </c>
      <c r="AA254" s="8" t="e">
        <f>[2]หน้าผ้า!AQ263</f>
        <v>#REF!</v>
      </c>
      <c r="AB254" s="8" t="e">
        <f>[2]หน้าผ้า!AR263</f>
        <v>#REF!</v>
      </c>
      <c r="AC254" s="8" t="e">
        <f>[2]หน้าผ้า!AS263</f>
        <v>#REF!</v>
      </c>
      <c r="AD254" s="8" t="e">
        <f>[2]หน้าผ้า!AT263</f>
        <v>#REF!</v>
      </c>
      <c r="AE254" s="8" t="e">
        <f>[2]หน้าผ้า!AU263</f>
        <v>#REF!</v>
      </c>
      <c r="AF254" s="8" t="str">
        <f>[2]หน้าผ้า!AI263</f>
        <v>ระบุในSD</v>
      </c>
      <c r="AG254" s="1" t="str">
        <f>[3]หน้าผ้า!DC266</f>
        <v>ผ้าขาว</v>
      </c>
      <c r="AH254" s="1">
        <f>[2]หน้าผ้า!DL263</f>
        <v>0</v>
      </c>
      <c r="AI254" s="1" t="str">
        <f>[2]หน้าผ้า!DM263</f>
        <v>Lead time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WRWT260800/WRWT25650</v>
      </c>
      <c r="BD254" s="56">
        <f>[2]หน้าผ้า!CA263</f>
        <v>0</v>
      </c>
    </row>
    <row r="255" spans="1:56" ht="28.5" customHeight="1" x14ac:dyDescent="0.45">
      <c r="A255" s="3">
        <f>[2]หน้าผ้า!C264</f>
        <v>45939</v>
      </c>
      <c r="B255" s="14" t="str">
        <f>[2]หน้าผ้า!B264</f>
        <v>MK68-001223</v>
      </c>
      <c r="C255" s="9" t="str">
        <f>[2]หน้าผ้า!E264</f>
        <v>บจก.แลบอินเตอร์</v>
      </c>
      <c r="D255" s="13" t="str">
        <f>[2]หน้าผ้า!F264</f>
        <v>Soybean Meal</v>
      </c>
      <c r="E255" s="9">
        <f>[2]หน้าผ้า!G264</f>
        <v>26</v>
      </c>
      <c r="F255" s="9">
        <f>[2]หน้าผ้า!H264</f>
        <v>40</v>
      </c>
      <c r="G255" s="9" t="str">
        <f>[2]หน้าผ้า!I264</f>
        <v>ขาว</v>
      </c>
      <c r="H255" s="9">
        <f>[2]หน้าผ้า!J264</f>
        <v>0</v>
      </c>
      <c r="I255" s="9">
        <f>[2]หน้าผ้า!L264</f>
        <v>108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บิด</v>
      </c>
      <c r="M255" s="10">
        <f>[2]หน้าผ้า!T264</f>
        <v>27</v>
      </c>
      <c r="N255" s="9">
        <f>[2]หน้าผ้า!U264</f>
        <v>43</v>
      </c>
      <c r="O255" s="9">
        <f>[2]หน้าผ้า!V264</f>
        <v>40</v>
      </c>
      <c r="P255" s="10">
        <f>[2]หน้าผ้า!AB264</f>
        <v>286.42936262399996</v>
      </c>
      <c r="Q255" s="10">
        <f>[2]หน้าผ้า!AC264</f>
        <v>0</v>
      </c>
      <c r="R255" s="10">
        <f>[2]หน้าผ้า!AD264</f>
        <v>286.42936262399996</v>
      </c>
      <c r="S255" s="9" t="str">
        <f>[2]หน้าผ้า!Z264</f>
        <v>มัด80 ใช้สายรัด</v>
      </c>
      <c r="T255" s="12">
        <f>[2]หน้าผ้า!X264</f>
        <v>45954</v>
      </c>
      <c r="U255" s="11">
        <f>[2]หน้าผ้า!AA264</f>
        <v>10000</v>
      </c>
      <c r="V255" s="10">
        <f>[2]หน้าผ้า!AJ264</f>
        <v>0</v>
      </c>
      <c r="W255" s="10">
        <f>[2]หน้าผ้า!AL264</f>
        <v>10000</v>
      </c>
      <c r="X255" s="10">
        <f>[2]หน้าผ้า!AM264</f>
        <v>0</v>
      </c>
      <c r="Y255" s="10">
        <f>[2]หน้าผ้า!AN264</f>
        <v>10500</v>
      </c>
      <c r="Z255" s="9" t="str">
        <f>[2]หน้าผ้า!AO264</f>
        <v xml:space="preserve">WSWT2625800 </v>
      </c>
      <c r="AA255" s="8">
        <f>[2]หน้าผ้า!AQ264</f>
        <v>11595.1</v>
      </c>
      <c r="AB255" s="8">
        <f>[2]หน้าผ้า!AR264</f>
        <v>9850</v>
      </c>
      <c r="AC255" s="8">
        <f>[2]หน้าผ้า!AS264</f>
        <v>1745.1000000000004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 t="str">
        <f>[3]หน้าผ้า!DC267</f>
        <v>ผ้าขาว</v>
      </c>
      <c r="AH255" s="1" t="str">
        <f>[2]หน้าผ้า!DL264</f>
        <v>P9</v>
      </c>
      <c r="AI255" s="1">
        <f>[2]หน้าผ้า!DM264</f>
        <v>3</v>
      </c>
      <c r="AJ255" s="3">
        <f>[2]หน้าผ้า!DN264</f>
        <v>45954</v>
      </c>
      <c r="AK255" s="3">
        <f>[2]หน้าผ้า!DQ264</f>
        <v>0</v>
      </c>
      <c r="AL255" s="3">
        <f>[2]หน้าผ้า!DR264</f>
        <v>45944</v>
      </c>
      <c r="AM255" s="3">
        <f>[2]หน้าผ้า!DS264</f>
        <v>45951</v>
      </c>
      <c r="AN255" s="3">
        <f>[2]หน้าผ้า!DT264</f>
        <v>45952</v>
      </c>
      <c r="AO255" s="3">
        <f>[2]หน้าผ้า!DU264</f>
        <v>45952</v>
      </c>
      <c r="AP255" s="3">
        <f>[2]หน้าผ้า!DP264</f>
        <v>45949</v>
      </c>
      <c r="AQ255" s="3">
        <f>[2]หน้าผ้า!DW264</f>
        <v>45953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งานพิมพ์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WRWT25800/WRWT25800</v>
      </c>
      <c r="BD255" s="56">
        <f>[2]หน้าผ้า!CA264</f>
        <v>173.42416000000003</v>
      </c>
    </row>
    <row r="256" spans="1:56" ht="28.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26</v>
      </c>
      <c r="F256" s="9">
        <f>[2]หน้าผ้า!H265</f>
        <v>43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116</v>
      </c>
      <c r="J256" s="9" t="str">
        <f>[2]หน้าผ้า!M265</f>
        <v>±</v>
      </c>
      <c r="K256" s="9">
        <f>[2]หน้าผ้า!N265</f>
        <v>5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 xml:space="preserve">WSWT2625800 </v>
      </c>
      <c r="AA256" s="8">
        <f>[2]หน้าผ้า!AQ265</f>
        <v>11595.1</v>
      </c>
      <c r="AB256" s="8">
        <f>[2]หน้าผ้า!AR265</f>
        <v>9850</v>
      </c>
      <c r="AC256" s="8">
        <f>[2]หน้าผ้า!AS265</f>
        <v>1745.1000000000004</v>
      </c>
      <c r="AD256" s="8">
        <f>[2]หน้าผ้า!AT265</f>
        <v>0</v>
      </c>
      <c r="AE256" s="8">
        <f>[2]หน้าผ้า!AU265</f>
        <v>0</v>
      </c>
      <c r="AF256" s="8" t="str">
        <f>[2]หน้าผ้า!AI265</f>
        <v>ระบุในSD</v>
      </c>
      <c r="AG256" s="1" t="str">
        <f>[3]หน้าผ้า!DC268</f>
        <v>พร้อมส่ง</v>
      </c>
      <c r="AH256" s="1">
        <f>[2]หน้าผ้า!DL265</f>
        <v>0</v>
      </c>
      <c r="AI256" s="1" t="str">
        <f>[2]หน้าผ้า!DM265</f>
        <v>Lead time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WRWT260800/WRWT25800</v>
      </c>
      <c r="BD256" s="56">
        <f>[2]หน้าผ้า!CA265</f>
        <v>0</v>
      </c>
    </row>
    <row r="257" spans="1:56" ht="28.5" customHeight="1" x14ac:dyDescent="0.45">
      <c r="A257" s="3">
        <f>[2]หน้าผ้า!C266</f>
        <v>45933</v>
      </c>
      <c r="B257" s="14" t="str">
        <f>[2]หน้าผ้า!B266</f>
        <v>MK68-001196</v>
      </c>
      <c r="C257" s="9" t="str">
        <f>[2]หน้าผ้า!E266</f>
        <v>บจก.ที.ซี.ยูเนี่ยน อโกรเทค</v>
      </c>
      <c r="D257" s="13" t="str">
        <f>[2]หน้าผ้า!F266</f>
        <v>ไม่พิมพ์</v>
      </c>
      <c r="E257" s="9">
        <f>[2]หน้าผ้า!G266</f>
        <v>26</v>
      </c>
      <c r="F257" s="9">
        <f>[2]หน้าผ้า!H266</f>
        <v>43</v>
      </c>
      <c r="G257" s="9" t="str">
        <f>[2]หน้าผ้า!I266</f>
        <v>ขาว</v>
      </c>
      <c r="H257" s="9" t="str">
        <f>[2]หน้าผ้า!J266</f>
        <v>ใส</v>
      </c>
      <c r="I257" s="9">
        <f>[2]หน้าผ้า!L266</f>
        <v>150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บิด</v>
      </c>
      <c r="M257" s="10" t="str">
        <f>[2]หน้าผ้า!T266</f>
        <v>ไม่สวมถุงใน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 xml:space="preserve">300กระสอบแบนเต็มใบ </v>
      </c>
      <c r="T257" s="12">
        <f>[2]หน้าผ้า!X266</f>
        <v>45951</v>
      </c>
      <c r="U257" s="11">
        <f>[2]หน้าผ้า!AA266</f>
        <v>15000</v>
      </c>
      <c r="V257" s="10">
        <f>[2]หน้าผ้า!AJ266</f>
        <v>15000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 t="str">
        <f>[2]หน้าผ้า!AO266</f>
        <v>WSWT2625850SM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พร้อมส่ง</v>
      </c>
      <c r="AH257" s="1" t="str">
        <f>[2]หน้าผ้า!DL266</f>
        <v>P11</v>
      </c>
      <c r="AI257" s="1">
        <f>[2]หน้าผ้า!DM266</f>
        <v>2</v>
      </c>
      <c r="AJ257" s="3">
        <f>[2]หน้าผ้า!DN266</f>
        <v>45951</v>
      </c>
      <c r="AK257" s="3">
        <f>[2]หน้าผ้า!DQ266</f>
        <v>45949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45950</v>
      </c>
      <c r="AP257" s="3">
        <f>[2]หน้าผ้า!DP266</f>
        <v>45946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งานเคลือบ+ตัด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WRWT25850/WRWT25850</v>
      </c>
      <c r="BD257" s="56">
        <f>[2]หน้าผ้า!CA266</f>
        <v>0</v>
      </c>
    </row>
    <row r="258" spans="1:56" ht="28.5" customHeight="1" x14ac:dyDescent="0.45">
      <c r="A258" s="3">
        <f>[2]หน้าผ้า!C267</f>
        <v>45933</v>
      </c>
      <c r="B258" s="14" t="str">
        <f>[2]หน้าผ้า!B267</f>
        <v>MK68-001197</v>
      </c>
      <c r="C258" s="9" t="str">
        <f>[2]หน้าผ้า!E267</f>
        <v>บจก.ที.ซี.ยูเนี่ยน อโกรเทค</v>
      </c>
      <c r="D258" s="13" t="str">
        <f>[2]หน้าผ้า!F267</f>
        <v>ไม่พิมพ์</v>
      </c>
      <c r="E258" s="9">
        <f>[2]หน้าผ้า!G267</f>
        <v>26</v>
      </c>
      <c r="F258" s="9">
        <f>[2]หน้าผ้า!H267</f>
        <v>43</v>
      </c>
      <c r="G258" s="9" t="str">
        <f>[2]หน้าผ้า!I267</f>
        <v>ขาว</v>
      </c>
      <c r="H258" s="9" t="str">
        <f>[2]หน้าผ้า!J267</f>
        <v>ใส</v>
      </c>
      <c r="I258" s="9">
        <f>[2]หน้าผ้า!L267</f>
        <v>150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บิด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 xml:space="preserve">300กระสอบแบนเต็มใบ </v>
      </c>
      <c r="T258" s="12">
        <f>[2]หน้าผ้า!X267</f>
        <v>45960</v>
      </c>
      <c r="U258" s="11">
        <f>[2]หน้าผ้า!AA267</f>
        <v>15000</v>
      </c>
      <c r="V258" s="10">
        <f>[2]หน้าผ้า!AJ267</f>
        <v>6600</v>
      </c>
      <c r="W258" s="10">
        <f>[2]หน้าผ้า!AL267</f>
        <v>8400</v>
      </c>
      <c r="X258" s="10">
        <f>[2]หน้าผ้า!AM267</f>
        <v>0</v>
      </c>
      <c r="Y258" s="10">
        <f>[2]หน้าผ้า!AN267</f>
        <v>0</v>
      </c>
      <c r="Z258" s="9" t="str">
        <f>[2]หน้าผ้า!AO267</f>
        <v>WSWT2625850SM</v>
      </c>
      <c r="AA258" s="8">
        <f>[2]หน้าผ้า!AQ267</f>
        <v>10443.972</v>
      </c>
      <c r="AB258" s="8">
        <f>[2]หน้าผ้า!AR267</f>
        <v>10443.972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10443.972</v>
      </c>
      <c r="AF258" s="8">
        <f>[2]หน้าผ้า!AI267</f>
        <v>0</v>
      </c>
      <c r="AG258" s="1" t="str">
        <f>[3]หน้าผ้า!DC270</f>
        <v>ผ้าขาว</v>
      </c>
      <c r="AH258" s="1" t="str">
        <f>[2]หน้าผ้า!DL267</f>
        <v>P11</v>
      </c>
      <c r="AI258" s="1">
        <f>[2]หน้าผ้า!DM267</f>
        <v>2</v>
      </c>
      <c r="AJ258" s="3">
        <f>[2]หน้าผ้า!DN267</f>
        <v>45960</v>
      </c>
      <c r="AK258" s="3">
        <f>[2]หน้าผ้า!DQ267</f>
        <v>45958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45959</v>
      </c>
      <c r="AP258" s="3">
        <f>[2]หน้าผ้า!DP267</f>
        <v>45955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งานเคลือบ+ตัด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WRWT25850/WRWT25850</v>
      </c>
      <c r="BD258" s="56">
        <f>[2]หน้าผ้า!CA267</f>
        <v>0</v>
      </c>
    </row>
    <row r="259" spans="1:56" ht="28.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26</v>
      </c>
      <c r="F259" s="9">
        <f>[2]หน้าผ้า!H268</f>
        <v>43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120</v>
      </c>
      <c r="J259" s="9" t="str">
        <f>[2]หน้าผ้า!M268</f>
        <v>±</v>
      </c>
      <c r="K259" s="9">
        <f>[2]หน้าผ้า!N268</f>
        <v>5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 t="str">
        <f>[2]หน้าผ้า!AO268</f>
        <v>WSWT2625850SM</v>
      </c>
      <c r="AA259" s="8">
        <f>[2]หน้าผ้า!AQ268</f>
        <v>10443.972</v>
      </c>
      <c r="AB259" s="8">
        <f>[2]หน้าผ้า!AR268</f>
        <v>10443.972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10443.972</v>
      </c>
      <c r="AF259" s="8" t="str">
        <f>[2]หน้าผ้า!AI268</f>
        <v>ระบุในSD</v>
      </c>
      <c r="AG259" s="1" t="str">
        <f>[3]หน้าผ้า!DC271</f>
        <v>ยังไม่ได้พิมพ์</v>
      </c>
      <c r="AH259" s="1">
        <f>[2]หน้าผ้า!DL268</f>
        <v>0</v>
      </c>
      <c r="AI259" s="1" t="str">
        <f>[2]หน้าผ้า!DM268</f>
        <v>Lead time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WRWT260850/WRWT25850</v>
      </c>
      <c r="BD259" s="56">
        <f>[2]หน้าผ้า!CA268</f>
        <v>0</v>
      </c>
    </row>
    <row r="260" spans="1:56" ht="28.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28</v>
      </c>
      <c r="F260" s="9">
        <f>[2]หน้าผ้า!H269</f>
        <v>41</v>
      </c>
      <c r="G260" s="9" t="str">
        <f>[2]หน้าผ้า!I269</f>
        <v>ขาว</v>
      </c>
      <c r="H260" s="9">
        <f>[2]หน้าผ้า!J269</f>
        <v>0</v>
      </c>
      <c r="I260" s="9">
        <f>[2]หน้าผ้า!L269</f>
        <v>122</v>
      </c>
      <c r="J260" s="9" t="str">
        <f>[2]หน้าผ้า!M269</f>
        <v>+</v>
      </c>
      <c r="K260" s="9">
        <f>[2]หน้าผ้า!N269</f>
        <v>3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WSWT2825800</v>
      </c>
      <c r="AA260" s="8" t="e">
        <f>[2]หน้าผ้า!AQ269</f>
        <v>#REF!</v>
      </c>
      <c r="AB260" s="8" t="e">
        <f>[2]หน้าผ้า!AR269</f>
        <v>#REF!</v>
      </c>
      <c r="AC260" s="8" t="e">
        <f>[2]หน้าผ้า!AS269</f>
        <v>#REF!</v>
      </c>
      <c r="AD260" s="8" t="e">
        <f>[2]หน้าผ้า!AT269</f>
        <v>#REF!</v>
      </c>
      <c r="AE260" s="8" t="e">
        <f>[2]หน้าผ้า!AU269</f>
        <v>#REF!</v>
      </c>
      <c r="AF260" s="8" t="str">
        <f>[2]หน้าผ้า!AI269</f>
        <v>ระบุในSD</v>
      </c>
      <c r="AG260" s="1" t="str">
        <f>[3]หน้าผ้า!DC272</f>
        <v>ผ้าขาว</v>
      </c>
      <c r="AH260" s="1">
        <f>[2]หน้าผ้า!DL269</f>
        <v>0</v>
      </c>
      <c r="AI260" s="1" t="str">
        <f>[2]หน้าผ้า!DM269</f>
        <v>Lead time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WRWT25850/WRWT25800</v>
      </c>
      <c r="BD260" s="56">
        <f>[2]หน้าผ้า!CA269</f>
        <v>0</v>
      </c>
    </row>
    <row r="261" spans="1:56" ht="28.5" customHeight="1" x14ac:dyDescent="0.45">
      <c r="A261" s="3">
        <f>[2]หน้าผ้า!C270</f>
        <v>45940</v>
      </c>
      <c r="B261" s="14" t="str">
        <f>[2]หน้าผ้า!B270</f>
        <v>ใบรับคำสั่งซื้อ</v>
      </c>
      <c r="C261" s="9" t="str">
        <f>[2]หน้าผ้า!E270</f>
        <v>บจก.ไซแอนท์</v>
      </c>
      <c r="D261" s="13" t="str">
        <f>[2]หน้าผ้า!F270</f>
        <v>ไม่พิมพ์</v>
      </c>
      <c r="E261" s="9">
        <f>[2]หน้าผ้า!G270</f>
        <v>28</v>
      </c>
      <c r="F261" s="9">
        <f>[2]หน้าผ้า!H270</f>
        <v>39</v>
      </c>
      <c r="G261" s="9" t="str">
        <f>[2]หน้าผ้า!I270</f>
        <v>ขาว</v>
      </c>
      <c r="H261" s="9">
        <f>[2]หน้าผ้า!J270</f>
        <v>0</v>
      </c>
      <c r="I261" s="9">
        <f>[2]หน้าผ้า!L270</f>
        <v>105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ไม่</v>
      </c>
      <c r="M261" s="10" t="str">
        <f>[2]หน้าผ้า!T270</f>
        <v>ไม่สวมถุงใน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 t="str">
        <f>[2]หน้าผ้า!Z270</f>
        <v>500กระสอบ</v>
      </c>
      <c r="T261" s="12">
        <f>[2]หน้าผ้า!X270</f>
        <v>45947</v>
      </c>
      <c r="U261" s="11">
        <f>[2]หน้าผ้า!AA270</f>
        <v>5000</v>
      </c>
      <c r="V261" s="10">
        <f>[2]หน้าผ้า!AJ270</f>
        <v>0</v>
      </c>
      <c r="W261" s="10">
        <f>[2]หน้าผ้า!AL270</f>
        <v>5000</v>
      </c>
      <c r="X261" s="10">
        <f>[2]หน้าผ้า!AM270</f>
        <v>0</v>
      </c>
      <c r="Y261" s="10">
        <f>[2]หน้าผ้า!AN270</f>
        <v>0</v>
      </c>
      <c r="Z261" s="9" t="str">
        <f>[2]หน้าผ้า!AO270</f>
        <v>WSWT2825850</v>
      </c>
      <c r="AA261" s="8">
        <f>[2]หน้าผ้า!AQ270</f>
        <v>5657.85</v>
      </c>
      <c r="AB261" s="8">
        <f>[2]หน้าผ้า!AR270</f>
        <v>5657.85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 t="str">
        <f>[3]หน้าผ้า!DC273</f>
        <v>พร้อมส่ง</v>
      </c>
      <c r="AH261" s="1" t="str">
        <f>[2]หน้าผ้า!DL270</f>
        <v>P3</v>
      </c>
      <c r="AI261" s="1">
        <f>[2]หน้าผ้า!DM270</f>
        <v>1</v>
      </c>
      <c r="AJ261" s="3">
        <f>[2]หน้าผ้า!DN270</f>
        <v>45947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45946</v>
      </c>
      <c r="AP261" s="3">
        <f>[2]หน้าผ้า!DP270</f>
        <v>45942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ตัด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WRWT25850/WRWT25850</v>
      </c>
      <c r="BD261" s="56">
        <f>[2]หน้าผ้า!CA270</f>
        <v>0</v>
      </c>
    </row>
    <row r="262" spans="1:56" ht="28.5" customHeight="1" x14ac:dyDescent="0.45">
      <c r="A262" s="3" t="str">
        <f>[2]หน้าผ้า!C271</f>
        <v>ประมาณการ</v>
      </c>
      <c r="B262" s="14" t="str">
        <f>[2]หน้าผ้า!B271</f>
        <v>ประมาณการ</v>
      </c>
      <c r="C262" s="9" t="str">
        <f>[2]หน้าผ้า!E271</f>
        <v>บจก.ไทยร่วมใจน้ำมันพืช</v>
      </c>
      <c r="D262" s="13" t="str">
        <f>[2]หน้าผ้า!F271</f>
        <v>TRJ</v>
      </c>
      <c r="E262" s="9">
        <f>[2]หน้าผ้า!G271</f>
        <v>28</v>
      </c>
      <c r="F262" s="9">
        <f>[2]หน้าผ้า!H271</f>
        <v>41</v>
      </c>
      <c r="G262" s="9" t="str">
        <f>[2]หน้าผ้า!I271</f>
        <v>ขาว</v>
      </c>
      <c r="H262" s="9">
        <f>[2]หน้าผ้า!J271</f>
        <v>0</v>
      </c>
      <c r="I262" s="9">
        <f>[2]หน้าผ้า!L271</f>
        <v>120</v>
      </c>
      <c r="J262" s="9" t="str">
        <f>[2]หน้าผ้า!M271</f>
        <v>+</v>
      </c>
      <c r="K262" s="9">
        <f>[2]หน้าผ้า!N271</f>
        <v>3</v>
      </c>
      <c r="L262" s="9" t="str">
        <f>[2]หน้าผ้า!R271</f>
        <v>ไม่</v>
      </c>
      <c r="M262" s="10" t="str">
        <f>[2]หน้าผ้า!T271</f>
        <v>ไม่สวมถุงใน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 t="str">
        <f>[2]หน้าผ้า!Z271</f>
        <v>500กระสอบ</v>
      </c>
      <c r="T262" s="12">
        <f>[2]หน้าผ้า!X271</f>
        <v>45950</v>
      </c>
      <c r="U262" s="11">
        <f>[2]หน้าผ้า!AA271</f>
        <v>50000</v>
      </c>
      <c r="V262" s="10">
        <f>[2]หน้าผ้า!AJ271</f>
        <v>0</v>
      </c>
      <c r="W262" s="10">
        <f>[2]หน้าผ้า!AL271</f>
        <v>50000</v>
      </c>
      <c r="X262" s="10">
        <f>[2]หน้าผ้า!AM271</f>
        <v>0</v>
      </c>
      <c r="Y262" s="10">
        <f>[2]หน้าผ้า!AN271</f>
        <v>52500</v>
      </c>
      <c r="Z262" s="9" t="str">
        <f>[2]หน้าผ้า!AO271</f>
        <v>WSWT2825850</v>
      </c>
      <c r="AA262" s="8">
        <f>[2]หน้าผ้า!AQ271</f>
        <v>59372.5</v>
      </c>
      <c r="AB262" s="8">
        <f>[2]หน้าผ้า!AR271</f>
        <v>51695</v>
      </c>
      <c r="AC262" s="8">
        <f>[2]หน้าผ้า!AS271</f>
        <v>7677.5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>พร้อมส่ง</v>
      </c>
      <c r="AH262" s="1" t="str">
        <f>[2]หน้าผ้า!DL271</f>
        <v>P7</v>
      </c>
      <c r="AI262" s="1">
        <f>[2]หน้าผ้า!DM271</f>
        <v>2</v>
      </c>
      <c r="AJ262" s="3">
        <f>[2]หน้าผ้า!DN271</f>
        <v>45950</v>
      </c>
      <c r="AK262" s="3">
        <f>[2]หน้าผ้า!DQ271</f>
        <v>0</v>
      </c>
      <c r="AL262" s="3">
        <f>[2]หน้าผ้า!DR271</f>
        <v>45941</v>
      </c>
      <c r="AM262" s="3">
        <f>[2]หน้าผ้า!DS271</f>
        <v>45948</v>
      </c>
      <c r="AN262" s="3">
        <f>[2]หน้าผ้า!DT271</f>
        <v>45949</v>
      </c>
      <c r="AO262" s="3">
        <f>[2]หน้าผ้า!DU271</f>
        <v>45949</v>
      </c>
      <c r="AP262" s="3">
        <f>[2]หน้าผ้า!DP271</f>
        <v>45945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งานพิมพ์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WRWT25850/WRWT25850</v>
      </c>
      <c r="BD262" s="56">
        <f>[2]หน้าผ้า!CA271</f>
        <v>862.86569444444444</v>
      </c>
    </row>
    <row r="263" spans="1:56" ht="28.5" customHeight="1" x14ac:dyDescent="0.45">
      <c r="A263" s="3" t="str">
        <f>[2]หน้าผ้า!C272</f>
        <v>ประมาณการ</v>
      </c>
      <c r="B263" s="14" t="str">
        <f>[2]หน้าผ้า!B272</f>
        <v>ประมาณการ</v>
      </c>
      <c r="C263" s="9" t="str">
        <f>[2]หน้าผ้า!E272</f>
        <v>บจก.ที.ซี.ยูเนี่ยน อโกรเทค</v>
      </c>
      <c r="D263" s="13" t="str">
        <f>[2]หน้าผ้า!F272</f>
        <v>ไม่พิมพ์</v>
      </c>
      <c r="E263" s="9">
        <f>[2]หน้าผ้า!G272</f>
        <v>28</v>
      </c>
      <c r="F263" s="9">
        <f>[2]หน้าผ้า!H272</f>
        <v>47</v>
      </c>
      <c r="G263" s="9" t="str">
        <f>[2]หน้าผ้า!I272</f>
        <v>ขาว</v>
      </c>
      <c r="H263" s="9" t="str">
        <f>[2]หน้าผ้า!J272</f>
        <v>ใส</v>
      </c>
      <c r="I263" s="9">
        <f>[2]หน้าผ้า!L272</f>
        <v>180</v>
      </c>
      <c r="J263" s="9" t="str">
        <f>[2]หน้าผ้า!M272</f>
        <v>±</v>
      </c>
      <c r="K263" s="9">
        <f>[2]หน้าผ้า!N272</f>
        <v>5</v>
      </c>
      <c r="L263" s="9" t="str">
        <f>[2]หน้าผ้า!R272</f>
        <v>ไม่</v>
      </c>
      <c r="M263" s="10" t="str">
        <f>[2]หน้าผ้า!T272</f>
        <v>ไม่สวมถุงใน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 t="str">
        <f>[2]หน้าผ้า!Z272</f>
        <v xml:space="preserve">300กระสอบแบนเต็มใบ </v>
      </c>
      <c r="T263" s="12">
        <f>[2]หน้าผ้า!X272</f>
        <v>45961</v>
      </c>
      <c r="U263" s="11">
        <f>[2]หน้าผ้า!AA272</f>
        <v>5000</v>
      </c>
      <c r="V263" s="10">
        <f>[2]หน้าผ้า!AJ272</f>
        <v>0</v>
      </c>
      <c r="W263" s="10">
        <f>[2]หน้าผ้า!AL272</f>
        <v>5000</v>
      </c>
      <c r="X263" s="10">
        <f>[2]หน้าผ้า!AM272</f>
        <v>0</v>
      </c>
      <c r="Y263" s="10">
        <f>[2]หน้าผ้า!AN272</f>
        <v>0</v>
      </c>
      <c r="Z263" s="9" t="str">
        <f>[2]หน้าผ้า!AO272</f>
        <v>WSWT2825850</v>
      </c>
      <c r="AA263" s="8">
        <f>[2]หน้าผ้า!AQ272</f>
        <v>6775.4500000000007</v>
      </c>
      <c r="AB263" s="8">
        <f>[2]หน้าผ้า!AR272</f>
        <v>6775.4500000000007</v>
      </c>
      <c r="AC263" s="8">
        <f>[2]หน้าผ้า!AS272</f>
        <v>0</v>
      </c>
      <c r="AD263" s="8">
        <f>[2]หน้าผ้า!AT272</f>
        <v>6775.4500000000007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 t="str">
        <f>[2]หน้าผ้า!DL272</f>
        <v>P11</v>
      </c>
      <c r="AI263" s="1">
        <f>[2]หน้าผ้า!DM272</f>
        <v>2</v>
      </c>
      <c r="AJ263" s="3">
        <f>[2]หน้าผ้า!DN272</f>
        <v>45961</v>
      </c>
      <c r="AK263" s="3">
        <f>[2]หน้าผ้า!DQ272</f>
        <v>45959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45960</v>
      </c>
      <c r="AP263" s="3">
        <f>[2]หน้าผ้า!DP272</f>
        <v>45956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 t="str">
        <f>[2]หน้าผ้า!EC272</f>
        <v>งานเคลือบ+ตัด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WRWT25850/WRWT25850</v>
      </c>
      <c r="BD263" s="56">
        <f>[2]หน้าผ้า!CA272</f>
        <v>0</v>
      </c>
    </row>
    <row r="264" spans="1:56" ht="28.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28</v>
      </c>
      <c r="F264" s="9">
        <f>[2]หน้าผ้า!H273</f>
        <v>43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130</v>
      </c>
      <c r="J264" s="9" t="str">
        <f>[2]หน้าผ้า!M273</f>
        <v>±</v>
      </c>
      <c r="K264" s="9">
        <f>[2]หน้าผ้า!N273</f>
        <v>3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 t="str">
        <f>[2]หน้าผ้า!AO273</f>
        <v>WSWT2825850</v>
      </c>
      <c r="AA264" s="8">
        <f>[2]หน้าผ้า!AQ273</f>
        <v>71805.8</v>
      </c>
      <c r="AB264" s="8">
        <f>[2]หน้าผ้า!AR273</f>
        <v>64128.3</v>
      </c>
      <c r="AC264" s="8">
        <f>[2]หน้าผ้า!AS273</f>
        <v>7677.5</v>
      </c>
      <c r="AD264" s="8">
        <f>[2]หน้าผ้า!AT273</f>
        <v>6775.4500000000007</v>
      </c>
      <c r="AE264" s="8">
        <f>[2]หน้าผ้า!AU273</f>
        <v>0</v>
      </c>
      <c r="AF264" s="8" t="str">
        <f>[2]หน้าผ้า!AI273</f>
        <v>ระบุในSD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WRWT280850/WRWT25850</v>
      </c>
      <c r="BD264" s="56">
        <f>[2]หน้าผ้า!CA273</f>
        <v>0</v>
      </c>
    </row>
    <row r="265" spans="1:56" ht="28.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30</v>
      </c>
      <c r="F265" s="9">
        <f>[2]หน้าผ้า!H274</f>
        <v>41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122</v>
      </c>
      <c r="J265" s="9" t="str">
        <f>[2]หน้าผ้า!M274</f>
        <v>±</v>
      </c>
      <c r="K265" s="9">
        <f>[2]หน้าผ้า!N274</f>
        <v>5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 t="str">
        <f>[2]หน้าผ้า!AO274</f>
        <v>WSWT3025800</v>
      </c>
      <c r="AA265" s="8" t="e">
        <f>[2]หน้าผ้า!AQ274</f>
        <v>#REF!</v>
      </c>
      <c r="AB265" s="8" t="e">
        <f>[2]หน้าผ้า!AR274</f>
        <v>#REF!</v>
      </c>
      <c r="AC265" s="8" t="e">
        <f>[2]หน้าผ้า!AS274</f>
        <v>#REF!</v>
      </c>
      <c r="AD265" s="8" t="e">
        <f>[2]หน้าผ้า!AT274</f>
        <v>#REF!</v>
      </c>
      <c r="AE265" s="8" t="e">
        <f>[2]หน้าผ้า!AU274</f>
        <v>#REF!</v>
      </c>
      <c r="AF265" s="8" t="str">
        <f>[2]หน้าผ้า!AI274</f>
        <v>ระบุในSD</v>
      </c>
      <c r="AG265" s="1">
        <f>[3]หน้าผ้า!DC277</f>
        <v>0</v>
      </c>
      <c r="AH265" s="1">
        <f>[2]หน้าผ้า!DL274</f>
        <v>0</v>
      </c>
      <c r="AI265" s="1" t="str">
        <f>[2]หน้าผ้า!DM274</f>
        <v>Lead time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WRWT25800/WRWT28750</v>
      </c>
      <c r="BD265" s="56">
        <f>[2]หน้าผ้า!CA274</f>
        <v>0</v>
      </c>
    </row>
    <row r="266" spans="1:56" ht="28.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 t="str">
        <f>[2]หน้าผ้า!X275</f>
        <v>ค้างส่งทั้งหมด</v>
      </c>
      <c r="U266" s="11">
        <f>[2]หน้าผ้า!AA275</f>
        <v>4178577</v>
      </c>
      <c r="V266" s="10">
        <f>[2]หน้าผ้า!AJ275</f>
        <v>385003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 t="e">
        <f>[2]หน้าผ้า!AQ275</f>
        <v>#REF!</v>
      </c>
      <c r="AB266" s="8" t="e">
        <f>[2]หน้าผ้า!AR275</f>
        <v>#REF!</v>
      </c>
      <c r="AC266" s="8" t="e">
        <f>[2]หน้าผ้า!AS275</f>
        <v>#REF!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 t="str">
        <f>[3]หน้าผ้า!DC278</f>
        <v xml:space="preserve"> </v>
      </c>
      <c r="AH266" s="1">
        <f>[2]หน้าผ้า!DL275</f>
        <v>0</v>
      </c>
      <c r="AI266" s="1" t="str">
        <f>[2]หน้าผ้า!DM275</f>
        <v>Lead time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-5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262833.87844621885</v>
      </c>
    </row>
    <row r="267" spans="1:56" ht="28.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140000</v>
      </c>
      <c r="T267" s="12">
        <f>[2]หน้าผ้า!X276</f>
        <v>0</v>
      </c>
      <c r="U267" s="11">
        <f>[2]หน้าผ้า!AA276</f>
        <v>29.846978571428572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 t="e">
        <f>[2]หน้าผ้า!AQ276</f>
        <v>#REF!</v>
      </c>
      <c r="AB267" s="8">
        <f>[2]หน้าผ้า!AR276</f>
        <v>0</v>
      </c>
      <c r="AC267" s="8" t="e">
        <f>[2]หน้าผ้า!AS276</f>
        <v>#REF!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 t="str">
        <f>[2]หน้าผ้า!DL276</f>
        <v>P1</v>
      </c>
      <c r="AI267" s="1">
        <f>[2]หน้าผ้า!DM276</f>
        <v>2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-9</v>
      </c>
      <c r="AM267" s="3">
        <f>[2]หน้าผ้า!DS276</f>
        <v>-2</v>
      </c>
      <c r="AN267" s="3">
        <f>[2]หน้าผ้า!DT276</f>
        <v>0</v>
      </c>
      <c r="AO267" s="3">
        <f>[2]หน้าผ้า!DU276</f>
        <v>-1</v>
      </c>
      <c r="AP267" s="3">
        <f>[2]หน้าผ้า!DP276</f>
        <v>-5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งานพิมพ์</v>
      </c>
      <c r="AX267" s="2" t="str">
        <f>[2]หน้าผ้า!ED276</f>
        <v>รอART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 t="str">
        <f>[2]หน้าผ้า!CA276</f>
        <v>ห้ามลบ</v>
      </c>
    </row>
    <row r="268" spans="1:56" ht="28.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 t="str">
        <f>[2]หน้าผ้า!X277</f>
        <v>ประมาณการ</v>
      </c>
      <c r="U268" s="11">
        <f>[2]หน้าผ้า!AA277</f>
        <v>2672500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 t="str">
        <f>[2]หน้าผ้า!DL277</f>
        <v>P3</v>
      </c>
      <c r="AI268" s="1">
        <f>[2]หน้าผ้า!DM277</f>
        <v>1</v>
      </c>
      <c r="AJ268" s="3" t="str">
        <f>[2]หน้าผ้า!DN277</f>
        <v>ประมาณการ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 t="e">
        <f>[2]หน้าผ้า!DU277</f>
        <v>#VALUE!</v>
      </c>
      <c r="AP268" s="3" t="e">
        <f>[2]หน้าผ้า!DP277</f>
        <v>#VALUE!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ตัด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8.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 t="str">
        <f>[2]หน้าผ้า!X278</f>
        <v>รอแจ้ง</v>
      </c>
      <c r="U269" s="11">
        <f>[2]หน้าผ้า!AA278</f>
        <v>1968196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1894848.5258200003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 t="str">
        <f>[2]หน้าผ้า!DL278</f>
        <v>P2</v>
      </c>
      <c r="AI269" s="1">
        <f>[2]หน้าผ้า!DM278</f>
        <v>3</v>
      </c>
      <c r="AJ269" s="3" t="str">
        <f>[2]หน้าผ้า!DN278</f>
        <v>รอแจ้ง</v>
      </c>
      <c r="AK269" s="3" t="e">
        <f>[2]หน้าผ้า!DQ278</f>
        <v>#VALUE!</v>
      </c>
      <c r="AL269" s="3" t="e">
        <f>[2]หน้าผ้า!DR278</f>
        <v>#VALUE!</v>
      </c>
      <c r="AM269" s="3" t="e">
        <f>[2]หน้าผ้า!DS278</f>
        <v>#VALUE!</v>
      </c>
      <c r="AN269" s="3">
        <f>[2]หน้าผ้า!DT278</f>
        <v>0</v>
      </c>
      <c r="AO269" s="3" t="e">
        <f>[2]หน้าผ้า!DU278</f>
        <v>#VALUE!</v>
      </c>
      <c r="AP269" s="3" t="e">
        <f>[2]หน้าผ้า!DP278</f>
        <v>#VALUE!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งานเคลือบ+พิมพ์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8.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 t="str">
        <f>[2]หน้าผ้า!X279</f>
        <v>รอส่ง</v>
      </c>
      <c r="U270" s="11">
        <f>[2]หน้าผ้า!AA279</f>
        <v>29000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 t="str">
        <f>[2]หน้าผ้า!DL279</f>
        <v>P6</v>
      </c>
      <c r="AI270" s="1">
        <f>[2]หน้าผ้า!DM279</f>
        <v>4</v>
      </c>
      <c r="AJ270" s="3" t="str">
        <f>[2]หน้าผ้า!DN279</f>
        <v>รอส่ง</v>
      </c>
      <c r="AK270" s="3" t="e">
        <f>[2]หน้าผ้า!DQ279</f>
        <v>#VALUE!</v>
      </c>
      <c r="AL270" s="3" t="e">
        <f>[2]หน้าผ้า!DR279</f>
        <v>#VALUE!</v>
      </c>
      <c r="AM270" s="3" t="e">
        <f>[2]หน้าผ้า!DS279</f>
        <v>#VALUE!</v>
      </c>
      <c r="AN270" s="3" t="e">
        <f>[2]หน้าผ้า!DT279</f>
        <v>#VALUE!</v>
      </c>
      <c r="AO270" s="3" t="e">
        <f>[2]หน้าผ้า!DU279</f>
        <v>#VALUE!</v>
      </c>
      <c r="AP270" s="3" t="e">
        <f>[2]หน้าผ้า!DP279</f>
        <v>#VALUE!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งานเคลือบ+พิมพ์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8.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 t="str">
        <f>[2]หน้าผ้า!X280</f>
        <v>มีกำหนดส่ง</v>
      </c>
      <c r="U271" s="11">
        <f>[2]หน้าผ้า!AA280</f>
        <v>-491119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 t="e">
        <f>[2]หน้าผ้า!AS280</f>
        <v>#REF!</v>
      </c>
      <c r="AD271" s="8" t="e">
        <f>[2]หน้าผ้า!AT280</f>
        <v>#REF!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 t="str">
        <f>[2]หน้าผ้า!DL280</f>
        <v>P11</v>
      </c>
      <c r="AI271" s="1">
        <f>[2]หน้าผ้า!DM280</f>
        <v>2</v>
      </c>
      <c r="AJ271" s="3" t="str">
        <f>[2]หน้าผ้า!DN280</f>
        <v>มีกำหนดส่ง</v>
      </c>
      <c r="AK271" s="3" t="e">
        <f>[2]หน้าผ้า!DQ280</f>
        <v>#VALUE!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 t="e">
        <f>[2]หน้าผ้า!DU280</f>
        <v>#VALUE!</v>
      </c>
      <c r="AP271" s="3" t="e">
        <f>[2]หน้าผ้า!DP280</f>
        <v>#VALUE!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งานเคลือบ+ตัด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8.5" customHeight="1" x14ac:dyDescent="0.45">
      <c r="A272" s="3">
        <f>[2]หน้าผ้า!C281</f>
        <v>0</v>
      </c>
      <c r="B272" s="14">
        <f>[2]หน้าผ้า!B281</f>
        <v>0</v>
      </c>
      <c r="C272" s="9" t="str">
        <f>[2]หน้าผ้า!E281</f>
        <v>ผู้สั่งผลิต..................................................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 t="str">
        <f>[2]หน้าผ้า!I281</f>
        <v xml:space="preserve"> </v>
      </c>
      <c r="H272" s="9">
        <f>[2]หน้าผ้า!J281</f>
        <v>0</v>
      </c>
      <c r="I272" s="9">
        <f>[2]หน้าผ้า!L281</f>
        <v>0</v>
      </c>
      <c r="J272" s="9" t="str">
        <f>[2]หน้าผ้า!M281</f>
        <v xml:space="preserve"> 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 t="str">
        <f>[2]หน้าผ้า!DL281</f>
        <v>P9</v>
      </c>
      <c r="AI272" s="1">
        <f>[2]หน้าผ้า!DM281</f>
        <v>3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-10</v>
      </c>
      <c r="AM272" s="3">
        <f>[2]หน้าผ้า!DS281</f>
        <v>-3</v>
      </c>
      <c r="AN272" s="3">
        <f>[2]หน้าผ้า!DT281</f>
        <v>-2</v>
      </c>
      <c r="AO272" s="3">
        <f>[2]หน้าผ้า!DU281</f>
        <v>-1</v>
      </c>
      <c r="AP272" s="3">
        <f>[2]หน้าผ้า!DP281</f>
        <v>-5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งานพิมพ์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8.5" customHeight="1" x14ac:dyDescent="0.45">
      <c r="A273" s="3">
        <f>[2]หน้าผ้า!C282</f>
        <v>0</v>
      </c>
      <c r="B273" s="14">
        <f>[2]หน้าผ้า!B282</f>
        <v>0</v>
      </c>
      <c r="C273" s="9" t="str">
        <f>[2]หน้าผ้า!E282</f>
        <v>เจ้าหน้าที่วางแผนการผลิต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 t="str">
        <f>[2]หน้าผ้า!M282</f>
        <v>ผู้อนุมัติ..................................................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 t="str">
        <f>[2]หน้าผ้า!AT282</f>
        <v xml:space="preserve"> 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 t="str">
        <f>[2]หน้าผ้า!DL282</f>
        <v>P4</v>
      </c>
      <c r="AI273" s="1">
        <f>[2]หน้าผ้า!DM282</f>
        <v>3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-10</v>
      </c>
      <c r="AM273" s="3">
        <f>[2]หน้าผ้า!DS282</f>
        <v>-3</v>
      </c>
      <c r="AN273" s="3">
        <f>[2]หน้าผ้า!DT282</f>
        <v>0</v>
      </c>
      <c r="AO273" s="3">
        <f>[2]หน้าผ้า!DU282</f>
        <v>-2</v>
      </c>
      <c r="AP273" s="3">
        <f>[2]หน้าผ้า!DP282</f>
        <v>-5</v>
      </c>
      <c r="AQ273" s="3">
        <f>[2]หน้าผ้า!DW282</f>
        <v>-1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 t="str">
        <f>[2]หน้าผ้า!EC282</f>
        <v>งานพิมพ์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8.5" customHeight="1" x14ac:dyDescent="0.45">
      <c r="A274" s="3">
        <f>[2]หน้าผ้า!C283</f>
        <v>0</v>
      </c>
      <c r="B274" s="14">
        <f>[2]หน้าผ้า!B283</f>
        <v>0</v>
      </c>
      <c r="C274" s="9" t="str">
        <f>[2]หน้าผ้า!E283</f>
        <v xml:space="preserve">        /         /        .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 t="str">
        <f>[2]หน้าผ้า!M283</f>
        <v>ผู้จัดการฝ่ายผลิต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 t="str">
        <f>[2]หน้าผ้า!V283</f>
        <v xml:space="preserve"> 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 t="str">
        <f>[2]หน้าผ้า!DL283</f>
        <v>P7</v>
      </c>
      <c r="AI274" s="1">
        <f>[2]หน้าผ้า!DM283</f>
        <v>2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-9</v>
      </c>
      <c r="AM274" s="3">
        <f>[2]หน้าผ้า!DS283</f>
        <v>-2</v>
      </c>
      <c r="AN274" s="3">
        <f>[2]หน้าผ้า!DT283</f>
        <v>-1</v>
      </c>
      <c r="AO274" s="3">
        <f>[2]หน้าผ้า!DU283</f>
        <v>-1</v>
      </c>
      <c r="AP274" s="3">
        <f>[2]หน้าผ้า!DP283</f>
        <v>-5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 t="str">
        <f>[2]หน้าผ้า!EC283</f>
        <v>งานพิมพ์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8.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 t="str">
        <f>[2]หน้าผ้า!M284</f>
        <v xml:space="preserve">        /         /        .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 t="str">
        <f>[2]หน้าผ้า!DL284</f>
        <v>P8</v>
      </c>
      <c r="AI275" s="1">
        <f>[2]หน้าผ้า!DM284</f>
        <v>4</v>
      </c>
      <c r="AJ275" s="3">
        <f>[2]หน้าผ้า!DN284</f>
        <v>0</v>
      </c>
      <c r="AK275" s="3">
        <f>[2]หน้าผ้า!DQ284</f>
        <v>-4</v>
      </c>
      <c r="AL275" s="3">
        <f>[2]หน้าผ้า!DR284</f>
        <v>-10</v>
      </c>
      <c r="AM275" s="3">
        <f>[2]หน้าผ้า!DS284</f>
        <v>-3</v>
      </c>
      <c r="AN275" s="3">
        <f>[2]หน้าผ้า!DT284</f>
        <v>-2</v>
      </c>
      <c r="AO275" s="3">
        <f>[2]หน้าผ้า!DU284</f>
        <v>-2</v>
      </c>
      <c r="AP275" s="3">
        <f>[2]หน้าผ้า!DP284</f>
        <v>-5</v>
      </c>
      <c r="AQ275" s="3">
        <f>[2]หน้าผ้า!DW284</f>
        <v>-1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งานเคลือบ+พิมพ์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8.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 t="str">
        <f>[2]หน้าผ้า!F285</f>
        <v xml:space="preserve"> </v>
      </c>
      <c r="E276" s="9" t="str">
        <f>[2]หน้าผ้า!G285</f>
        <v xml:space="preserve"> 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 t="str">
        <f>[2]หน้าผ้า!DL285</f>
        <v>P13</v>
      </c>
      <c r="AI276" s="1">
        <f>[2]หน้าผ้า!DM285</f>
        <v>2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-2</v>
      </c>
      <c r="AP276" s="3">
        <f>[2]หน้าผ้า!DP285</f>
        <v>-5</v>
      </c>
      <c r="AQ276" s="3">
        <f>[2]หน้าผ้า!DW285</f>
        <v>-1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ตัด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8.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 t="str">
        <f>[2]หน้าผ้า!V286</f>
        <v xml:space="preserve"> 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 t="str">
        <f>[2]หน้าผ้า!DL286</f>
        <v>P10</v>
      </c>
      <c r="AI277" s="1">
        <f>[2]หน้าผ้า!DM286</f>
        <v>3</v>
      </c>
      <c r="AJ277" s="3">
        <f>[2]หน้าผ้า!DN286</f>
        <v>0</v>
      </c>
      <c r="AK277" s="3">
        <f>[2]หน้าผ้า!DQ286</f>
        <v>-3</v>
      </c>
      <c r="AL277" s="3">
        <f>[2]หน้าผ้า!DR286</f>
        <v>-9</v>
      </c>
      <c r="AM277" s="3">
        <f>[2]หน้าผ้า!DS286</f>
        <v>-2</v>
      </c>
      <c r="AN277" s="3">
        <f>[2]หน้าผ้า!DT286</f>
        <v>0</v>
      </c>
      <c r="AO277" s="3">
        <f>[2]หน้าผ้า!DU286</f>
        <v>-1</v>
      </c>
      <c r="AP277" s="3">
        <f>[2]หน้าผ้า!DP286</f>
        <v>-5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งานเคลือบ+พิมพ์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8.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 t="str">
        <f>[2]หน้าผ้า!AA287</f>
        <v xml:space="preserve"> </v>
      </c>
      <c r="V278" s="10" t="str">
        <f>[2]หน้าผ้า!AJ287</f>
        <v>.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 t="str">
        <f>[2]หน้าผ้า!DM287</f>
        <v>Lead time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-5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8.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 t="str">
        <f>[2]หน้าผ้า!DL288</f>
        <v>P5.2</v>
      </c>
      <c r="AI279" s="1">
        <f>[2]หน้าผ้า!DM288</f>
        <v>4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-11</v>
      </c>
      <c r="AM279" s="3">
        <f>[2]หน้าผ้า!DS288</f>
        <v>-4</v>
      </c>
      <c r="AN279" s="3">
        <f>[2]หน้าผ้า!DT288</f>
        <v>-3</v>
      </c>
      <c r="AO279" s="3">
        <f>[2]หน้าผ้า!DU288</f>
        <v>-3</v>
      </c>
      <c r="AP279" s="3">
        <f>[2]หน้าผ้า!DP288</f>
        <v>-15</v>
      </c>
      <c r="AQ279" s="3">
        <f>[2]หน้าผ้า!DW288</f>
        <v>-2</v>
      </c>
      <c r="AR279" s="3">
        <f>[2]หน้าผ้า!DX288</f>
        <v>-1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8.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 t="str">
        <f>[2]หน้าผ้า!DL289</f>
        <v>P5.3</v>
      </c>
      <c r="AI280" s="1">
        <f>[2]หน้าผ้า!DM289</f>
        <v>6</v>
      </c>
      <c r="AJ280" s="3">
        <f>[2]หน้าผ้า!DN289</f>
        <v>0</v>
      </c>
      <c r="AK280" s="3">
        <f>[2]หน้าผ้า!DQ289</f>
        <v>-6</v>
      </c>
      <c r="AL280" s="3">
        <f>[2]หน้าผ้า!DR289</f>
        <v>-12</v>
      </c>
      <c r="AM280" s="3">
        <f>[2]หน้าผ้า!DS289</f>
        <v>-5</v>
      </c>
      <c r="AN280" s="3">
        <f>[2]หน้าผ้า!DT289</f>
        <v>-4</v>
      </c>
      <c r="AO280" s="3">
        <f>[2]หน้าผ้า!DU289</f>
        <v>-3</v>
      </c>
      <c r="AP280" s="3">
        <f>[2]หน้าผ้า!DP289</f>
        <v>-15</v>
      </c>
      <c r="AQ280" s="3">
        <f>[2]หน้าผ้า!DW289</f>
        <v>-2</v>
      </c>
      <c r="AR280" s="3">
        <f>[2]หน้าผ้า!DX289</f>
        <v>-1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8.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8.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8.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8.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8.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8.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8.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8.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8.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8.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8.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8.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8.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8.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8.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 t="str">
        <f>[2]หน้าผ้า!H306</f>
        <v xml:space="preserve"> 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8.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8.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8.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8.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8.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8.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8.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8.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8.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8.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8.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8.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8.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8.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8.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8.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8.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8.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7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D14" sqref="D14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148</v>
      </c>
    </row>
    <row r="3" spans="1:13" x14ac:dyDescent="0.2">
      <c r="A3" s="57" t="s">
        <v>29</v>
      </c>
      <c r="B3" t="s">
        <v>148</v>
      </c>
    </row>
    <row r="4" spans="1:13" x14ac:dyDescent="0.2">
      <c r="A4" s="57" t="s">
        <v>42</v>
      </c>
      <c r="B4" t="s">
        <v>166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3" ht="20.25" customHeight="1" x14ac:dyDescent="0.2">
      <c r="A7" t="s">
        <v>168</v>
      </c>
      <c r="B7" s="59">
        <v>205000</v>
      </c>
      <c r="C7" s="59">
        <v>0</v>
      </c>
      <c r="D7" s="59">
        <v>30000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110</v>
      </c>
      <c r="B8" s="59">
        <v>5040</v>
      </c>
      <c r="C8" s="59">
        <v>5292</v>
      </c>
      <c r="D8" s="59">
        <v>5040</v>
      </c>
      <c r="E8" s="59">
        <v>4999.0247999999992</v>
      </c>
      <c r="F8" s="59">
        <v>4999.0247999999992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165</v>
      </c>
      <c r="B9" s="59">
        <v>20000</v>
      </c>
      <c r="C9" s="59">
        <v>21000</v>
      </c>
      <c r="D9" s="59">
        <v>20000</v>
      </c>
      <c r="E9" s="59">
        <v>17602.2</v>
      </c>
      <c r="F9" s="59">
        <v>17602.2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81</v>
      </c>
      <c r="B10" s="59">
        <v>89360</v>
      </c>
      <c r="C10" s="59">
        <v>84000</v>
      </c>
      <c r="D10" s="59">
        <v>86360</v>
      </c>
      <c r="E10" s="59">
        <v>83820</v>
      </c>
      <c r="F10" s="59">
        <v>83820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171120</v>
      </c>
      <c r="C11" s="59">
        <v>68376</v>
      </c>
      <c r="D11" s="59">
        <v>72271</v>
      </c>
      <c r="E11" s="59">
        <v>70323.862400000013</v>
      </c>
      <c r="F11" s="59">
        <v>70323.862400000013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118</v>
      </c>
      <c r="B12" s="59">
        <v>85000</v>
      </c>
      <c r="C12" s="59">
        <v>38850</v>
      </c>
      <c r="D12" s="59">
        <v>64000</v>
      </c>
      <c r="E12" s="59">
        <v>56774.080000000002</v>
      </c>
      <c r="F12" s="59">
        <v>56774.080000000002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83</v>
      </c>
      <c r="B13" s="59">
        <v>60000</v>
      </c>
      <c r="C13" s="59">
        <v>63000</v>
      </c>
      <c r="D13" s="59">
        <v>60000</v>
      </c>
      <c r="E13" s="59">
        <v>59512.200000000004</v>
      </c>
      <c r="F13" s="59">
        <v>59512.200000000004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84</v>
      </c>
      <c r="B14" s="59">
        <v>5000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189</v>
      </c>
      <c r="B15" s="59">
        <v>10000</v>
      </c>
      <c r="C15" s="59">
        <v>0</v>
      </c>
      <c r="D15" s="59">
        <v>10000</v>
      </c>
      <c r="E15" s="59">
        <v>12433.3</v>
      </c>
      <c r="F15" s="59">
        <v>12433.3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87</v>
      </c>
      <c r="B16" s="59">
        <v>40000</v>
      </c>
      <c r="C16" s="59">
        <v>31526.25</v>
      </c>
      <c r="D16" s="59">
        <v>35900</v>
      </c>
      <c r="E16" s="59">
        <v>38606.950662499999</v>
      </c>
      <c r="F16" s="59">
        <v>17295.635000000002</v>
      </c>
      <c r="G16" s="59">
        <v>21311.315662500001</v>
      </c>
      <c r="H16" s="59">
        <f t="shared" si="0"/>
        <v>21311.315662500001</v>
      </c>
      <c r="J16" s="59">
        <f t="shared" si="1"/>
        <v>21311.315662500001</v>
      </c>
    </row>
    <row r="17" spans="1:13" ht="20.25" customHeight="1" x14ac:dyDescent="0.2">
      <c r="A17" t="s">
        <v>125</v>
      </c>
      <c r="B17" s="59">
        <v>105000</v>
      </c>
      <c r="C17" s="59">
        <v>51765</v>
      </c>
      <c r="D17" s="59">
        <v>54300</v>
      </c>
      <c r="E17" s="59">
        <v>65316.735000000001</v>
      </c>
      <c r="F17" s="59">
        <v>5780</v>
      </c>
      <c r="G17" s="59">
        <v>59536.735000000001</v>
      </c>
      <c r="H17" s="59">
        <f t="shared" si="0"/>
        <v>59536.735000000001</v>
      </c>
      <c r="J17" s="59">
        <f t="shared" si="1"/>
        <v>59536.735000000001</v>
      </c>
    </row>
    <row r="18" spans="1:13" ht="20.25" customHeight="1" x14ac:dyDescent="0.2">
      <c r="A18" t="s">
        <v>95</v>
      </c>
      <c r="B18" s="59">
        <v>795520</v>
      </c>
      <c r="C18" s="59">
        <v>363809.25</v>
      </c>
      <c r="D18" s="59">
        <v>437871</v>
      </c>
      <c r="E18" s="59">
        <v>409388.3528625</v>
      </c>
      <c r="F18" s="59">
        <v>328540.30220000003</v>
      </c>
      <c r="G18" s="59">
        <v>80848.050662499998</v>
      </c>
      <c r="H18" s="59">
        <f t="shared" si="0"/>
        <v>80848.050662499998</v>
      </c>
      <c r="J18" s="59">
        <f t="shared" si="1"/>
        <v>80848.050662499998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661084.45418750006</v>
      </c>
    </row>
    <row r="29" spans="1:13" ht="20.25" customHeight="1" x14ac:dyDescent="0.2">
      <c r="C29"/>
      <c r="H29" s="59">
        <f>SUM(H7:H28)</f>
        <v>161696.101325</v>
      </c>
      <c r="I29" s="59">
        <f t="shared" ref="I29:J29" si="2">SUM(I7:I28)</f>
        <v>54000</v>
      </c>
      <c r="J29" s="59">
        <f t="shared" si="2"/>
        <v>161696.101325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13744168.612624999</v>
      </c>
      <c r="K32" s="58">
        <f>+J32/1000</f>
        <v>13744.168612624999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251696.101325</v>
      </c>
      <c r="J35" s="59"/>
      <c r="K35" s="59">
        <f>+K32+K33</f>
        <v>22294.168612624999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221</v>
      </c>
      <c r="B37" s="58">
        <v>1565717</v>
      </c>
      <c r="C37"/>
      <c r="D37" s="59"/>
      <c r="H37">
        <v>15</v>
      </c>
      <c r="I37" s="58">
        <f>+H35/H37</f>
        <v>16779.740088333332</v>
      </c>
    </row>
    <row r="38" spans="1:14" ht="20.25" customHeight="1" x14ac:dyDescent="0.2">
      <c r="C38"/>
      <c r="N38" s="59">
        <f>+H35+N36</f>
        <v>956918.10132499994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F10" sqref="F10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166</v>
      </c>
    </row>
    <row r="3" spans="1:7" x14ac:dyDescent="0.2">
      <c r="A3" s="57" t="s">
        <v>29</v>
      </c>
      <c r="B3" s="71">
        <v>45930</v>
      </c>
    </row>
    <row r="4" spans="1:7" x14ac:dyDescent="0.2">
      <c r="A4" s="57" t="s">
        <v>42</v>
      </c>
      <c r="B4" t="s">
        <v>166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7" ht="16.5" customHeight="1" x14ac:dyDescent="0.2">
      <c r="A7" t="s">
        <v>130</v>
      </c>
      <c r="B7" s="59">
        <v>5000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</row>
    <row r="8" spans="1:7" ht="16.5" customHeight="1" x14ac:dyDescent="0.2">
      <c r="A8" t="s">
        <v>168</v>
      </c>
      <c r="B8" s="59">
        <v>25000</v>
      </c>
      <c r="C8" s="59">
        <v>0</v>
      </c>
      <c r="D8" s="59">
        <v>73</v>
      </c>
      <c r="E8" s="59">
        <v>0</v>
      </c>
      <c r="F8" s="59">
        <v>0</v>
      </c>
      <c r="G8" s="59">
        <v>0</v>
      </c>
    </row>
    <row r="9" spans="1:7" ht="16.5" customHeight="1" x14ac:dyDescent="0.2">
      <c r="A9" t="s">
        <v>80</v>
      </c>
      <c r="B9" s="59">
        <v>5000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</row>
    <row r="10" spans="1:7" ht="16.5" customHeight="1" x14ac:dyDescent="0.2">
      <c r="A10" t="s">
        <v>118</v>
      </c>
      <c r="B10" s="59">
        <v>10000</v>
      </c>
      <c r="C10" s="59">
        <v>0</v>
      </c>
      <c r="D10" s="59">
        <v>16</v>
      </c>
      <c r="E10" s="59">
        <v>0</v>
      </c>
      <c r="F10" s="59">
        <v>0</v>
      </c>
      <c r="G10" s="59">
        <v>0</v>
      </c>
    </row>
    <row r="11" spans="1:7" ht="16.5" customHeight="1" x14ac:dyDescent="0.2">
      <c r="A11" t="s">
        <v>84</v>
      </c>
      <c r="B11" s="59">
        <v>5000</v>
      </c>
      <c r="C11" s="59">
        <v>0</v>
      </c>
      <c r="D11" s="59">
        <v>0</v>
      </c>
      <c r="E11" s="59">
        <v>0</v>
      </c>
      <c r="F11" s="59">
        <v>0</v>
      </c>
      <c r="G11" s="59">
        <v>0</v>
      </c>
    </row>
    <row r="12" spans="1:7" ht="16.5" customHeight="1" x14ac:dyDescent="0.2">
      <c r="A12" t="s">
        <v>95</v>
      </c>
      <c r="B12" s="59">
        <v>50000</v>
      </c>
      <c r="C12" s="59">
        <v>0</v>
      </c>
      <c r="D12" s="59">
        <v>89</v>
      </c>
      <c r="E12" s="59">
        <v>0</v>
      </c>
      <c r="F12" s="59">
        <v>0</v>
      </c>
      <c r="G12" s="59">
        <v>0</v>
      </c>
    </row>
    <row r="13" spans="1:7" ht="16.5" customHeight="1" x14ac:dyDescent="0.2">
      <c r="C13"/>
    </row>
    <row r="14" spans="1:7" ht="16.5" customHeight="1" x14ac:dyDescent="0.2">
      <c r="C14"/>
    </row>
    <row r="15" spans="1:7" ht="16.5" customHeight="1" x14ac:dyDescent="0.2">
      <c r="C15"/>
    </row>
    <row r="16" spans="1:7" ht="16.5" customHeight="1" x14ac:dyDescent="0.2">
      <c r="C16"/>
    </row>
    <row r="17" spans="3:3" ht="16.5" customHeight="1" x14ac:dyDescent="0.2">
      <c r="C17"/>
    </row>
    <row r="18" spans="3:3" ht="16.5" customHeight="1" x14ac:dyDescent="0.2">
      <c r="C18"/>
    </row>
    <row r="19" spans="3:3" ht="16.5" customHeight="1" x14ac:dyDescent="0.2">
      <c r="C19"/>
    </row>
    <row r="20" spans="3:3" ht="16.5" customHeight="1" x14ac:dyDescent="0.2">
      <c r="C20"/>
    </row>
    <row r="21" spans="3:3" ht="16.5" customHeight="1" x14ac:dyDescent="0.2">
      <c r="C21"/>
    </row>
    <row r="22" spans="3:3" ht="16.5" customHeight="1" x14ac:dyDescent="0.2">
      <c r="C22"/>
    </row>
    <row r="23" spans="3:3" ht="16.5" customHeight="1" x14ac:dyDescent="0.2">
      <c r="C23"/>
    </row>
    <row r="24" spans="3:3" ht="16.5" customHeight="1" x14ac:dyDescent="0.2">
      <c r="C24"/>
    </row>
    <row r="25" spans="3:3" ht="16.5" customHeight="1" x14ac:dyDescent="0.2">
      <c r="C25"/>
    </row>
    <row r="26" spans="3:3" ht="16.5" customHeight="1" x14ac:dyDescent="0.2">
      <c r="C26"/>
    </row>
    <row r="27" spans="3:3" ht="16.5" customHeight="1" x14ac:dyDescent="0.2">
      <c r="C27"/>
    </row>
    <row r="28" spans="3:3" ht="16.5" customHeight="1" x14ac:dyDescent="0.2">
      <c r="C28"/>
    </row>
    <row r="29" spans="3:3" ht="16.5" customHeight="1" x14ac:dyDescent="0.2">
      <c r="C29"/>
    </row>
    <row r="30" spans="3:3" ht="16.5" customHeight="1" x14ac:dyDescent="0.2">
      <c r="C30"/>
    </row>
    <row r="31" spans="3:3" ht="16.5" customHeight="1" x14ac:dyDescent="0.2">
      <c r="C31"/>
    </row>
    <row r="32" spans="3:3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0</v>
      </c>
      <c r="E36" s="59"/>
      <c r="F36" s="59"/>
      <c r="G36" s="59"/>
    </row>
    <row r="37" spans="1:11" ht="20.25" customHeight="1" x14ac:dyDescent="0.2">
      <c r="A37" t="s">
        <v>226</v>
      </c>
      <c r="B37" s="58">
        <v>887615</v>
      </c>
      <c r="C37"/>
    </row>
    <row r="38" spans="1:11" ht="20.25" customHeight="1" x14ac:dyDescent="0.2">
      <c r="A38" t="s">
        <v>171</v>
      </c>
      <c r="B38" s="65">
        <f>++B25+B37</f>
        <v>887615</v>
      </c>
      <c r="C38"/>
    </row>
    <row r="39" spans="1:11" ht="20.25" customHeight="1" x14ac:dyDescent="0.2">
      <c r="A39" t="s">
        <v>132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175</v>
      </c>
      <c r="B41" s="59">
        <f>+B25+B37+B39+B33</f>
        <v>1149615</v>
      </c>
      <c r="C41" s="59">
        <f t="shared" ref="C41:G41" si="1">+C25+C37+C39+C33</f>
        <v>238350</v>
      </c>
      <c r="D41" s="59">
        <f t="shared" si="1"/>
        <v>262000</v>
      </c>
      <c r="E41" s="59">
        <f t="shared" si="1"/>
        <v>279847.04000000004</v>
      </c>
      <c r="F41" s="59">
        <f t="shared" si="1"/>
        <v>60825.09</v>
      </c>
      <c r="G41" s="59">
        <f t="shared" si="1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2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0" sqref="D10"/>
    </sheetView>
  </sheetViews>
  <sheetFormatPr defaultRowHeight="14.25" x14ac:dyDescent="0.2"/>
  <cols>
    <col min="1" max="1" width="35.375" customWidth="1"/>
    <col min="2" max="2" width="17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135</v>
      </c>
      <c r="B5" t="s">
        <v>312</v>
      </c>
      <c r="C5" s="59">
        <v>10000</v>
      </c>
      <c r="D5" s="59">
        <v>0</v>
      </c>
      <c r="E5" s="59">
        <v>10000</v>
      </c>
      <c r="F5" s="59">
        <v>4400</v>
      </c>
      <c r="G5" s="59">
        <v>4401.1000000000004</v>
      </c>
      <c r="H5" s="59">
        <f>G5</f>
        <v>4401.1000000000004</v>
      </c>
    </row>
    <row r="6" spans="1:11" ht="20.25" customHeight="1" x14ac:dyDescent="0.2">
      <c r="A6" s="61" t="s">
        <v>277</v>
      </c>
      <c r="B6" s="61"/>
      <c r="C6" s="62">
        <v>10000</v>
      </c>
      <c r="D6" s="62">
        <v>0</v>
      </c>
      <c r="E6" s="62">
        <v>10000</v>
      </c>
      <c r="F6" s="62">
        <v>4400</v>
      </c>
      <c r="G6" s="62">
        <v>4401.1000000000004</v>
      </c>
      <c r="H6" s="59">
        <f t="shared" ref="H6:H65" si="0">G6</f>
        <v>4401.1000000000004</v>
      </c>
    </row>
    <row r="7" spans="1:11" ht="20.25" customHeight="1" x14ac:dyDescent="0.2">
      <c r="A7" t="s">
        <v>80</v>
      </c>
      <c r="B7" t="s">
        <v>235</v>
      </c>
      <c r="C7" s="59">
        <v>8000</v>
      </c>
      <c r="D7" s="59">
        <v>0</v>
      </c>
      <c r="E7" s="59">
        <v>25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150</v>
      </c>
      <c r="B8" s="61"/>
      <c r="C8" s="62">
        <v>8000</v>
      </c>
      <c r="D8" s="62">
        <v>0</v>
      </c>
      <c r="E8" s="62">
        <v>25</v>
      </c>
      <c r="F8" s="62">
        <v>0</v>
      </c>
      <c r="G8" s="62">
        <v>0</v>
      </c>
      <c r="H8" s="59">
        <f t="shared" si="0"/>
        <v>0</v>
      </c>
    </row>
    <row r="9" spans="1:11" ht="20.25" customHeight="1" x14ac:dyDescent="0.2">
      <c r="A9" t="s">
        <v>118</v>
      </c>
      <c r="B9" t="s">
        <v>105</v>
      </c>
      <c r="C9" s="59">
        <v>3000</v>
      </c>
      <c r="D9" s="59">
        <v>0</v>
      </c>
      <c r="E9" s="59">
        <v>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312</v>
      </c>
      <c r="C10" s="59">
        <v>10000</v>
      </c>
      <c r="D10" s="59">
        <v>10500</v>
      </c>
      <c r="E10" s="59">
        <v>10000</v>
      </c>
      <c r="F10" s="59">
        <v>10756.900000000001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179</v>
      </c>
      <c r="B11" s="61"/>
      <c r="C11" s="62">
        <v>13000</v>
      </c>
      <c r="D11" s="62">
        <v>10500</v>
      </c>
      <c r="E11" s="62">
        <v>10000</v>
      </c>
      <c r="F11" s="62">
        <v>10756.900000000001</v>
      </c>
      <c r="G11" s="62">
        <v>0</v>
      </c>
      <c r="H11" s="59">
        <f t="shared" si="0"/>
        <v>0</v>
      </c>
    </row>
    <row r="12" spans="1:11" ht="20.25" customHeight="1" x14ac:dyDescent="0.2">
      <c r="A12" t="s">
        <v>95</v>
      </c>
      <c r="C12" s="59">
        <v>31000</v>
      </c>
      <c r="D12" s="59">
        <v>10500</v>
      </c>
      <c r="E12" s="59">
        <v>20025</v>
      </c>
      <c r="F12" s="59">
        <v>15156.900000000001</v>
      </c>
      <c r="G12" s="59">
        <v>4401.1000000000004</v>
      </c>
      <c r="H12" s="59">
        <f t="shared" si="0"/>
        <v>4401.1000000000004</v>
      </c>
      <c r="I12" s="66"/>
    </row>
    <row r="13" spans="1:11" ht="20.25" customHeight="1" x14ac:dyDescent="0.2">
      <c r="C13"/>
      <c r="H13" s="59">
        <f t="shared" si="0"/>
        <v>0</v>
      </c>
    </row>
    <row r="14" spans="1:11" ht="20.25" customHeight="1" x14ac:dyDescent="0.2">
      <c r="C14"/>
      <c r="H14" s="59">
        <f t="shared" si="0"/>
        <v>0</v>
      </c>
    </row>
    <row r="15" spans="1:11" ht="20.25" customHeight="1" x14ac:dyDescent="0.2">
      <c r="C15"/>
      <c r="H15" s="59">
        <f t="shared" si="0"/>
        <v>0</v>
      </c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>
        <f t="shared" si="0"/>
        <v>0</v>
      </c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>
        <f t="shared" si="0"/>
        <v>0</v>
      </c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>
        <f t="shared" si="0"/>
        <v>0</v>
      </c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>
        <f t="shared" si="0"/>
        <v>0</v>
      </c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>
        <f t="shared" si="0"/>
        <v>0</v>
      </c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13203.300000000001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0" sqref="C1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165</v>
      </c>
      <c r="B7" t="s">
        <v>133</v>
      </c>
      <c r="C7" s="59">
        <v>140000</v>
      </c>
      <c r="D7" s="59">
        <v>147000</v>
      </c>
      <c r="E7" s="59">
        <v>140000</v>
      </c>
      <c r="F7" s="59">
        <v>123215.4</v>
      </c>
      <c r="G7" s="59">
        <v>0</v>
      </c>
      <c r="H7" s="59">
        <v>123215.4</v>
      </c>
      <c r="I7" s="59"/>
      <c r="J7" s="59"/>
      <c r="K7" s="59"/>
    </row>
    <row r="8" spans="1:11" ht="20.25" customHeight="1" x14ac:dyDescent="0.2">
      <c r="B8" t="s">
        <v>196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0</v>
      </c>
      <c r="H8" s="59">
        <v>18501.714330000003</v>
      </c>
      <c r="J8" s="59"/>
      <c r="K8" s="59"/>
    </row>
    <row r="9" spans="1:11" ht="20.25" customHeight="1" x14ac:dyDescent="0.2">
      <c r="B9" t="s">
        <v>224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217</v>
      </c>
      <c r="B10" s="61"/>
      <c r="C10" s="62">
        <v>200000</v>
      </c>
      <c r="D10" s="62">
        <v>209755.35</v>
      </c>
      <c r="E10" s="62">
        <v>199767</v>
      </c>
      <c r="F10" s="62">
        <v>176921.51433000001</v>
      </c>
      <c r="G10" s="62">
        <v>0</v>
      </c>
      <c r="H10" s="62">
        <v>176921.51433000001</v>
      </c>
    </row>
    <row r="11" spans="1:11" ht="20.25" customHeight="1" x14ac:dyDescent="0.2">
      <c r="A11" t="s">
        <v>81</v>
      </c>
      <c r="B11" t="s">
        <v>136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0</v>
      </c>
      <c r="H11" s="59">
        <v>303847.5</v>
      </c>
      <c r="I11" s="59"/>
    </row>
    <row r="12" spans="1:11" ht="20.25" customHeight="1" x14ac:dyDescent="0.2">
      <c r="A12" s="61" t="s">
        <v>218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0</v>
      </c>
      <c r="H12" s="62">
        <v>303847.5</v>
      </c>
      <c r="I12" s="59"/>
    </row>
    <row r="13" spans="1:11" ht="20.25" customHeight="1" x14ac:dyDescent="0.2">
      <c r="A13" t="s">
        <v>80</v>
      </c>
      <c r="B13" t="s">
        <v>96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136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246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150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205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219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  <c r="I19" s="59"/>
    </row>
    <row r="20" spans="1:9" ht="20.25" customHeight="1" x14ac:dyDescent="0.2">
      <c r="A20" t="s">
        <v>189</v>
      </c>
      <c r="B20" t="s">
        <v>107</v>
      </c>
      <c r="C20" s="59">
        <v>10000</v>
      </c>
      <c r="D20" s="59">
        <v>0</v>
      </c>
      <c r="E20" s="59">
        <v>10000</v>
      </c>
      <c r="F20" s="59">
        <v>12433.3</v>
      </c>
      <c r="G20" s="59">
        <v>12433.3</v>
      </c>
      <c r="H20" s="59">
        <v>0</v>
      </c>
      <c r="I20" s="59"/>
    </row>
    <row r="21" spans="1:9" ht="20.25" customHeight="1" x14ac:dyDescent="0.2">
      <c r="A21" s="61" t="s">
        <v>192</v>
      </c>
      <c r="B21" s="61"/>
      <c r="C21" s="62">
        <v>10000</v>
      </c>
      <c r="D21" s="62">
        <v>0</v>
      </c>
      <c r="E21" s="62">
        <v>10000</v>
      </c>
      <c r="F21" s="62">
        <v>12433.3</v>
      </c>
      <c r="G21" s="62">
        <v>12433.3</v>
      </c>
      <c r="H21" s="62">
        <v>0</v>
      </c>
      <c r="I21" s="59"/>
    </row>
    <row r="22" spans="1:9" ht="20.25" customHeight="1" x14ac:dyDescent="0.2">
      <c r="A22" t="s">
        <v>125</v>
      </c>
      <c r="B22" t="s">
        <v>107</v>
      </c>
      <c r="C22" s="59">
        <v>5000</v>
      </c>
      <c r="D22" s="59">
        <v>0</v>
      </c>
      <c r="E22" s="59">
        <v>5000</v>
      </c>
      <c r="F22" s="59">
        <v>6775.4500000000007</v>
      </c>
      <c r="G22" s="59">
        <v>0</v>
      </c>
      <c r="H22" s="59">
        <v>6775.4500000000007</v>
      </c>
      <c r="I22" s="59"/>
    </row>
    <row r="23" spans="1:9" ht="20.25" customHeight="1" x14ac:dyDescent="0.2">
      <c r="A23" s="61" t="s">
        <v>220</v>
      </c>
      <c r="B23" s="61"/>
      <c r="C23" s="62">
        <v>5000</v>
      </c>
      <c r="D23" s="62">
        <v>0</v>
      </c>
      <c r="E23" s="62">
        <v>5000</v>
      </c>
      <c r="F23" s="62">
        <v>6775.4500000000007</v>
      </c>
      <c r="G23" s="62">
        <v>0</v>
      </c>
      <c r="H23" s="62">
        <v>6775.4500000000007</v>
      </c>
      <c r="I23" s="59"/>
    </row>
    <row r="24" spans="1:9" ht="20.25" customHeight="1" x14ac:dyDescent="0.2">
      <c r="A24" t="s">
        <v>95</v>
      </c>
      <c r="C24" s="59">
        <v>1205000</v>
      </c>
      <c r="D24" s="59">
        <v>1249255.3500000001</v>
      </c>
      <c r="E24" s="59">
        <v>1204767</v>
      </c>
      <c r="F24" s="59">
        <v>1225300.1643300001</v>
      </c>
      <c r="G24" s="59">
        <v>42189.4</v>
      </c>
      <c r="H24" s="59">
        <v>1183110.7643299999</v>
      </c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abSelected="1" topLeftCell="A7" zoomScale="85" zoomScaleNormal="85" workbookViewId="0">
      <selection activeCell="G15" sqref="G15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148</v>
      </c>
    </row>
    <row r="2" spans="1:17" x14ac:dyDescent="0.2">
      <c r="A2" s="57" t="s">
        <v>29</v>
      </c>
      <c r="B2" t="s">
        <v>148</v>
      </c>
      <c r="D2">
        <v>12</v>
      </c>
      <c r="I2" t="s">
        <v>199</v>
      </c>
      <c r="J2" t="s">
        <v>204</v>
      </c>
      <c r="K2" t="s">
        <v>198</v>
      </c>
      <c r="P2" t="s">
        <v>200</v>
      </c>
    </row>
    <row r="4" spans="1:17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7" ht="20.25" customHeight="1" x14ac:dyDescent="0.2">
      <c r="A5" t="s">
        <v>538</v>
      </c>
      <c r="B5" t="s">
        <v>73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3702.0499999999997</v>
      </c>
      <c r="H5" s="59">
        <v>0</v>
      </c>
      <c r="I5" s="59">
        <f t="shared" ref="I5:I68" si="0">H5</f>
        <v>0</v>
      </c>
    </row>
    <row r="6" spans="1:17" ht="20.25" customHeight="1" x14ac:dyDescent="0.2">
      <c r="A6" s="61" t="s">
        <v>565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3702.0499999999997</v>
      </c>
      <c r="H6" s="62">
        <v>0</v>
      </c>
      <c r="I6" s="59">
        <f t="shared" si="0"/>
        <v>0</v>
      </c>
    </row>
    <row r="7" spans="1:17" ht="20.25" customHeight="1" x14ac:dyDescent="0.2">
      <c r="A7" t="s">
        <v>130</v>
      </c>
      <c r="B7" t="s">
        <v>376</v>
      </c>
      <c r="C7" s="59">
        <v>105000</v>
      </c>
      <c r="D7" s="59">
        <v>105000</v>
      </c>
      <c r="E7" s="59">
        <v>100000</v>
      </c>
      <c r="F7" s="59">
        <v>82423</v>
      </c>
      <c r="G7" s="59">
        <v>82423</v>
      </c>
      <c r="H7" s="59">
        <v>0</v>
      </c>
      <c r="I7" s="59">
        <f t="shared" si="0"/>
        <v>0</v>
      </c>
      <c r="J7" s="59"/>
    </row>
    <row r="8" spans="1:17" ht="20.25" customHeight="1" x14ac:dyDescent="0.2">
      <c r="B8" t="s">
        <v>520</v>
      </c>
      <c r="C8" s="59">
        <v>10000</v>
      </c>
      <c r="D8" s="59">
        <v>0</v>
      </c>
      <c r="E8" s="59">
        <v>0</v>
      </c>
      <c r="F8" s="59">
        <v>0</v>
      </c>
      <c r="G8" s="59">
        <v>0</v>
      </c>
      <c r="H8" s="59">
        <v>0</v>
      </c>
      <c r="I8" s="59">
        <f t="shared" si="0"/>
        <v>0</v>
      </c>
      <c r="J8" s="59"/>
    </row>
    <row r="9" spans="1:17" ht="20.25" customHeight="1" x14ac:dyDescent="0.2">
      <c r="A9" s="61" t="s">
        <v>440</v>
      </c>
      <c r="B9" s="61"/>
      <c r="C9" s="62">
        <v>115000</v>
      </c>
      <c r="D9" s="62">
        <v>105000</v>
      </c>
      <c r="E9" s="62">
        <v>100000</v>
      </c>
      <c r="F9" s="62">
        <v>82423</v>
      </c>
      <c r="G9" s="62">
        <v>82423</v>
      </c>
      <c r="H9" s="62">
        <v>0</v>
      </c>
      <c r="I9" s="59">
        <f t="shared" si="0"/>
        <v>0</v>
      </c>
    </row>
    <row r="10" spans="1:17" ht="20.25" customHeight="1" x14ac:dyDescent="0.2">
      <c r="A10" t="s">
        <v>168</v>
      </c>
      <c r="B10" t="s">
        <v>73</v>
      </c>
      <c r="C10" s="59">
        <v>415000</v>
      </c>
      <c r="D10" s="59">
        <v>309750</v>
      </c>
      <c r="E10" s="59">
        <v>335000</v>
      </c>
      <c r="F10" s="59">
        <v>285476.95</v>
      </c>
      <c r="G10" s="59">
        <v>56159.4</v>
      </c>
      <c r="H10" s="59">
        <v>229317.55000000005</v>
      </c>
      <c r="I10" s="59">
        <f t="shared" si="0"/>
        <v>229317.55000000005</v>
      </c>
    </row>
    <row r="11" spans="1:17" ht="20.25" customHeight="1" x14ac:dyDescent="0.2">
      <c r="A11" s="61" t="s">
        <v>216</v>
      </c>
      <c r="B11" s="61"/>
      <c r="C11" s="62">
        <v>415000</v>
      </c>
      <c r="D11" s="62">
        <v>309750</v>
      </c>
      <c r="E11" s="62">
        <v>335000</v>
      </c>
      <c r="F11" s="62">
        <v>285476.95</v>
      </c>
      <c r="G11" s="62">
        <v>56159.4</v>
      </c>
      <c r="H11" s="62">
        <v>229317.55000000005</v>
      </c>
      <c r="I11" s="59"/>
    </row>
    <row r="12" spans="1:17" ht="20.25" customHeight="1" x14ac:dyDescent="0.2">
      <c r="A12" t="s">
        <v>165</v>
      </c>
      <c r="B12" t="s">
        <v>133</v>
      </c>
      <c r="C12" s="59">
        <v>160000</v>
      </c>
      <c r="D12" s="59">
        <v>144308.85</v>
      </c>
      <c r="E12" s="59">
        <v>154806</v>
      </c>
      <c r="F12" s="59">
        <v>120959.67806999999</v>
      </c>
      <c r="G12" s="59">
        <v>0</v>
      </c>
      <c r="H12" s="59">
        <v>120959.67806999999</v>
      </c>
      <c r="I12" s="59">
        <f t="shared" si="0"/>
        <v>120959.67806999999</v>
      </c>
    </row>
    <row r="13" spans="1:17" ht="20.25" customHeight="1" x14ac:dyDescent="0.2">
      <c r="B13" t="s">
        <v>196</v>
      </c>
      <c r="C13" s="59">
        <v>20000</v>
      </c>
      <c r="D13" s="59">
        <v>20755.350000000002</v>
      </c>
      <c r="E13" s="59">
        <v>19767</v>
      </c>
      <c r="F13" s="59">
        <v>18501.714330000003</v>
      </c>
      <c r="G13" s="59">
        <v>2540</v>
      </c>
      <c r="H13" s="59">
        <v>15961.714330000003</v>
      </c>
      <c r="I13" s="59">
        <f t="shared" si="0"/>
        <v>15961.714330000003</v>
      </c>
    </row>
    <row r="14" spans="1:17" ht="20.25" customHeight="1" x14ac:dyDescent="0.2">
      <c r="B14" t="s">
        <v>224</v>
      </c>
      <c r="C14" s="59">
        <v>40000</v>
      </c>
      <c r="D14" s="59">
        <v>42000</v>
      </c>
      <c r="E14" s="59">
        <v>40000</v>
      </c>
      <c r="F14" s="59">
        <v>35204.400000000001</v>
      </c>
      <c r="G14" s="59">
        <v>0</v>
      </c>
      <c r="H14" s="59">
        <v>35204.400000000001</v>
      </c>
      <c r="I14" s="59">
        <f t="shared" si="0"/>
        <v>35204.400000000001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217</v>
      </c>
      <c r="B15" s="61"/>
      <c r="C15" s="62">
        <v>220000</v>
      </c>
      <c r="D15" s="62">
        <v>207064.2</v>
      </c>
      <c r="E15" s="62">
        <v>214573</v>
      </c>
      <c r="F15" s="62">
        <v>174665.79240000001</v>
      </c>
      <c r="G15" s="62">
        <v>2540</v>
      </c>
      <c r="H15" s="62">
        <v>172125.79240000001</v>
      </c>
      <c r="I15" s="59"/>
    </row>
    <row r="16" spans="1:17" ht="20.25" customHeight="1" x14ac:dyDescent="0.2">
      <c r="A16" t="s">
        <v>81</v>
      </c>
      <c r="B16" t="s">
        <v>73</v>
      </c>
      <c r="C16" s="59">
        <v>15000</v>
      </c>
      <c r="D16" s="59">
        <v>15750</v>
      </c>
      <c r="E16" s="59">
        <v>15000</v>
      </c>
      <c r="F16" s="59">
        <v>14039.850000000002</v>
      </c>
      <c r="G16" s="59">
        <v>14039.850000000002</v>
      </c>
      <c r="H16" s="59">
        <v>0</v>
      </c>
      <c r="I16" s="59">
        <f t="shared" si="0"/>
        <v>0</v>
      </c>
    </row>
    <row r="17" spans="1:17" ht="20.25" customHeight="1" x14ac:dyDescent="0.2">
      <c r="B17" t="s">
        <v>136</v>
      </c>
      <c r="C17" s="59">
        <v>296826</v>
      </c>
      <c r="D17" s="59">
        <v>304500</v>
      </c>
      <c r="E17" s="59">
        <v>290000</v>
      </c>
      <c r="F17" s="59">
        <v>303847.5</v>
      </c>
      <c r="G17" s="59">
        <v>7783</v>
      </c>
      <c r="H17" s="59">
        <v>296064.5</v>
      </c>
      <c r="I17" s="59">
        <f t="shared" si="0"/>
        <v>296064.5</v>
      </c>
    </row>
    <row r="18" spans="1:17" ht="20.25" customHeight="1" x14ac:dyDescent="0.2">
      <c r="B18" t="s">
        <v>568</v>
      </c>
      <c r="C18" s="59">
        <v>4000</v>
      </c>
      <c r="D18" s="59">
        <v>4200</v>
      </c>
      <c r="E18" s="59">
        <v>4000</v>
      </c>
      <c r="F18" s="59">
        <v>3743.96</v>
      </c>
      <c r="G18" s="59">
        <v>3743.96</v>
      </c>
      <c r="H18" s="59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A19" s="61" t="s">
        <v>218</v>
      </c>
      <c r="B19" s="61"/>
      <c r="C19" s="62">
        <v>315826</v>
      </c>
      <c r="D19" s="62">
        <v>324450</v>
      </c>
      <c r="E19" s="62">
        <v>309000</v>
      </c>
      <c r="F19" s="62">
        <v>321631.31</v>
      </c>
      <c r="G19" s="62">
        <v>25566.81</v>
      </c>
      <c r="H19" s="62">
        <v>296064.5</v>
      </c>
      <c r="I19" s="59"/>
      <c r="K19" s="59"/>
      <c r="L19" s="59"/>
      <c r="M19" s="59"/>
    </row>
    <row r="20" spans="1:17" ht="20.25" customHeight="1" x14ac:dyDescent="0.2">
      <c r="A20" t="s">
        <v>80</v>
      </c>
      <c r="B20" t="s">
        <v>96</v>
      </c>
      <c r="C20" s="59">
        <v>20000</v>
      </c>
      <c r="D20" s="59">
        <v>21000</v>
      </c>
      <c r="E20" s="59">
        <v>20000</v>
      </c>
      <c r="F20" s="59">
        <v>21513.800000000003</v>
      </c>
      <c r="G20" s="59">
        <v>0</v>
      </c>
      <c r="H20" s="59">
        <v>21513.800000000003</v>
      </c>
      <c r="I20" s="59">
        <f t="shared" si="0"/>
        <v>21513.800000000003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B21" t="s">
        <v>136</v>
      </c>
      <c r="C21" s="59">
        <v>100000</v>
      </c>
      <c r="D21" s="59">
        <v>105000</v>
      </c>
      <c r="E21" s="59">
        <v>100000</v>
      </c>
      <c r="F21" s="59">
        <v>104775.00000000001</v>
      </c>
      <c r="G21" s="59">
        <v>0</v>
      </c>
      <c r="H21" s="59">
        <v>104775.00000000001</v>
      </c>
      <c r="I21" s="59">
        <f t="shared" si="0"/>
        <v>104775.00000000001</v>
      </c>
      <c r="K21" s="59"/>
      <c r="L21" s="59"/>
      <c r="M21" s="59"/>
      <c r="Q21" s="60"/>
    </row>
    <row r="22" spans="1:17" ht="20.25" customHeight="1" x14ac:dyDescent="0.2">
      <c r="B22" t="s">
        <v>105</v>
      </c>
      <c r="C22" s="59">
        <v>20000</v>
      </c>
      <c r="D22" s="59">
        <v>12600</v>
      </c>
      <c r="E22" s="59">
        <v>12000</v>
      </c>
      <c r="F22" s="59">
        <v>13411.2</v>
      </c>
      <c r="G22" s="59">
        <v>13411.2</v>
      </c>
      <c r="H22" s="59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B23" t="s">
        <v>79</v>
      </c>
      <c r="C23" s="59">
        <v>53500</v>
      </c>
      <c r="D23" s="59">
        <v>27300</v>
      </c>
      <c r="E23" s="59">
        <v>27022</v>
      </c>
      <c r="F23" s="59">
        <v>28694.379999999997</v>
      </c>
      <c r="G23" s="59">
        <v>6621.78</v>
      </c>
      <c r="H23" s="59">
        <v>22072.6</v>
      </c>
      <c r="I23" s="59">
        <f t="shared" si="0"/>
        <v>22072.6</v>
      </c>
      <c r="J23" s="63"/>
      <c r="K23" s="68"/>
      <c r="L23" s="68"/>
      <c r="M23" s="68"/>
      <c r="P23" s="60"/>
    </row>
    <row r="24" spans="1:17" ht="20.25" customHeight="1" x14ac:dyDescent="0.2">
      <c r="B24" t="s">
        <v>246</v>
      </c>
      <c r="C24" s="59">
        <v>369255</v>
      </c>
      <c r="D24" s="59">
        <v>336000</v>
      </c>
      <c r="E24" s="59">
        <v>335668</v>
      </c>
      <c r="F24" s="59">
        <v>353021.89999999997</v>
      </c>
      <c r="G24" s="59">
        <v>16414.75</v>
      </c>
      <c r="H24" s="59">
        <v>336607.14999999997</v>
      </c>
      <c r="I24" s="59"/>
    </row>
    <row r="25" spans="1:17" ht="20.25" customHeight="1" x14ac:dyDescent="0.2">
      <c r="A25" s="61" t="s">
        <v>150</v>
      </c>
      <c r="B25" s="61"/>
      <c r="C25" s="62">
        <v>562755</v>
      </c>
      <c r="D25" s="62">
        <v>501900</v>
      </c>
      <c r="E25" s="62">
        <v>494690</v>
      </c>
      <c r="F25" s="62">
        <v>521416.28</v>
      </c>
      <c r="G25" s="62">
        <v>36447.729999999996</v>
      </c>
      <c r="H25" s="62">
        <v>484968.55</v>
      </c>
      <c r="I25" s="59"/>
    </row>
    <row r="26" spans="1:17" ht="20.25" customHeight="1" x14ac:dyDescent="0.2">
      <c r="A26" t="s">
        <v>247</v>
      </c>
      <c r="B26" t="s">
        <v>246</v>
      </c>
      <c r="C26" s="59">
        <v>244800</v>
      </c>
      <c r="D26" s="59">
        <v>118125</v>
      </c>
      <c r="E26" s="59">
        <v>172108</v>
      </c>
      <c r="F26" s="59">
        <v>125345.82500000006</v>
      </c>
      <c r="G26" s="59">
        <v>125345.82500000006</v>
      </c>
      <c r="H26" s="59">
        <v>0</v>
      </c>
      <c r="I26" s="59">
        <f t="shared" si="0"/>
        <v>0</v>
      </c>
    </row>
    <row r="27" spans="1:17" ht="20.25" customHeight="1" x14ac:dyDescent="0.2">
      <c r="A27" s="61" t="s">
        <v>441</v>
      </c>
      <c r="B27" s="61"/>
      <c r="C27" s="62">
        <v>244800</v>
      </c>
      <c r="D27" s="62">
        <v>118125</v>
      </c>
      <c r="E27" s="62">
        <v>172108</v>
      </c>
      <c r="F27" s="62">
        <v>125345.82500000006</v>
      </c>
      <c r="G27" s="62">
        <v>125345.82500000006</v>
      </c>
      <c r="H27" s="62">
        <v>0</v>
      </c>
      <c r="I27" s="59"/>
    </row>
    <row r="28" spans="1:17" ht="20.25" customHeight="1" x14ac:dyDescent="0.2">
      <c r="A28" t="s">
        <v>118</v>
      </c>
      <c r="B28" t="s">
        <v>105</v>
      </c>
      <c r="C28" s="59">
        <v>3000</v>
      </c>
      <c r="D28" s="59">
        <v>0</v>
      </c>
      <c r="E28" s="59">
        <v>0</v>
      </c>
      <c r="F28" s="59">
        <v>0</v>
      </c>
      <c r="G28" s="59">
        <v>0</v>
      </c>
      <c r="H28" s="59">
        <v>0</v>
      </c>
      <c r="I28" s="59">
        <f t="shared" si="0"/>
        <v>0</v>
      </c>
    </row>
    <row r="29" spans="1:17" ht="20.25" customHeight="1" x14ac:dyDescent="0.2">
      <c r="B29" t="s">
        <v>79</v>
      </c>
      <c r="C29" s="59">
        <v>3000</v>
      </c>
      <c r="D29" s="59">
        <v>0</v>
      </c>
      <c r="E29" s="59">
        <v>0</v>
      </c>
      <c r="F29" s="59">
        <v>0</v>
      </c>
      <c r="G29" s="59">
        <v>0</v>
      </c>
      <c r="H29" s="59">
        <v>0</v>
      </c>
      <c r="I29" s="59">
        <f t="shared" si="0"/>
        <v>0</v>
      </c>
    </row>
    <row r="30" spans="1:17" ht="20.25" customHeight="1" x14ac:dyDescent="0.2">
      <c r="B30" t="s">
        <v>109</v>
      </c>
      <c r="C30" s="59">
        <v>65000</v>
      </c>
      <c r="D30" s="59">
        <v>31500</v>
      </c>
      <c r="E30" s="59">
        <v>35000</v>
      </c>
      <c r="F30" s="59">
        <v>37649.150000000009</v>
      </c>
      <c r="G30" s="59">
        <v>37649.150000000009</v>
      </c>
      <c r="H30" s="59">
        <v>0</v>
      </c>
      <c r="I30" s="59">
        <f t="shared" si="0"/>
        <v>0</v>
      </c>
    </row>
    <row r="31" spans="1:17" ht="20.25" customHeight="1" x14ac:dyDescent="0.2">
      <c r="B31" t="s">
        <v>458</v>
      </c>
      <c r="C31" s="59">
        <v>5000</v>
      </c>
      <c r="D31" s="59">
        <v>0</v>
      </c>
      <c r="E31" s="59">
        <v>263</v>
      </c>
      <c r="F31" s="59">
        <v>0</v>
      </c>
      <c r="G31" s="59">
        <v>0</v>
      </c>
      <c r="H31" s="59">
        <v>0</v>
      </c>
      <c r="I31" s="59">
        <f t="shared" si="0"/>
        <v>0</v>
      </c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A32" s="61" t="s">
        <v>179</v>
      </c>
      <c r="B32" s="61"/>
      <c r="C32" s="62">
        <v>76000</v>
      </c>
      <c r="D32" s="62">
        <v>31500</v>
      </c>
      <c r="E32" s="62">
        <v>35263</v>
      </c>
      <c r="F32" s="62">
        <v>37649.150000000009</v>
      </c>
      <c r="G32" s="62">
        <v>37649.150000000009</v>
      </c>
      <c r="H32" s="62">
        <v>0</v>
      </c>
      <c r="I32" s="59"/>
      <c r="K32" s="68"/>
      <c r="L32" s="68"/>
      <c r="M32" s="68"/>
    </row>
    <row r="33" spans="1:16" ht="20.25" customHeight="1" x14ac:dyDescent="0.2">
      <c r="A33" t="s">
        <v>127</v>
      </c>
      <c r="B33" t="s">
        <v>196</v>
      </c>
      <c r="C33" s="59">
        <v>20000</v>
      </c>
      <c r="D33" s="59">
        <v>21000</v>
      </c>
      <c r="E33" s="59">
        <v>20000</v>
      </c>
      <c r="F33" s="59">
        <v>19837.400000000001</v>
      </c>
      <c r="G33" s="59">
        <v>19837.400000000001</v>
      </c>
      <c r="H33" s="59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s="61" t="s">
        <v>581</v>
      </c>
      <c r="B34" s="61"/>
      <c r="C34" s="62">
        <v>20000</v>
      </c>
      <c r="D34" s="62">
        <v>21000</v>
      </c>
      <c r="E34" s="62">
        <v>20000</v>
      </c>
      <c r="F34" s="62">
        <v>19837.400000000001</v>
      </c>
      <c r="G34" s="62">
        <v>19837.400000000001</v>
      </c>
      <c r="H34" s="62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t="s">
        <v>461</v>
      </c>
      <c r="B35" t="s">
        <v>79</v>
      </c>
      <c r="C35" s="59">
        <v>9000</v>
      </c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59">
        <f t="shared" si="0"/>
        <v>0</v>
      </c>
    </row>
    <row r="36" spans="1:16" ht="20.25" customHeight="1" x14ac:dyDescent="0.2">
      <c r="B36" t="s">
        <v>109</v>
      </c>
      <c r="C36" s="59">
        <v>5000</v>
      </c>
      <c r="D36" s="59">
        <v>0</v>
      </c>
      <c r="E36" s="59">
        <v>5000</v>
      </c>
      <c r="F36" s="59">
        <v>5797.55</v>
      </c>
      <c r="G36" s="59">
        <v>2015</v>
      </c>
      <c r="H36" s="59">
        <v>3782.55</v>
      </c>
      <c r="I36" s="59">
        <f t="shared" si="0"/>
        <v>3782.55</v>
      </c>
    </row>
    <row r="37" spans="1:16" ht="20.25" customHeight="1" x14ac:dyDescent="0.2">
      <c r="A37" s="61" t="s">
        <v>499</v>
      </c>
      <c r="B37" s="61"/>
      <c r="C37" s="62">
        <v>14000</v>
      </c>
      <c r="D37" s="62">
        <v>0</v>
      </c>
      <c r="E37" s="62">
        <v>5000</v>
      </c>
      <c r="F37" s="62">
        <v>5797.55</v>
      </c>
      <c r="G37" s="62">
        <v>2015</v>
      </c>
      <c r="H37" s="62">
        <v>3782.55</v>
      </c>
      <c r="I37" s="59"/>
    </row>
    <row r="38" spans="1:16" ht="20.25" customHeight="1" x14ac:dyDescent="0.2">
      <c r="A38" t="s">
        <v>83</v>
      </c>
      <c r="B38" t="s">
        <v>205</v>
      </c>
      <c r="C38" s="59">
        <v>30000</v>
      </c>
      <c r="D38" s="59">
        <v>31500</v>
      </c>
      <c r="E38" s="59">
        <v>30000</v>
      </c>
      <c r="F38" s="59">
        <v>29756.100000000002</v>
      </c>
      <c r="G38" s="59">
        <v>29756.100000000002</v>
      </c>
      <c r="H38" s="59">
        <v>0</v>
      </c>
      <c r="I38" s="59">
        <f t="shared" si="0"/>
        <v>0</v>
      </c>
    </row>
    <row r="39" spans="1:16" ht="20.25" customHeight="1" x14ac:dyDescent="0.2">
      <c r="B39" t="s">
        <v>566</v>
      </c>
      <c r="C39" s="59">
        <v>5000</v>
      </c>
      <c r="D39" s="59">
        <v>5250</v>
      </c>
      <c r="E39" s="59">
        <v>5000</v>
      </c>
      <c r="F39" s="59">
        <v>5518.15</v>
      </c>
      <c r="G39" s="59">
        <v>5518.15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A40" s="61" t="s">
        <v>219</v>
      </c>
      <c r="B40" s="61"/>
      <c r="C40" s="62">
        <v>35000</v>
      </c>
      <c r="D40" s="62">
        <v>36750</v>
      </c>
      <c r="E40" s="62">
        <v>35000</v>
      </c>
      <c r="F40" s="62">
        <v>35274.25</v>
      </c>
      <c r="G40" s="62">
        <v>35274.25</v>
      </c>
      <c r="H40" s="62">
        <v>0</v>
      </c>
      <c r="I40" s="59"/>
    </row>
    <row r="41" spans="1:16" ht="20.25" customHeight="1" x14ac:dyDescent="0.2">
      <c r="A41" t="s">
        <v>412</v>
      </c>
      <c r="B41" t="s">
        <v>376</v>
      </c>
      <c r="C41" s="59">
        <v>10000</v>
      </c>
      <c r="D41" s="59">
        <v>0</v>
      </c>
      <c r="E41" s="59">
        <v>0</v>
      </c>
      <c r="F41" s="59">
        <v>0</v>
      </c>
      <c r="G41" s="59">
        <v>0</v>
      </c>
      <c r="H41" s="59">
        <v>0</v>
      </c>
      <c r="I41" s="59">
        <f t="shared" si="0"/>
        <v>0</v>
      </c>
    </row>
    <row r="42" spans="1:16" ht="20.25" customHeight="1" x14ac:dyDescent="0.2">
      <c r="A42" s="61" t="s">
        <v>442</v>
      </c>
      <c r="B42" s="61"/>
      <c r="C42" s="62">
        <v>10000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59">
        <f t="shared" si="0"/>
        <v>0</v>
      </c>
    </row>
    <row r="43" spans="1:16" ht="20.25" customHeight="1" x14ac:dyDescent="0.2">
      <c r="A43" t="s">
        <v>495</v>
      </c>
      <c r="B43" t="s">
        <v>494</v>
      </c>
      <c r="C43" s="59">
        <v>5000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>
        <f t="shared" si="0"/>
        <v>0</v>
      </c>
    </row>
    <row r="44" spans="1:16" ht="20.25" customHeight="1" x14ac:dyDescent="0.2">
      <c r="A44" s="61" t="s">
        <v>500</v>
      </c>
      <c r="B44" s="61"/>
      <c r="C44" s="62">
        <v>5000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59">
        <f t="shared" si="0"/>
        <v>0</v>
      </c>
    </row>
    <row r="45" spans="1:16" ht="20.25" customHeight="1" x14ac:dyDescent="0.2">
      <c r="A45" t="s">
        <v>189</v>
      </c>
      <c r="B45" t="s">
        <v>528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9850</v>
      </c>
      <c r="H45" s="59">
        <v>1745.1000000000004</v>
      </c>
      <c r="I45" s="59">
        <f t="shared" si="0"/>
        <v>1745.1000000000004</v>
      </c>
    </row>
    <row r="46" spans="1:16" ht="20.25" customHeight="1" x14ac:dyDescent="0.2">
      <c r="A46" s="61" t="s">
        <v>192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9850</v>
      </c>
      <c r="H46" s="62">
        <v>1745.1000000000004</v>
      </c>
      <c r="I46" s="59"/>
      <c r="J46" s="69">
        <v>74000</v>
      </c>
    </row>
    <row r="47" spans="1:16" ht="20.25" customHeight="1" x14ac:dyDescent="0.2">
      <c r="A47" t="s">
        <v>87</v>
      </c>
      <c r="B47" t="s">
        <v>107</v>
      </c>
      <c r="C47" s="59">
        <v>30000</v>
      </c>
      <c r="D47" s="59">
        <v>0</v>
      </c>
      <c r="E47" s="59">
        <v>8400</v>
      </c>
      <c r="F47" s="59">
        <v>10443.972</v>
      </c>
      <c r="G47" s="59">
        <v>10443.972</v>
      </c>
      <c r="H47" s="59">
        <v>0</v>
      </c>
      <c r="I47" s="59">
        <f t="shared" si="0"/>
        <v>0</v>
      </c>
    </row>
    <row r="48" spans="1:16" ht="20.25" customHeight="1" x14ac:dyDescent="0.2">
      <c r="A48" s="61" t="s">
        <v>443</v>
      </c>
      <c r="B48" s="61"/>
      <c r="C48" s="62">
        <v>30000</v>
      </c>
      <c r="D48" s="62">
        <v>0</v>
      </c>
      <c r="E48" s="62">
        <v>8400</v>
      </c>
      <c r="F48" s="62">
        <v>10443.972</v>
      </c>
      <c r="G48" s="62">
        <v>10443.972</v>
      </c>
      <c r="H48" s="62">
        <v>0</v>
      </c>
      <c r="I48" s="59">
        <f t="shared" si="0"/>
        <v>0</v>
      </c>
    </row>
    <row r="49" spans="1:16" ht="20.25" customHeight="1" x14ac:dyDescent="0.2">
      <c r="A49" t="s">
        <v>125</v>
      </c>
      <c r="B49" t="s">
        <v>107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6775.4500000000007</v>
      </c>
      <c r="H49" s="59">
        <v>0</v>
      </c>
      <c r="I49" s="59">
        <f t="shared" si="0"/>
        <v>0</v>
      </c>
      <c r="J49" s="70"/>
    </row>
    <row r="50" spans="1:16" ht="20.25" customHeight="1" x14ac:dyDescent="0.2">
      <c r="B50" t="s">
        <v>144</v>
      </c>
      <c r="C50" s="59">
        <v>50000</v>
      </c>
      <c r="D50" s="59">
        <v>52500</v>
      </c>
      <c r="E50" s="59">
        <v>50000</v>
      </c>
      <c r="F50" s="59">
        <v>59372.5</v>
      </c>
      <c r="G50" s="59">
        <v>51695</v>
      </c>
      <c r="H50" s="59">
        <v>7677.5</v>
      </c>
      <c r="I50" s="59">
        <f t="shared" si="0"/>
        <v>7677.5</v>
      </c>
    </row>
    <row r="51" spans="1:16" ht="20.25" customHeight="1" x14ac:dyDescent="0.2">
      <c r="B51" t="s">
        <v>530</v>
      </c>
      <c r="C51" s="59">
        <v>5000</v>
      </c>
      <c r="D51" s="59">
        <v>0</v>
      </c>
      <c r="E51" s="59">
        <v>5000</v>
      </c>
      <c r="F51" s="59">
        <v>5657.85</v>
      </c>
      <c r="G51" s="59">
        <v>5657.85</v>
      </c>
      <c r="H51" s="59">
        <v>0</v>
      </c>
      <c r="I51" s="59">
        <f t="shared" si="0"/>
        <v>0</v>
      </c>
      <c r="J51" s="59"/>
      <c r="M51">
        <v>102.14</v>
      </c>
    </row>
    <row r="52" spans="1:16" ht="20.25" customHeight="1" x14ac:dyDescent="0.2">
      <c r="A52" s="61" t="s">
        <v>220</v>
      </c>
      <c r="B52" s="61"/>
      <c r="C52" s="62">
        <v>60000</v>
      </c>
      <c r="D52" s="62">
        <v>52500</v>
      </c>
      <c r="E52" s="62">
        <v>60000</v>
      </c>
      <c r="F52" s="62">
        <v>71805.8</v>
      </c>
      <c r="G52" s="62">
        <v>64128.299999999996</v>
      </c>
      <c r="H52" s="62">
        <v>7677.5</v>
      </c>
      <c r="I52" s="59"/>
      <c r="M52">
        <v>3300</v>
      </c>
    </row>
    <row r="53" spans="1:16" ht="20.25" customHeight="1" x14ac:dyDescent="0.2">
      <c r="A53" t="s">
        <v>95</v>
      </c>
      <c r="C53" s="59">
        <v>2138381</v>
      </c>
      <c r="D53" s="59">
        <v>1723789.2</v>
      </c>
      <c r="E53" s="59">
        <v>1804034</v>
      </c>
      <c r="F53" s="59">
        <v>1707064.4294</v>
      </c>
      <c r="G53" s="59">
        <v>511382.8870000001</v>
      </c>
      <c r="H53" s="59">
        <v>1195681.5424000002</v>
      </c>
      <c r="I53" s="59">
        <f>SUM(I5:I52)</f>
        <v>859074.39240000013</v>
      </c>
      <c r="M53">
        <f>+M52/M51</f>
        <v>32.308596044644602</v>
      </c>
    </row>
    <row r="54" spans="1:16" ht="20.25" customHeight="1" x14ac:dyDescent="0.2">
      <c r="C54"/>
      <c r="I54" s="59"/>
    </row>
    <row r="55" spans="1:16" ht="20.25" customHeight="1" x14ac:dyDescent="0.2">
      <c r="C55"/>
      <c r="I55" s="59"/>
      <c r="J55" s="59"/>
      <c r="K55" s="68"/>
      <c r="L55" s="68"/>
      <c r="M55" s="68">
        <v>114.47</v>
      </c>
    </row>
    <row r="56" spans="1:16" ht="20.25" customHeight="1" x14ac:dyDescent="0.2">
      <c r="C56"/>
      <c r="I56" s="59"/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0"/>
        <v>0</v>
      </c>
    </row>
    <row r="59" spans="1:16" ht="20.25" customHeight="1" x14ac:dyDescent="0.2">
      <c r="C59"/>
      <c r="I59" s="59">
        <f t="shared" si="0"/>
        <v>0</v>
      </c>
      <c r="J59" s="59"/>
    </row>
    <row r="60" spans="1:16" ht="20.25" customHeight="1" x14ac:dyDescent="0.2">
      <c r="C60"/>
      <c r="I60" s="59">
        <f t="shared" si="0"/>
        <v>0</v>
      </c>
    </row>
    <row r="61" spans="1:16" ht="20.25" customHeight="1" x14ac:dyDescent="0.2">
      <c r="C61"/>
      <c r="I61" s="59">
        <f t="shared" si="0"/>
        <v>0</v>
      </c>
    </row>
    <row r="62" spans="1:16" ht="20.25" customHeight="1" x14ac:dyDescent="0.2">
      <c r="C62"/>
      <c r="I62" s="59">
        <f t="shared" si="0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1718148.7848000003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1718148.7848000003</v>
      </c>
      <c r="J79">
        <v>16</v>
      </c>
      <c r="K79" s="58">
        <f>+I79*0.9779</f>
        <v>1680177.6966559202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107384.29905000002</v>
      </c>
      <c r="K81" s="58">
        <f>+K79*85</f>
        <v>142815104.21575323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142815.10421575324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9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161</v>
      </c>
      <c r="B122">
        <v>20700</v>
      </c>
      <c r="C122" s="58">
        <v>424374</v>
      </c>
    </row>
    <row r="123" spans="1:9" x14ac:dyDescent="0.2">
      <c r="A123" s="64" t="s">
        <v>161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9" x14ac:dyDescent="0.2">
      <c r="C127" s="65">
        <f>+C50+C121</f>
        <v>2025256</v>
      </c>
      <c r="D127" s="60">
        <f>+D121-D50</f>
        <v>1867500</v>
      </c>
      <c r="E127" s="60">
        <f>+E121-E50</f>
        <v>1870000</v>
      </c>
      <c r="F127" s="60">
        <f>+F121-F50</f>
        <v>765774.5</v>
      </c>
      <c r="G127" s="59">
        <f>+G121-G50</f>
        <v>1388305</v>
      </c>
    </row>
    <row r="128" spans="1:9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D23" sqref="D23"/>
    </sheetView>
  </sheetViews>
  <sheetFormatPr defaultRowHeight="14.25" x14ac:dyDescent="0.2"/>
  <cols>
    <col min="1" max="1" width="19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148</v>
      </c>
    </row>
    <row r="3" spans="1:12" x14ac:dyDescent="0.2">
      <c r="A3" s="57" t="s">
        <v>29</v>
      </c>
      <c r="B3" t="s">
        <v>148</v>
      </c>
    </row>
    <row r="4" spans="1:12" x14ac:dyDescent="0.2">
      <c r="A4" s="57" t="s">
        <v>42</v>
      </c>
      <c r="B4" t="s">
        <v>166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2" ht="20.25" customHeight="1" x14ac:dyDescent="0.2">
      <c r="A7" t="s">
        <v>538</v>
      </c>
      <c r="B7" s="59">
        <v>5000</v>
      </c>
      <c r="C7" s="59">
        <v>5250</v>
      </c>
      <c r="D7" s="59">
        <v>5000</v>
      </c>
      <c r="E7" s="59">
        <v>3702.0499999999997</v>
      </c>
      <c r="F7" s="59">
        <v>3702.0499999999997</v>
      </c>
      <c r="G7" s="59">
        <v>0</v>
      </c>
    </row>
    <row r="8" spans="1:12" ht="20.25" customHeight="1" x14ac:dyDescent="0.2">
      <c r="A8" t="s">
        <v>130</v>
      </c>
      <c r="B8" s="59">
        <v>115000</v>
      </c>
      <c r="C8" s="59">
        <v>105000</v>
      </c>
      <c r="D8" s="59">
        <v>100000</v>
      </c>
      <c r="E8" s="59">
        <v>82423</v>
      </c>
      <c r="F8" s="59">
        <v>82423</v>
      </c>
      <c r="G8" s="59">
        <v>0</v>
      </c>
    </row>
    <row r="9" spans="1:12" ht="20.25" customHeight="1" x14ac:dyDescent="0.2">
      <c r="A9" t="s">
        <v>168</v>
      </c>
      <c r="B9" s="59">
        <v>190000</v>
      </c>
      <c r="C9" s="59">
        <v>73500</v>
      </c>
      <c r="D9" s="59">
        <v>110000</v>
      </c>
      <c r="E9" s="59">
        <v>74879.199999999983</v>
      </c>
      <c r="F9" s="59">
        <v>56159.4</v>
      </c>
      <c r="G9" s="59">
        <v>18719.800000000003</v>
      </c>
    </row>
    <row r="10" spans="1:12" ht="20.25" customHeight="1" x14ac:dyDescent="0.2">
      <c r="A10" t="s">
        <v>165</v>
      </c>
      <c r="B10" s="59">
        <v>20000</v>
      </c>
      <c r="C10" s="59">
        <v>0</v>
      </c>
      <c r="D10" s="59">
        <v>17369</v>
      </c>
      <c r="E10" s="59">
        <v>0</v>
      </c>
      <c r="F10" s="59">
        <v>0</v>
      </c>
      <c r="G10" s="59">
        <v>0</v>
      </c>
      <c r="K10">
        <f>25*32.24</f>
        <v>806</v>
      </c>
    </row>
    <row r="11" spans="1:12" ht="20.25" customHeight="1" x14ac:dyDescent="0.2">
      <c r="A11" t="s">
        <v>81</v>
      </c>
      <c r="B11" s="59">
        <v>25826</v>
      </c>
      <c r="C11" s="59">
        <v>19950</v>
      </c>
      <c r="D11" s="59">
        <v>19000</v>
      </c>
      <c r="E11" s="59">
        <v>17783.810000000001</v>
      </c>
      <c r="F11" s="59">
        <v>17783.810000000001</v>
      </c>
      <c r="G11" s="59">
        <v>0</v>
      </c>
      <c r="L11">
        <f>76*2500</f>
        <v>190000</v>
      </c>
    </row>
    <row r="12" spans="1:12" ht="20.25" customHeight="1" x14ac:dyDescent="0.2">
      <c r="A12" t="s">
        <v>80</v>
      </c>
      <c r="B12" s="59">
        <v>117755</v>
      </c>
      <c r="C12" s="59">
        <v>34650</v>
      </c>
      <c r="D12" s="59">
        <v>49690</v>
      </c>
      <c r="E12" s="59">
        <v>36447.729999999996</v>
      </c>
      <c r="F12" s="59">
        <v>36447.729999999996</v>
      </c>
      <c r="G12" s="59">
        <v>0</v>
      </c>
    </row>
    <row r="13" spans="1:12" ht="20.25" customHeight="1" x14ac:dyDescent="0.2">
      <c r="A13" t="s">
        <v>247</v>
      </c>
      <c r="B13" s="59">
        <v>244800</v>
      </c>
      <c r="C13" s="59">
        <v>118125</v>
      </c>
      <c r="D13" s="59">
        <v>172108</v>
      </c>
      <c r="E13" s="59">
        <v>125345.82500000003</v>
      </c>
      <c r="F13" s="59">
        <v>125345.82500000003</v>
      </c>
      <c r="G13" s="59">
        <v>0</v>
      </c>
    </row>
    <row r="14" spans="1:12" ht="20.25" customHeight="1" x14ac:dyDescent="0.2">
      <c r="A14" t="s">
        <v>118</v>
      </c>
      <c r="B14" s="59">
        <v>76000</v>
      </c>
      <c r="C14" s="59">
        <v>31500</v>
      </c>
      <c r="D14" s="59">
        <v>35263</v>
      </c>
      <c r="E14" s="59">
        <v>37649.150000000009</v>
      </c>
      <c r="F14" s="59">
        <v>37649.150000000009</v>
      </c>
      <c r="G14" s="59">
        <v>0</v>
      </c>
    </row>
    <row r="15" spans="1:12" ht="20.25" customHeight="1" x14ac:dyDescent="0.2">
      <c r="A15" t="s">
        <v>127</v>
      </c>
      <c r="B15" s="59">
        <v>20000</v>
      </c>
      <c r="C15" s="59">
        <v>21000</v>
      </c>
      <c r="D15" s="59">
        <v>20000</v>
      </c>
      <c r="E15" s="59">
        <v>19837.400000000001</v>
      </c>
      <c r="F15" s="59">
        <v>19837.400000000001</v>
      </c>
      <c r="G15" s="59">
        <v>0</v>
      </c>
    </row>
    <row r="16" spans="1:12" ht="20.25" customHeight="1" x14ac:dyDescent="0.2">
      <c r="A16" t="s">
        <v>461</v>
      </c>
      <c r="B16" s="59">
        <v>14000</v>
      </c>
      <c r="C16" s="59">
        <v>0</v>
      </c>
      <c r="D16" s="59">
        <v>5000</v>
      </c>
      <c r="E16" s="59">
        <v>5797.55</v>
      </c>
      <c r="F16" s="59">
        <v>2015</v>
      </c>
      <c r="G16" s="59">
        <v>3782.55</v>
      </c>
    </row>
    <row r="17" spans="1:7" ht="20.25" customHeight="1" x14ac:dyDescent="0.2">
      <c r="A17" t="s">
        <v>83</v>
      </c>
      <c r="B17" s="59">
        <v>5000</v>
      </c>
      <c r="C17" s="59">
        <v>5250</v>
      </c>
      <c r="D17" s="59">
        <v>5000</v>
      </c>
      <c r="E17" s="59">
        <v>5518.15</v>
      </c>
      <c r="F17" s="59">
        <v>5518.15</v>
      </c>
      <c r="G17" s="59">
        <v>0</v>
      </c>
    </row>
    <row r="18" spans="1:7" ht="20.25" customHeight="1" x14ac:dyDescent="0.2">
      <c r="A18" t="s">
        <v>412</v>
      </c>
      <c r="B18" s="59">
        <v>10000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</row>
    <row r="19" spans="1:7" ht="20.25" customHeight="1" x14ac:dyDescent="0.2">
      <c r="A19" t="s">
        <v>495</v>
      </c>
      <c r="B19" s="59">
        <v>5000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</row>
    <row r="20" spans="1:7" ht="20.25" customHeight="1" x14ac:dyDescent="0.2">
      <c r="A20" t="s">
        <v>189</v>
      </c>
      <c r="B20" s="59">
        <v>10000</v>
      </c>
      <c r="C20" s="59">
        <v>10500</v>
      </c>
      <c r="D20" s="59">
        <v>10000</v>
      </c>
      <c r="E20" s="59">
        <v>11595.1</v>
      </c>
      <c r="F20" s="59">
        <v>9850</v>
      </c>
      <c r="G20" s="59">
        <v>1745.1000000000004</v>
      </c>
    </row>
    <row r="21" spans="1:7" ht="20.25" customHeight="1" x14ac:dyDescent="0.2">
      <c r="A21" t="s">
        <v>87</v>
      </c>
      <c r="B21" s="59">
        <v>30000</v>
      </c>
      <c r="C21" s="59">
        <v>0</v>
      </c>
      <c r="D21" s="59">
        <v>8400</v>
      </c>
      <c r="E21" s="59">
        <v>10443.972</v>
      </c>
      <c r="F21" s="59">
        <v>10443.972</v>
      </c>
      <c r="G21" s="59">
        <v>0</v>
      </c>
    </row>
    <row r="22" spans="1:7" ht="20.25" customHeight="1" x14ac:dyDescent="0.2">
      <c r="A22" t="s">
        <v>125</v>
      </c>
      <c r="B22" s="59">
        <v>5000</v>
      </c>
      <c r="C22" s="59">
        <v>0</v>
      </c>
      <c r="D22" s="59">
        <v>5000</v>
      </c>
      <c r="E22" s="59">
        <v>5657.85</v>
      </c>
      <c r="F22" s="59">
        <v>5657.85</v>
      </c>
      <c r="G22" s="59">
        <v>0</v>
      </c>
    </row>
    <row r="23" spans="1:7" ht="20.25" customHeight="1" x14ac:dyDescent="0.2">
      <c r="A23" t="s">
        <v>95</v>
      </c>
      <c r="B23" s="59">
        <v>893381</v>
      </c>
      <c r="C23" s="59">
        <v>424725</v>
      </c>
      <c r="D23" s="59">
        <v>561830</v>
      </c>
      <c r="E23" s="59">
        <v>437080.78700000001</v>
      </c>
      <c r="F23" s="59">
        <v>412833.33700000006</v>
      </c>
      <c r="G23" s="59">
        <v>24247.450000000004</v>
      </c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212</v>
      </c>
      <c r="B37" s="58">
        <v>1287052</v>
      </c>
      <c r="C37"/>
      <c r="G37" s="59"/>
    </row>
    <row r="38" spans="1:9" ht="20.25" customHeight="1" x14ac:dyDescent="0.2">
      <c r="A38" t="s">
        <v>171</v>
      </c>
      <c r="B38" s="65">
        <f>++B22+B37</f>
        <v>1292052</v>
      </c>
      <c r="C38"/>
      <c r="G38" s="59"/>
    </row>
    <row r="39" spans="1:9" ht="20.25" customHeight="1" x14ac:dyDescent="0.2">
      <c r="A39" t="s">
        <v>132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175</v>
      </c>
      <c r="B41" s="59">
        <f>+B22+B37+B39+B29</f>
        <v>1292052</v>
      </c>
      <c r="C41" s="59">
        <f t="shared" ref="C41:G41" si="0">+C22+C37+C39+C29</f>
        <v>0</v>
      </c>
      <c r="D41" s="59">
        <f>+D22+D37+D39+D29</f>
        <v>5000</v>
      </c>
      <c r="E41" s="59">
        <f t="shared" si="0"/>
        <v>5657.85</v>
      </c>
      <c r="F41" s="59">
        <f t="shared" si="0"/>
        <v>5657.85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-1707948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555.55555555555554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555.55555555555554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2" zoomScale="85" zoomScaleNormal="85" workbookViewId="0">
      <selection activeCell="D12" sqref="D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130</v>
      </c>
      <c r="B5" t="s">
        <v>376</v>
      </c>
      <c r="C5" s="59">
        <v>105000</v>
      </c>
      <c r="D5" s="59">
        <v>105000</v>
      </c>
      <c r="E5" s="59">
        <v>100000</v>
      </c>
      <c r="F5" s="59">
        <v>82423</v>
      </c>
      <c r="G5" s="59">
        <v>0</v>
      </c>
      <c r="H5" s="59">
        <f>G5</f>
        <v>0</v>
      </c>
    </row>
    <row r="6" spans="1:11" ht="20.25" customHeight="1" x14ac:dyDescent="0.2">
      <c r="A6" s="61" t="s">
        <v>440</v>
      </c>
      <c r="B6" s="61"/>
      <c r="C6" s="62">
        <v>105000</v>
      </c>
      <c r="D6" s="62">
        <v>105000</v>
      </c>
      <c r="E6" s="62">
        <v>100000</v>
      </c>
      <c r="F6" s="62">
        <v>82423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168</v>
      </c>
      <c r="B7" t="s">
        <v>73</v>
      </c>
      <c r="C7" s="59">
        <v>40000</v>
      </c>
      <c r="D7" s="59">
        <v>0</v>
      </c>
      <c r="E7" s="59">
        <v>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216</v>
      </c>
      <c r="B8" s="61"/>
      <c r="C8" s="62">
        <v>40000</v>
      </c>
      <c r="D8" s="62">
        <v>0</v>
      </c>
      <c r="E8" s="62">
        <v>0</v>
      </c>
      <c r="F8" s="62">
        <v>0</v>
      </c>
      <c r="G8" s="62">
        <v>0</v>
      </c>
      <c r="H8" s="59"/>
    </row>
    <row r="9" spans="1:11" ht="20.25" customHeight="1" x14ac:dyDescent="0.2">
      <c r="A9" t="s">
        <v>165</v>
      </c>
      <c r="B9" t="s">
        <v>133</v>
      </c>
      <c r="C9" s="59">
        <v>20000</v>
      </c>
      <c r="D9" s="59">
        <v>0</v>
      </c>
      <c r="E9" s="59">
        <v>17369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217</v>
      </c>
      <c r="B10" s="61"/>
      <c r="C10" s="62">
        <v>20000</v>
      </c>
      <c r="D10" s="62">
        <v>0</v>
      </c>
      <c r="E10" s="62">
        <v>17369</v>
      </c>
      <c r="F10" s="62">
        <v>0</v>
      </c>
      <c r="G10" s="62">
        <v>0</v>
      </c>
      <c r="H10" s="59">
        <f t="shared" si="0"/>
        <v>0</v>
      </c>
    </row>
    <row r="11" spans="1:11" ht="20.25" customHeight="1" x14ac:dyDescent="0.2">
      <c r="A11" t="s">
        <v>81</v>
      </c>
      <c r="B11" t="s">
        <v>136</v>
      </c>
      <c r="C11" s="59">
        <v>6826</v>
      </c>
      <c r="D11" s="59">
        <v>0</v>
      </c>
      <c r="E11" s="59">
        <v>0</v>
      </c>
      <c r="F11" s="59">
        <v>0</v>
      </c>
      <c r="G11" s="59">
        <v>0</v>
      </c>
      <c r="H11" s="59"/>
    </row>
    <row r="12" spans="1:11" ht="20.25" customHeight="1" x14ac:dyDescent="0.2">
      <c r="B12" t="s">
        <v>568</v>
      </c>
      <c r="C12" s="59">
        <v>4000</v>
      </c>
      <c r="D12" s="59">
        <v>4200</v>
      </c>
      <c r="E12" s="59">
        <v>4000</v>
      </c>
      <c r="F12" s="59">
        <v>3743.96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A13" s="61" t="s">
        <v>218</v>
      </c>
      <c r="B13" s="61"/>
      <c r="C13" s="62">
        <v>10826</v>
      </c>
      <c r="D13" s="62">
        <v>4200</v>
      </c>
      <c r="E13" s="62">
        <v>4000</v>
      </c>
      <c r="F13" s="62">
        <v>3743.96</v>
      </c>
      <c r="G13" s="62">
        <v>0</v>
      </c>
      <c r="H13" s="59">
        <f t="shared" si="0"/>
        <v>0</v>
      </c>
    </row>
    <row r="14" spans="1:11" ht="20.25" customHeight="1" x14ac:dyDescent="0.2">
      <c r="A14" t="s">
        <v>80</v>
      </c>
      <c r="B14" t="s">
        <v>105</v>
      </c>
      <c r="C14" s="59">
        <v>20000</v>
      </c>
      <c r="D14" s="59">
        <v>12600</v>
      </c>
      <c r="E14" s="59">
        <v>12000</v>
      </c>
      <c r="F14" s="59">
        <v>13411.2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27500</v>
      </c>
      <c r="D15" s="59">
        <v>0</v>
      </c>
      <c r="E15" s="59">
        <v>1022</v>
      </c>
      <c r="F15" s="59">
        <v>0</v>
      </c>
      <c r="G15" s="59">
        <v>0</v>
      </c>
      <c r="H15" s="59"/>
      <c r="I15" s="63"/>
      <c r="J15" s="63"/>
      <c r="K15" s="60"/>
    </row>
    <row r="16" spans="1:11" ht="20.25" customHeight="1" x14ac:dyDescent="0.2">
      <c r="B16" t="s">
        <v>246</v>
      </c>
      <c r="C16" s="59">
        <v>64255</v>
      </c>
      <c r="D16" s="59">
        <v>15750</v>
      </c>
      <c r="E16" s="59">
        <v>30668</v>
      </c>
      <c r="F16" s="59">
        <v>16414.75</v>
      </c>
      <c r="G16" s="59">
        <v>0</v>
      </c>
      <c r="H16" s="59">
        <f t="shared" si="0"/>
        <v>0</v>
      </c>
    </row>
    <row r="17" spans="1:8" ht="20.25" customHeight="1" x14ac:dyDescent="0.2">
      <c r="A17" s="61" t="s">
        <v>150</v>
      </c>
      <c r="B17" s="61"/>
      <c r="C17" s="62">
        <v>111755</v>
      </c>
      <c r="D17" s="62">
        <v>28350</v>
      </c>
      <c r="E17" s="62">
        <v>43690</v>
      </c>
      <c r="F17" s="62">
        <v>29825.95</v>
      </c>
      <c r="G17" s="62">
        <v>0</v>
      </c>
      <c r="H17" s="59"/>
    </row>
    <row r="18" spans="1:8" ht="20.25" customHeight="1" x14ac:dyDescent="0.2">
      <c r="A18" t="s">
        <v>247</v>
      </c>
      <c r="B18" t="s">
        <v>246</v>
      </c>
      <c r="C18" s="59">
        <v>244800</v>
      </c>
      <c r="D18" s="59">
        <v>118125</v>
      </c>
      <c r="E18" s="59">
        <v>172108</v>
      </c>
      <c r="F18" s="59">
        <v>125345.82500000004</v>
      </c>
      <c r="G18" s="59">
        <v>0</v>
      </c>
      <c r="H18" s="59">
        <f t="shared" si="0"/>
        <v>0</v>
      </c>
    </row>
    <row r="19" spans="1:8" ht="20.25" customHeight="1" x14ac:dyDescent="0.2">
      <c r="A19" s="61" t="s">
        <v>441</v>
      </c>
      <c r="B19" s="61"/>
      <c r="C19" s="62">
        <v>244800</v>
      </c>
      <c r="D19" s="62">
        <v>118125</v>
      </c>
      <c r="E19" s="62">
        <v>172108</v>
      </c>
      <c r="F19" s="62">
        <v>125345.82500000004</v>
      </c>
      <c r="G19" s="62">
        <v>0</v>
      </c>
      <c r="H19" s="59">
        <f t="shared" si="0"/>
        <v>0</v>
      </c>
    </row>
    <row r="20" spans="1:8" ht="20.25" customHeight="1" x14ac:dyDescent="0.2">
      <c r="A20" t="s">
        <v>118</v>
      </c>
      <c r="B20" t="s">
        <v>109</v>
      </c>
      <c r="C20" s="59">
        <v>35000</v>
      </c>
      <c r="D20" s="59">
        <v>31500</v>
      </c>
      <c r="E20" s="59">
        <v>35000</v>
      </c>
      <c r="F20" s="59">
        <v>37649.150000000009</v>
      </c>
      <c r="G20" s="59">
        <v>0</v>
      </c>
      <c r="H20" s="59">
        <f t="shared" si="0"/>
        <v>0</v>
      </c>
    </row>
    <row r="21" spans="1:8" ht="20.25" customHeight="1" x14ac:dyDescent="0.2">
      <c r="B21" t="s">
        <v>458</v>
      </c>
      <c r="C21" s="59">
        <v>5000</v>
      </c>
      <c r="D21" s="59">
        <v>0</v>
      </c>
      <c r="E21" s="59">
        <v>263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179</v>
      </c>
      <c r="B22" s="61"/>
      <c r="C22" s="62">
        <v>40000</v>
      </c>
      <c r="D22" s="62">
        <v>31500</v>
      </c>
      <c r="E22" s="62">
        <v>35263</v>
      </c>
      <c r="F22" s="62">
        <v>37649.150000000009</v>
      </c>
      <c r="G22" s="62">
        <v>0</v>
      </c>
      <c r="H22" s="59"/>
    </row>
    <row r="23" spans="1:8" ht="20.25" customHeight="1" x14ac:dyDescent="0.2">
      <c r="A23" t="s">
        <v>127</v>
      </c>
      <c r="B23" t="s">
        <v>196</v>
      </c>
      <c r="C23" s="59">
        <v>20000</v>
      </c>
      <c r="D23" s="59">
        <v>21000</v>
      </c>
      <c r="E23" s="59">
        <v>20000</v>
      </c>
      <c r="F23" s="59">
        <v>19837.400000000001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581</v>
      </c>
      <c r="B24" s="61"/>
      <c r="C24" s="62">
        <v>20000</v>
      </c>
      <c r="D24" s="62">
        <v>21000</v>
      </c>
      <c r="E24" s="62">
        <v>20000</v>
      </c>
      <c r="F24" s="62">
        <v>19837.400000000001</v>
      </c>
      <c r="G24" s="62">
        <v>0</v>
      </c>
      <c r="H24" s="59"/>
    </row>
    <row r="25" spans="1:8" ht="20.25" customHeight="1" x14ac:dyDescent="0.2">
      <c r="A25" t="s">
        <v>461</v>
      </c>
      <c r="B25" t="s">
        <v>109</v>
      </c>
      <c r="C25" s="59">
        <v>5000</v>
      </c>
      <c r="D25" s="59">
        <v>0</v>
      </c>
      <c r="E25" s="59">
        <v>5000</v>
      </c>
      <c r="F25" s="59">
        <v>2015</v>
      </c>
      <c r="G25" s="59">
        <v>3782.55</v>
      </c>
      <c r="H25" s="59">
        <f t="shared" si="0"/>
        <v>3782.55</v>
      </c>
    </row>
    <row r="26" spans="1:8" ht="20.25" customHeight="1" x14ac:dyDescent="0.2">
      <c r="A26" s="61" t="s">
        <v>499</v>
      </c>
      <c r="B26" s="61"/>
      <c r="C26" s="62">
        <v>5000</v>
      </c>
      <c r="D26" s="62">
        <v>0</v>
      </c>
      <c r="E26" s="62">
        <v>5000</v>
      </c>
      <c r="F26" s="62">
        <v>2015</v>
      </c>
      <c r="G26" s="62">
        <v>3782.55</v>
      </c>
      <c r="H26" s="59"/>
    </row>
    <row r="27" spans="1:8" ht="20.25" customHeight="1" x14ac:dyDescent="0.2">
      <c r="A27" t="s">
        <v>83</v>
      </c>
      <c r="B27" t="s">
        <v>566</v>
      </c>
      <c r="C27" s="59">
        <v>5000</v>
      </c>
      <c r="D27" s="59">
        <v>5250</v>
      </c>
      <c r="E27" s="59">
        <v>5000</v>
      </c>
      <c r="F27" s="59">
        <v>5518.15</v>
      </c>
      <c r="G27" s="59">
        <v>0</v>
      </c>
      <c r="H27" s="59">
        <f t="shared" si="0"/>
        <v>0</v>
      </c>
    </row>
    <row r="28" spans="1:8" ht="20.25" customHeight="1" x14ac:dyDescent="0.2">
      <c r="A28" s="61" t="s">
        <v>219</v>
      </c>
      <c r="B28" s="61"/>
      <c r="C28" s="62">
        <v>5000</v>
      </c>
      <c r="D28" s="62">
        <v>5250</v>
      </c>
      <c r="E28" s="62">
        <v>5000</v>
      </c>
      <c r="F28" s="62">
        <v>5518.15</v>
      </c>
      <c r="G28" s="62">
        <v>0</v>
      </c>
      <c r="H28" s="59">
        <f t="shared" si="0"/>
        <v>0</v>
      </c>
    </row>
    <row r="29" spans="1:8" ht="20.25" customHeight="1" x14ac:dyDescent="0.2">
      <c r="A29" t="s">
        <v>412</v>
      </c>
      <c r="B29" t="s">
        <v>376</v>
      </c>
      <c r="C29" s="59">
        <v>10000</v>
      </c>
      <c r="D29" s="59">
        <v>0</v>
      </c>
      <c r="E29" s="59">
        <v>0</v>
      </c>
      <c r="F29" s="59">
        <v>0</v>
      </c>
      <c r="G29" s="59">
        <v>0</v>
      </c>
      <c r="H29" s="59">
        <f t="shared" si="0"/>
        <v>0</v>
      </c>
    </row>
    <row r="30" spans="1:8" ht="20.25" customHeight="1" x14ac:dyDescent="0.2">
      <c r="A30" s="61" t="s">
        <v>442</v>
      </c>
      <c r="B30" s="61"/>
      <c r="C30" s="62">
        <v>10000</v>
      </c>
      <c r="D30" s="62">
        <v>0</v>
      </c>
      <c r="E30" s="62">
        <v>0</v>
      </c>
      <c r="F30" s="62">
        <v>0</v>
      </c>
      <c r="G30" s="62">
        <v>0</v>
      </c>
      <c r="H30" s="59"/>
    </row>
    <row r="31" spans="1:8" ht="20.25" customHeight="1" x14ac:dyDescent="0.2">
      <c r="A31" t="s">
        <v>87</v>
      </c>
      <c r="B31" t="s">
        <v>107</v>
      </c>
      <c r="C31" s="59">
        <v>30000</v>
      </c>
      <c r="D31" s="59">
        <v>0</v>
      </c>
      <c r="E31" s="59">
        <v>8400</v>
      </c>
      <c r="F31" s="59">
        <v>10443.972</v>
      </c>
      <c r="G31" s="59">
        <v>0</v>
      </c>
      <c r="H31" s="59">
        <f t="shared" si="0"/>
        <v>0</v>
      </c>
    </row>
    <row r="32" spans="1:8" ht="20.25" customHeight="1" x14ac:dyDescent="0.2">
      <c r="A32" s="61" t="s">
        <v>443</v>
      </c>
      <c r="B32" s="61"/>
      <c r="C32" s="62">
        <v>30000</v>
      </c>
      <c r="D32" s="62">
        <v>0</v>
      </c>
      <c r="E32" s="62">
        <v>8400</v>
      </c>
      <c r="F32" s="62">
        <v>10443.972</v>
      </c>
      <c r="G32" s="62">
        <v>0</v>
      </c>
      <c r="H32" s="59">
        <f t="shared" si="0"/>
        <v>0</v>
      </c>
    </row>
    <row r="33" spans="1:8" ht="20.25" customHeight="1" x14ac:dyDescent="0.2">
      <c r="A33" t="s">
        <v>125</v>
      </c>
      <c r="B33" t="s">
        <v>530</v>
      </c>
      <c r="C33" s="59">
        <v>5000</v>
      </c>
      <c r="D33" s="59">
        <v>0</v>
      </c>
      <c r="E33" s="59">
        <v>5000</v>
      </c>
      <c r="F33" s="59">
        <v>5657.85</v>
      </c>
      <c r="G33" s="59">
        <v>0</v>
      </c>
      <c r="H33" s="59">
        <f t="shared" si="0"/>
        <v>0</v>
      </c>
    </row>
    <row r="34" spans="1:8" ht="20.25" customHeight="1" x14ac:dyDescent="0.2">
      <c r="A34" s="61" t="s">
        <v>220</v>
      </c>
      <c r="B34" s="61"/>
      <c r="C34" s="62">
        <v>5000</v>
      </c>
      <c r="D34" s="62">
        <v>0</v>
      </c>
      <c r="E34" s="62">
        <v>5000</v>
      </c>
      <c r="F34" s="62">
        <v>5657.85</v>
      </c>
      <c r="G34" s="62">
        <v>0</v>
      </c>
      <c r="H34" s="59">
        <f t="shared" si="0"/>
        <v>0</v>
      </c>
    </row>
    <row r="35" spans="1:8" ht="20.25" customHeight="1" x14ac:dyDescent="0.2">
      <c r="A35" t="s">
        <v>95</v>
      </c>
      <c r="C35" s="59">
        <v>647381</v>
      </c>
      <c r="D35" s="59">
        <v>313425</v>
      </c>
      <c r="E35" s="59">
        <v>415830</v>
      </c>
      <c r="F35" s="59">
        <v>322460.2570000001</v>
      </c>
      <c r="G35" s="59">
        <v>3782.55</v>
      </c>
      <c r="H35" s="59">
        <f t="shared" si="0"/>
        <v>3782.55</v>
      </c>
    </row>
    <row r="36" spans="1:8" ht="20.25" customHeight="1" x14ac:dyDescent="0.2">
      <c r="C36"/>
      <c r="H36" s="59">
        <f t="shared" si="0"/>
        <v>0</v>
      </c>
    </row>
    <row r="37" spans="1:8" ht="20.25" customHeight="1" x14ac:dyDescent="0.2">
      <c r="C37"/>
      <c r="H37" s="59">
        <f t="shared" si="0"/>
        <v>0</v>
      </c>
    </row>
    <row r="38" spans="1:8" ht="20.25" customHeight="1" x14ac:dyDescent="0.2">
      <c r="C38"/>
      <c r="H38" s="59">
        <f t="shared" si="0"/>
        <v>0</v>
      </c>
    </row>
    <row r="39" spans="1:8" ht="20.25" customHeight="1" x14ac:dyDescent="0.2">
      <c r="C39"/>
      <c r="H39" s="59">
        <f t="shared" si="0"/>
        <v>0</v>
      </c>
    </row>
    <row r="40" spans="1:8" ht="20.25" customHeight="1" x14ac:dyDescent="0.2">
      <c r="C40"/>
      <c r="H40" s="59"/>
    </row>
    <row r="41" spans="1:8" ht="20.25" customHeight="1" x14ac:dyDescent="0.2">
      <c r="C41"/>
      <c r="H41" s="59">
        <f t="shared" si="0"/>
        <v>0</v>
      </c>
    </row>
    <row r="42" spans="1:8" ht="20.25" customHeight="1" x14ac:dyDescent="0.2">
      <c r="C42"/>
      <c r="H42" s="59">
        <f t="shared" si="0"/>
        <v>0</v>
      </c>
    </row>
    <row r="43" spans="1:8" ht="20.25" customHeight="1" x14ac:dyDescent="0.2">
      <c r="C43"/>
      <c r="H43" s="59"/>
    </row>
    <row r="44" spans="1:8" ht="20.25" customHeight="1" x14ac:dyDescent="0.2">
      <c r="C44"/>
      <c r="H44" s="59">
        <f t="shared" si="0"/>
        <v>0</v>
      </c>
    </row>
    <row r="45" spans="1:8" ht="20.25" customHeight="1" x14ac:dyDescent="0.2">
      <c r="C45"/>
      <c r="H45" s="59">
        <f t="shared" si="0"/>
        <v>0</v>
      </c>
    </row>
    <row r="46" spans="1:8" ht="20.25" customHeight="1" x14ac:dyDescent="0.2">
      <c r="C46"/>
      <c r="H46" s="59">
        <f t="shared" si="0"/>
        <v>0</v>
      </c>
    </row>
    <row r="47" spans="1:8" ht="20.25" customHeight="1" x14ac:dyDescent="0.2">
      <c r="C47"/>
      <c r="H47" s="59">
        <f t="shared" si="0"/>
        <v>0</v>
      </c>
    </row>
    <row r="48" spans="1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7565.1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E18" sqref="E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165</v>
      </c>
      <c r="B7" t="s">
        <v>133</v>
      </c>
      <c r="C7" s="59">
        <v>140000</v>
      </c>
      <c r="D7" s="59">
        <v>144308.85</v>
      </c>
      <c r="E7" s="59">
        <v>137437</v>
      </c>
      <c r="F7" s="59">
        <v>120959.67806999999</v>
      </c>
      <c r="G7" s="59">
        <v>0</v>
      </c>
      <c r="H7" s="59">
        <v>120959.67806999999</v>
      </c>
      <c r="I7" s="59"/>
      <c r="J7" s="59"/>
      <c r="K7" s="59"/>
    </row>
    <row r="8" spans="1:11" ht="20.25" customHeight="1" x14ac:dyDescent="0.2">
      <c r="B8" t="s">
        <v>196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2540</v>
      </c>
      <c r="H8" s="59">
        <v>15961.714330000003</v>
      </c>
      <c r="J8" s="59"/>
      <c r="K8" s="59"/>
    </row>
    <row r="9" spans="1:11" ht="20.25" customHeight="1" x14ac:dyDescent="0.2">
      <c r="B9" t="s">
        <v>224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217</v>
      </c>
      <c r="B10" s="61"/>
      <c r="C10" s="62">
        <v>200000</v>
      </c>
      <c r="D10" s="62">
        <v>207064.2</v>
      </c>
      <c r="E10" s="62">
        <v>197204</v>
      </c>
      <c r="F10" s="62">
        <v>174665.79240000001</v>
      </c>
      <c r="G10" s="62">
        <v>2540</v>
      </c>
      <c r="H10" s="62">
        <v>172125.79240000001</v>
      </c>
    </row>
    <row r="11" spans="1:11" ht="20.25" customHeight="1" x14ac:dyDescent="0.2">
      <c r="A11" t="s">
        <v>81</v>
      </c>
      <c r="B11" t="s">
        <v>136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7783</v>
      </c>
      <c r="H11" s="59">
        <v>296064.5</v>
      </c>
      <c r="I11" s="59"/>
    </row>
    <row r="12" spans="1:11" ht="20.25" customHeight="1" x14ac:dyDescent="0.2">
      <c r="A12" s="61" t="s">
        <v>218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7783</v>
      </c>
      <c r="H12" s="62">
        <v>296064.5</v>
      </c>
      <c r="I12" s="59"/>
    </row>
    <row r="13" spans="1:11" ht="20.25" customHeight="1" x14ac:dyDescent="0.2">
      <c r="A13" t="s">
        <v>80</v>
      </c>
      <c r="B13" t="s">
        <v>96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136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246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150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205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219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</row>
    <row r="20" spans="1:9" ht="20.25" customHeight="1" x14ac:dyDescent="0.2">
      <c r="A20" t="s">
        <v>125</v>
      </c>
      <c r="B20" t="s">
        <v>107</v>
      </c>
      <c r="C20" s="59">
        <v>5000</v>
      </c>
      <c r="D20" s="59">
        <v>0</v>
      </c>
      <c r="E20" s="59">
        <v>5000</v>
      </c>
      <c r="F20" s="59">
        <v>6775.4500000000007</v>
      </c>
      <c r="G20" s="59">
        <v>6775.4500000000007</v>
      </c>
      <c r="H20" s="59">
        <v>0</v>
      </c>
      <c r="I20" s="59"/>
    </row>
    <row r="21" spans="1:9" ht="20.25" customHeight="1" x14ac:dyDescent="0.2">
      <c r="B21" t="s">
        <v>144</v>
      </c>
      <c r="C21" s="59">
        <v>50000</v>
      </c>
      <c r="D21" s="59">
        <v>52500</v>
      </c>
      <c r="E21" s="59">
        <v>50000</v>
      </c>
      <c r="F21" s="59">
        <v>59372.5</v>
      </c>
      <c r="G21" s="59">
        <v>51695</v>
      </c>
      <c r="H21" s="59">
        <v>7677.5</v>
      </c>
    </row>
    <row r="22" spans="1:9" ht="20.25" customHeight="1" x14ac:dyDescent="0.2">
      <c r="A22" s="61" t="s">
        <v>220</v>
      </c>
      <c r="B22" s="61"/>
      <c r="C22" s="62">
        <v>55000</v>
      </c>
      <c r="D22" s="62">
        <v>52500</v>
      </c>
      <c r="E22" s="62">
        <v>55000</v>
      </c>
      <c r="F22" s="62">
        <v>66147.95</v>
      </c>
      <c r="G22" s="62">
        <v>58470.45</v>
      </c>
      <c r="H22" s="62">
        <v>7677.5</v>
      </c>
      <c r="I22" s="59"/>
    </row>
    <row r="23" spans="1:9" ht="20.25" customHeight="1" x14ac:dyDescent="0.2">
      <c r="A23" t="s">
        <v>95</v>
      </c>
      <c r="C23" s="59">
        <v>1245000</v>
      </c>
      <c r="D23" s="59">
        <v>1299064.2</v>
      </c>
      <c r="E23" s="59">
        <v>1242204</v>
      </c>
      <c r="F23" s="59">
        <v>1269983.6424</v>
      </c>
      <c r="G23" s="59">
        <v>98549.55</v>
      </c>
      <c r="H23" s="59">
        <v>1171434.0924</v>
      </c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163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6E03-65ED-43A5-866E-F7E2082B6472}">
  <sheetPr>
    <tabColor rgb="FF92D050"/>
  </sheetPr>
  <dimension ref="A2:O80"/>
  <sheetViews>
    <sheetView topLeftCell="A25" workbookViewId="0">
      <selection activeCell="G18" sqref="G18"/>
    </sheetView>
  </sheetViews>
  <sheetFormatPr defaultRowHeight="12.75" x14ac:dyDescent="0.2"/>
  <cols>
    <col min="1" max="1" width="28.375" style="78" bestFit="1" customWidth="1"/>
    <col min="2" max="2" width="8.875" style="73" bestFit="1" customWidth="1"/>
    <col min="3" max="7" width="7.375" style="73" bestFit="1" customWidth="1"/>
    <col min="8" max="8" width="7.875" style="73" bestFit="1" customWidth="1"/>
    <col min="9" max="14" width="7.375" style="73" bestFit="1" customWidth="1"/>
    <col min="15" max="15" width="10.25" style="73" bestFit="1" customWidth="1"/>
    <col min="16" max="27" width="8.25" style="73" bestFit="1" customWidth="1"/>
    <col min="28" max="33" width="9.5" style="73" bestFit="1" customWidth="1"/>
    <col min="34" max="34" width="14.875" style="73" bestFit="1" customWidth="1"/>
    <col min="35" max="16384" width="9" style="73"/>
  </cols>
  <sheetData>
    <row r="2" spans="1:15" ht="15" x14ac:dyDescent="0.2">
      <c r="A2" s="81" t="s">
        <v>564</v>
      </c>
      <c r="B2" s="82">
        <v>76204</v>
      </c>
    </row>
    <row r="3" spans="1:15" x14ac:dyDescent="0.2">
      <c r="A3" s="79" t="s">
        <v>149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</row>
    <row r="4" spans="1:15" s="74" customFormat="1" x14ac:dyDescent="0.2">
      <c r="A4" s="80" t="s">
        <v>501</v>
      </c>
      <c r="B4" s="75">
        <v>45947</v>
      </c>
      <c r="C4" s="75">
        <v>45948</v>
      </c>
      <c r="D4" s="75">
        <v>45950</v>
      </c>
      <c r="E4" s="75">
        <v>45951</v>
      </c>
      <c r="F4" s="75">
        <v>45952</v>
      </c>
      <c r="G4" s="75">
        <v>45953</v>
      </c>
      <c r="H4" s="75">
        <v>45954</v>
      </c>
      <c r="I4" s="75">
        <v>45955</v>
      </c>
      <c r="J4" s="75">
        <v>45957</v>
      </c>
      <c r="K4" s="75">
        <v>45958</v>
      </c>
      <c r="L4" s="75">
        <v>45959</v>
      </c>
      <c r="M4" s="75">
        <v>45960</v>
      </c>
      <c r="N4" s="75">
        <v>45961</v>
      </c>
      <c r="O4" s="75" t="s">
        <v>95</v>
      </c>
    </row>
    <row r="5" spans="1:15" x14ac:dyDescent="0.2">
      <c r="A5" s="79">
        <v>917</v>
      </c>
      <c r="B5" s="76"/>
      <c r="C5" s="76"/>
      <c r="D5" s="76"/>
      <c r="E5" s="76"/>
      <c r="F5" s="76">
        <v>2500</v>
      </c>
      <c r="G5" s="76"/>
      <c r="H5" s="76"/>
      <c r="I5" s="76"/>
      <c r="J5" s="76"/>
      <c r="K5" s="76"/>
      <c r="L5" s="76"/>
      <c r="M5" s="76"/>
      <c r="N5" s="76">
        <v>2500</v>
      </c>
      <c r="O5" s="76">
        <f t="shared" ref="O5:O36" si="0">SUM(B5:N5)</f>
        <v>5000</v>
      </c>
    </row>
    <row r="6" spans="1:15" x14ac:dyDescent="0.2">
      <c r="A6" s="79">
        <v>931</v>
      </c>
      <c r="B6" s="76"/>
      <c r="C6" s="76"/>
      <c r="D6" s="76">
        <v>5000</v>
      </c>
      <c r="E6" s="76"/>
      <c r="F6" s="76"/>
      <c r="G6" s="76"/>
      <c r="H6" s="76"/>
      <c r="I6" s="76"/>
      <c r="J6" s="76"/>
      <c r="K6" s="76"/>
      <c r="L6" s="76">
        <v>5000</v>
      </c>
      <c r="M6" s="76"/>
      <c r="N6" s="76"/>
      <c r="O6" s="76">
        <f t="shared" si="0"/>
        <v>10000</v>
      </c>
    </row>
    <row r="7" spans="1:15" x14ac:dyDescent="0.2">
      <c r="A7" s="79">
        <v>932</v>
      </c>
      <c r="B7" s="76"/>
      <c r="C7" s="76"/>
      <c r="D7" s="76"/>
      <c r="E7" s="76"/>
      <c r="F7" s="76"/>
      <c r="G7" s="76"/>
      <c r="H7" s="76">
        <v>0</v>
      </c>
      <c r="I7" s="76"/>
      <c r="J7" s="76"/>
      <c r="K7" s="76">
        <v>0</v>
      </c>
      <c r="L7" s="76"/>
      <c r="M7" s="76">
        <v>5000</v>
      </c>
      <c r="N7" s="76"/>
      <c r="O7" s="76">
        <f t="shared" si="0"/>
        <v>5000</v>
      </c>
    </row>
    <row r="8" spans="1:15" x14ac:dyDescent="0.2">
      <c r="A8" s="79">
        <v>935</v>
      </c>
      <c r="B8" s="76">
        <v>0</v>
      </c>
      <c r="C8" s="76"/>
      <c r="D8" s="76"/>
      <c r="E8" s="76">
        <v>0</v>
      </c>
      <c r="F8" s="76"/>
      <c r="G8" s="76"/>
      <c r="H8" s="76">
        <v>0</v>
      </c>
      <c r="I8" s="76"/>
      <c r="J8" s="76">
        <v>5000</v>
      </c>
      <c r="K8" s="76"/>
      <c r="L8" s="76"/>
      <c r="M8" s="76">
        <v>10000</v>
      </c>
      <c r="N8" s="76"/>
      <c r="O8" s="76">
        <f t="shared" si="0"/>
        <v>15000</v>
      </c>
    </row>
    <row r="9" spans="1:15" x14ac:dyDescent="0.2">
      <c r="A9" s="79">
        <v>952</v>
      </c>
      <c r="B9" s="76">
        <v>2255</v>
      </c>
      <c r="C9" s="76"/>
      <c r="D9" s="76"/>
      <c r="E9" s="76"/>
      <c r="F9" s="76"/>
      <c r="G9" s="76"/>
      <c r="H9" s="76">
        <v>5000</v>
      </c>
      <c r="I9" s="76"/>
      <c r="J9" s="76"/>
      <c r="K9" s="76"/>
      <c r="L9" s="76"/>
      <c r="M9" s="76"/>
      <c r="N9" s="76">
        <v>5000</v>
      </c>
      <c r="O9" s="76">
        <f t="shared" si="0"/>
        <v>12255</v>
      </c>
    </row>
    <row r="10" spans="1:15" x14ac:dyDescent="0.2">
      <c r="A10" s="79">
        <v>953</v>
      </c>
      <c r="B10" s="76"/>
      <c r="C10" s="76"/>
      <c r="D10" s="76"/>
      <c r="E10" s="76">
        <v>0</v>
      </c>
      <c r="F10" s="76"/>
      <c r="G10" s="76"/>
      <c r="H10" s="76"/>
      <c r="I10" s="76"/>
      <c r="J10" s="76"/>
      <c r="K10" s="76"/>
      <c r="L10" s="76"/>
      <c r="M10" s="76"/>
      <c r="N10" s="76"/>
      <c r="O10" s="76">
        <f t="shared" si="0"/>
        <v>0</v>
      </c>
    </row>
    <row r="11" spans="1:15" x14ac:dyDescent="0.2">
      <c r="A11" s="79">
        <v>956</v>
      </c>
      <c r="B11" s="76"/>
      <c r="C11" s="76"/>
      <c r="D11" s="76"/>
      <c r="E11" s="76">
        <v>1129</v>
      </c>
      <c r="F11" s="76"/>
      <c r="G11" s="76"/>
      <c r="H11" s="76"/>
      <c r="I11" s="76"/>
      <c r="J11" s="76"/>
      <c r="K11" s="76"/>
      <c r="L11" s="76"/>
      <c r="M11" s="76"/>
      <c r="N11" s="76"/>
      <c r="O11" s="76">
        <f t="shared" si="0"/>
        <v>1129</v>
      </c>
    </row>
    <row r="12" spans="1:15" x14ac:dyDescent="0.2">
      <c r="A12" s="79">
        <v>959</v>
      </c>
      <c r="B12" s="76"/>
      <c r="C12" s="76"/>
      <c r="D12" s="76"/>
      <c r="E12" s="76"/>
      <c r="F12" s="76"/>
      <c r="G12" s="76"/>
      <c r="H12" s="76">
        <v>5000</v>
      </c>
      <c r="I12" s="76"/>
      <c r="J12" s="76"/>
      <c r="K12" s="76"/>
      <c r="L12" s="76"/>
      <c r="M12" s="76"/>
      <c r="N12" s="76"/>
      <c r="O12" s="76">
        <f t="shared" si="0"/>
        <v>5000</v>
      </c>
    </row>
    <row r="13" spans="1:15" x14ac:dyDescent="0.2">
      <c r="A13" s="79">
        <v>997</v>
      </c>
      <c r="B13" s="76"/>
      <c r="C13" s="76"/>
      <c r="D13" s="76"/>
      <c r="E13" s="76"/>
      <c r="F13" s="76"/>
      <c r="G13" s="76"/>
      <c r="H13" s="76">
        <v>5000</v>
      </c>
      <c r="I13" s="76"/>
      <c r="J13" s="76"/>
      <c r="K13" s="76"/>
      <c r="L13" s="76"/>
      <c r="M13" s="76"/>
      <c r="N13" s="76"/>
      <c r="O13" s="76">
        <f t="shared" si="0"/>
        <v>5000</v>
      </c>
    </row>
    <row r="14" spans="1:15" x14ac:dyDescent="0.2">
      <c r="A14" s="79" t="s">
        <v>333</v>
      </c>
      <c r="B14" s="76">
        <v>0</v>
      </c>
      <c r="C14" s="76"/>
      <c r="D14" s="76"/>
      <c r="E14" s="76"/>
      <c r="F14" s="76"/>
      <c r="G14" s="76"/>
      <c r="H14" s="76">
        <v>0</v>
      </c>
      <c r="I14" s="76"/>
      <c r="J14" s="76"/>
      <c r="K14" s="76"/>
      <c r="L14" s="76"/>
      <c r="M14" s="76"/>
      <c r="N14" s="76">
        <v>1371</v>
      </c>
      <c r="O14" s="76">
        <f t="shared" si="0"/>
        <v>1371</v>
      </c>
    </row>
    <row r="15" spans="1:15" x14ac:dyDescent="0.2">
      <c r="A15" s="79" t="s">
        <v>335</v>
      </c>
      <c r="B15" s="76">
        <v>0</v>
      </c>
      <c r="C15" s="76"/>
      <c r="D15" s="76"/>
      <c r="E15" s="76">
        <v>7500</v>
      </c>
      <c r="F15" s="76"/>
      <c r="G15" s="76"/>
      <c r="H15" s="76">
        <v>7500</v>
      </c>
      <c r="I15" s="76"/>
      <c r="J15" s="76"/>
      <c r="K15" s="76">
        <v>5000</v>
      </c>
      <c r="L15" s="76"/>
      <c r="M15" s="76"/>
      <c r="N15" s="76">
        <v>7500</v>
      </c>
      <c r="O15" s="76">
        <f t="shared" si="0"/>
        <v>27500</v>
      </c>
    </row>
    <row r="16" spans="1:15" x14ac:dyDescent="0.2">
      <c r="A16" s="79" t="s">
        <v>334</v>
      </c>
      <c r="B16" s="76">
        <v>0</v>
      </c>
      <c r="C16" s="76"/>
      <c r="D16" s="76">
        <v>5000</v>
      </c>
      <c r="E16" s="76"/>
      <c r="F16" s="76"/>
      <c r="G16" s="76"/>
      <c r="H16" s="76">
        <v>5000</v>
      </c>
      <c r="I16" s="76"/>
      <c r="J16" s="76"/>
      <c r="K16" s="76"/>
      <c r="L16" s="76"/>
      <c r="M16" s="76"/>
      <c r="N16" s="76">
        <v>10000</v>
      </c>
      <c r="O16" s="76">
        <f t="shared" si="0"/>
        <v>20000</v>
      </c>
    </row>
    <row r="17" spans="1:15" x14ac:dyDescent="0.2">
      <c r="A17" s="79" t="s">
        <v>337</v>
      </c>
      <c r="B17" s="76">
        <v>0</v>
      </c>
      <c r="C17" s="76"/>
      <c r="D17" s="76"/>
      <c r="E17" s="76">
        <v>0</v>
      </c>
      <c r="F17" s="76"/>
      <c r="G17" s="76"/>
      <c r="H17" s="76">
        <v>5000</v>
      </c>
      <c r="I17" s="76"/>
      <c r="J17" s="76">
        <v>10000</v>
      </c>
      <c r="K17" s="76"/>
      <c r="L17" s="76">
        <v>10000</v>
      </c>
      <c r="M17" s="76"/>
      <c r="N17" s="76">
        <v>5000</v>
      </c>
      <c r="O17" s="76">
        <f t="shared" si="0"/>
        <v>30000</v>
      </c>
    </row>
    <row r="18" spans="1:15" x14ac:dyDescent="0.2">
      <c r="A18" s="79" t="s">
        <v>339</v>
      </c>
      <c r="B18" s="76"/>
      <c r="C18" s="76"/>
      <c r="D18" s="76"/>
      <c r="E18" s="76">
        <v>7300</v>
      </c>
      <c r="F18" s="76"/>
      <c r="G18" s="76"/>
      <c r="H18" s="76"/>
      <c r="I18" s="76"/>
      <c r="J18" s="76"/>
      <c r="K18" s="76"/>
      <c r="L18" s="76"/>
      <c r="M18" s="76">
        <v>5000</v>
      </c>
      <c r="N18" s="76"/>
      <c r="O18" s="76">
        <f t="shared" si="0"/>
        <v>12300</v>
      </c>
    </row>
    <row r="19" spans="1:15" x14ac:dyDescent="0.2">
      <c r="A19" s="79" t="s">
        <v>332</v>
      </c>
      <c r="B19" s="76"/>
      <c r="C19" s="76"/>
      <c r="D19" s="76">
        <v>2641</v>
      </c>
      <c r="E19" s="76"/>
      <c r="F19" s="76"/>
      <c r="G19" s="76"/>
      <c r="H19" s="76"/>
      <c r="I19" s="76"/>
      <c r="J19" s="76"/>
      <c r="K19" s="76"/>
      <c r="L19" s="76">
        <v>2500</v>
      </c>
      <c r="M19" s="76"/>
      <c r="N19" s="76"/>
      <c r="O19" s="76">
        <f t="shared" si="0"/>
        <v>5141</v>
      </c>
    </row>
    <row r="20" spans="1:15" x14ac:dyDescent="0.2">
      <c r="A20" s="79" t="s">
        <v>340</v>
      </c>
      <c r="B20" s="76">
        <v>0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>
        <v>0</v>
      </c>
      <c r="O20" s="76">
        <f t="shared" si="0"/>
        <v>0</v>
      </c>
    </row>
    <row r="21" spans="1:15" x14ac:dyDescent="0.2">
      <c r="A21" s="79" t="s">
        <v>310</v>
      </c>
      <c r="B21" s="76">
        <v>3000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>
        <f t="shared" si="0"/>
        <v>3000</v>
      </c>
    </row>
    <row r="22" spans="1:15" x14ac:dyDescent="0.2">
      <c r="A22" s="79" t="s">
        <v>532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>
        <f t="shared" si="0"/>
        <v>0</v>
      </c>
    </row>
    <row r="23" spans="1:15" x14ac:dyDescent="0.2">
      <c r="A23" s="79" t="s">
        <v>531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>
        <f t="shared" si="0"/>
        <v>0</v>
      </c>
    </row>
    <row r="24" spans="1:15" x14ac:dyDescent="0.2">
      <c r="A24" s="79" t="s">
        <v>533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>
        <f t="shared" si="0"/>
        <v>0</v>
      </c>
    </row>
    <row r="25" spans="1:15" x14ac:dyDescent="0.2">
      <c r="A25" s="79" t="s">
        <v>547</v>
      </c>
      <c r="B25" s="76"/>
      <c r="C25" s="76"/>
      <c r="D25" s="76"/>
      <c r="E25" s="76"/>
      <c r="F25" s="76">
        <v>5000</v>
      </c>
      <c r="G25" s="76"/>
      <c r="H25" s="76">
        <v>5000</v>
      </c>
      <c r="I25" s="76"/>
      <c r="J25" s="76"/>
      <c r="K25" s="76"/>
      <c r="L25" s="76"/>
      <c r="M25" s="76"/>
      <c r="N25" s="76"/>
      <c r="O25" s="76">
        <f t="shared" si="0"/>
        <v>10000</v>
      </c>
    </row>
    <row r="26" spans="1:15" x14ac:dyDescent="0.2">
      <c r="A26" s="79" t="s">
        <v>400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>
        <f t="shared" si="0"/>
        <v>0</v>
      </c>
    </row>
    <row r="27" spans="1:15" x14ac:dyDescent="0.2">
      <c r="A27" s="79" t="s">
        <v>570</v>
      </c>
      <c r="B27" s="76"/>
      <c r="C27" s="76"/>
      <c r="D27" s="76"/>
      <c r="E27" s="76"/>
      <c r="F27" s="76"/>
      <c r="G27" s="76"/>
      <c r="H27" s="76">
        <v>20000</v>
      </c>
      <c r="I27" s="76"/>
      <c r="J27" s="76"/>
      <c r="K27" s="76"/>
      <c r="L27" s="76"/>
      <c r="M27" s="76"/>
      <c r="N27" s="76"/>
      <c r="O27" s="76">
        <f t="shared" si="0"/>
        <v>20000</v>
      </c>
    </row>
    <row r="28" spans="1:15" x14ac:dyDescent="0.2">
      <c r="A28" s="79" t="s">
        <v>553</v>
      </c>
      <c r="B28" s="76"/>
      <c r="C28" s="76"/>
      <c r="D28" s="76"/>
      <c r="E28" s="76"/>
      <c r="F28" s="76"/>
      <c r="G28" s="76"/>
      <c r="H28" s="76"/>
      <c r="I28" s="76"/>
      <c r="J28" s="76"/>
      <c r="K28" s="76">
        <v>5000</v>
      </c>
      <c r="L28" s="76"/>
      <c r="M28" s="76"/>
      <c r="N28" s="76"/>
      <c r="O28" s="76">
        <f t="shared" si="0"/>
        <v>5000</v>
      </c>
    </row>
    <row r="29" spans="1:15" x14ac:dyDescent="0.2">
      <c r="A29" s="79" t="s">
        <v>567</v>
      </c>
      <c r="B29" s="76"/>
      <c r="C29" s="76"/>
      <c r="D29" s="76"/>
      <c r="E29" s="76"/>
      <c r="F29" s="76">
        <v>5000</v>
      </c>
      <c r="G29" s="76"/>
      <c r="H29" s="76"/>
      <c r="I29" s="76"/>
      <c r="J29" s="76"/>
      <c r="K29" s="76"/>
      <c r="L29" s="76"/>
      <c r="M29" s="76"/>
      <c r="N29" s="76"/>
      <c r="O29" s="76">
        <f t="shared" si="0"/>
        <v>5000</v>
      </c>
    </row>
    <row r="30" spans="1:15" x14ac:dyDescent="0.2">
      <c r="A30" s="79" t="s">
        <v>529</v>
      </c>
      <c r="B30" s="76"/>
      <c r="C30" s="76"/>
      <c r="D30" s="76"/>
      <c r="E30" s="76"/>
      <c r="F30" s="76"/>
      <c r="G30" s="76"/>
      <c r="H30" s="76">
        <v>10000</v>
      </c>
      <c r="I30" s="76"/>
      <c r="J30" s="76"/>
      <c r="K30" s="76"/>
      <c r="L30" s="76"/>
      <c r="M30" s="76"/>
      <c r="N30" s="76"/>
      <c r="O30" s="76">
        <f t="shared" si="0"/>
        <v>10000</v>
      </c>
    </row>
    <row r="31" spans="1:15" x14ac:dyDescent="0.2">
      <c r="A31" s="79" t="s">
        <v>398</v>
      </c>
      <c r="B31" s="76"/>
      <c r="C31" s="76"/>
      <c r="D31" s="76"/>
      <c r="E31" s="76"/>
      <c r="F31" s="76"/>
      <c r="G31" s="76">
        <v>3000</v>
      </c>
      <c r="H31" s="76"/>
      <c r="I31" s="76"/>
      <c r="J31" s="76"/>
      <c r="K31" s="76"/>
      <c r="L31" s="76"/>
      <c r="M31" s="76"/>
      <c r="N31" s="76"/>
      <c r="O31" s="76">
        <f t="shared" si="0"/>
        <v>3000</v>
      </c>
    </row>
    <row r="32" spans="1:15" x14ac:dyDescent="0.2">
      <c r="A32" s="79" t="s">
        <v>270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>
        <f t="shared" si="0"/>
        <v>0</v>
      </c>
    </row>
    <row r="33" spans="1:15" x14ac:dyDescent="0.2">
      <c r="A33" s="79" t="s">
        <v>286</v>
      </c>
      <c r="B33" s="76"/>
      <c r="C33" s="76"/>
      <c r="D33" s="76"/>
      <c r="E33" s="76"/>
      <c r="F33" s="76">
        <v>10000</v>
      </c>
      <c r="G33" s="76"/>
      <c r="H33" s="76"/>
      <c r="I33" s="76"/>
      <c r="J33" s="76"/>
      <c r="K33" s="76"/>
      <c r="L33" s="76"/>
      <c r="M33" s="76"/>
      <c r="N33" s="76"/>
      <c r="O33" s="76">
        <f t="shared" si="0"/>
        <v>10000</v>
      </c>
    </row>
    <row r="34" spans="1:15" x14ac:dyDescent="0.2">
      <c r="A34" s="79" t="s">
        <v>344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>
        <v>5000</v>
      </c>
      <c r="M34" s="76"/>
      <c r="N34" s="76"/>
      <c r="O34" s="76">
        <f t="shared" si="0"/>
        <v>5000</v>
      </c>
    </row>
    <row r="35" spans="1:15" x14ac:dyDescent="0.2">
      <c r="A35" s="79" t="s">
        <v>343</v>
      </c>
      <c r="B35" s="76"/>
      <c r="C35" s="76"/>
      <c r="D35" s="76"/>
      <c r="E35" s="76"/>
      <c r="F35" s="76"/>
      <c r="G35" s="76"/>
      <c r="H35" s="76">
        <v>2500</v>
      </c>
      <c r="I35" s="76"/>
      <c r="J35" s="76"/>
      <c r="K35" s="76"/>
      <c r="L35" s="76">
        <v>2500</v>
      </c>
      <c r="M35" s="76"/>
      <c r="N35" s="76"/>
      <c r="O35" s="76">
        <f t="shared" si="0"/>
        <v>5000</v>
      </c>
    </row>
    <row r="36" spans="1:15" x14ac:dyDescent="0.2">
      <c r="A36" s="79" t="s">
        <v>341</v>
      </c>
      <c r="B36" s="76"/>
      <c r="C36" s="76"/>
      <c r="D36" s="76"/>
      <c r="E36" s="76">
        <v>2500</v>
      </c>
      <c r="F36" s="76"/>
      <c r="G36" s="76"/>
      <c r="H36" s="76"/>
      <c r="I36" s="76"/>
      <c r="J36" s="76"/>
      <c r="K36" s="76"/>
      <c r="L36" s="76">
        <v>2500</v>
      </c>
      <c r="M36" s="76"/>
      <c r="N36" s="76"/>
      <c r="O36" s="76">
        <f t="shared" si="0"/>
        <v>5000</v>
      </c>
    </row>
    <row r="37" spans="1:15" x14ac:dyDescent="0.2">
      <c r="A37" s="79" t="s">
        <v>329</v>
      </c>
      <c r="B37" s="76"/>
      <c r="C37" s="76"/>
      <c r="D37" s="76"/>
      <c r="E37" s="76"/>
      <c r="F37" s="76"/>
      <c r="G37" s="76"/>
      <c r="H37" s="76">
        <v>0</v>
      </c>
      <c r="I37" s="76"/>
      <c r="J37" s="76"/>
      <c r="K37" s="76"/>
      <c r="L37" s="76"/>
      <c r="M37" s="76">
        <v>10000</v>
      </c>
      <c r="N37" s="76"/>
      <c r="O37" s="76">
        <f t="shared" ref="O37:O68" si="1">SUM(B37:N37)</f>
        <v>10000</v>
      </c>
    </row>
    <row r="38" spans="1:15" x14ac:dyDescent="0.2">
      <c r="A38" s="79" t="s">
        <v>330</v>
      </c>
      <c r="B38" s="76"/>
      <c r="C38" s="76"/>
      <c r="D38" s="76"/>
      <c r="E38" s="76">
        <v>0</v>
      </c>
      <c r="F38" s="76"/>
      <c r="G38" s="76"/>
      <c r="H38" s="76"/>
      <c r="I38" s="76"/>
      <c r="J38" s="76"/>
      <c r="K38" s="76">
        <v>0</v>
      </c>
      <c r="L38" s="76"/>
      <c r="M38" s="76">
        <v>0</v>
      </c>
      <c r="N38" s="76"/>
      <c r="O38" s="76">
        <f t="shared" si="1"/>
        <v>0</v>
      </c>
    </row>
    <row r="39" spans="1:15" x14ac:dyDescent="0.2">
      <c r="A39" s="79" t="s">
        <v>569</v>
      </c>
      <c r="B39" s="76"/>
      <c r="C39" s="76"/>
      <c r="D39" s="76"/>
      <c r="E39" s="76">
        <v>4000</v>
      </c>
      <c r="F39" s="76"/>
      <c r="G39" s="76"/>
      <c r="H39" s="76"/>
      <c r="I39" s="76"/>
      <c r="J39" s="76"/>
      <c r="K39" s="76"/>
      <c r="L39" s="76"/>
      <c r="M39" s="76"/>
      <c r="N39" s="76"/>
      <c r="O39" s="76">
        <f t="shared" si="1"/>
        <v>4000</v>
      </c>
    </row>
    <row r="40" spans="1:15" x14ac:dyDescent="0.2">
      <c r="A40" s="79" t="s">
        <v>558</v>
      </c>
      <c r="B40" s="76"/>
      <c r="C40" s="76"/>
      <c r="D40" s="76"/>
      <c r="E40" s="76"/>
      <c r="F40" s="76"/>
      <c r="G40" s="76"/>
      <c r="H40" s="76">
        <v>5000</v>
      </c>
      <c r="I40" s="76"/>
      <c r="J40" s="76"/>
      <c r="K40" s="76"/>
      <c r="L40" s="76"/>
      <c r="M40" s="76"/>
      <c r="N40" s="76"/>
      <c r="O40" s="76">
        <f t="shared" si="1"/>
        <v>5000</v>
      </c>
    </row>
    <row r="41" spans="1:15" x14ac:dyDescent="0.2">
      <c r="A41" s="79" t="s">
        <v>254</v>
      </c>
      <c r="B41" s="76"/>
      <c r="C41" s="76"/>
      <c r="D41" s="76"/>
      <c r="E41" s="76">
        <v>10000</v>
      </c>
      <c r="F41" s="76"/>
      <c r="G41" s="76"/>
      <c r="H41" s="76"/>
      <c r="I41" s="76"/>
      <c r="J41" s="76"/>
      <c r="K41" s="76"/>
      <c r="L41" s="76"/>
      <c r="M41" s="76"/>
      <c r="N41" s="76"/>
      <c r="O41" s="76">
        <f t="shared" si="1"/>
        <v>10000</v>
      </c>
    </row>
    <row r="42" spans="1:15" x14ac:dyDescent="0.2">
      <c r="A42" s="79" t="s">
        <v>379</v>
      </c>
      <c r="B42" s="76"/>
      <c r="C42" s="76"/>
      <c r="D42" s="76">
        <v>25000</v>
      </c>
      <c r="E42" s="76"/>
      <c r="F42" s="76"/>
      <c r="G42" s="76"/>
      <c r="H42" s="76"/>
      <c r="I42" s="76">
        <v>25000</v>
      </c>
      <c r="J42" s="76"/>
      <c r="K42" s="76">
        <v>25000</v>
      </c>
      <c r="L42" s="76"/>
      <c r="M42" s="76"/>
      <c r="N42" s="76">
        <v>25000</v>
      </c>
      <c r="O42" s="76">
        <f t="shared" si="1"/>
        <v>100000</v>
      </c>
    </row>
    <row r="43" spans="1:15" x14ac:dyDescent="0.2">
      <c r="A43" s="79" t="s">
        <v>563</v>
      </c>
      <c r="B43" s="76"/>
      <c r="C43" s="76"/>
      <c r="D43" s="76">
        <v>10000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>
        <f t="shared" si="1"/>
        <v>10000</v>
      </c>
    </row>
    <row r="44" spans="1:15" x14ac:dyDescent="0.2">
      <c r="A44" s="79" t="s">
        <v>525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>
        <f t="shared" si="1"/>
        <v>0</v>
      </c>
    </row>
    <row r="45" spans="1:15" x14ac:dyDescent="0.2">
      <c r="A45" s="79" t="s">
        <v>549</v>
      </c>
      <c r="B45" s="76"/>
      <c r="C45" s="76"/>
      <c r="D45" s="76"/>
      <c r="E45" s="76"/>
      <c r="F45" s="76"/>
      <c r="G45" s="76"/>
      <c r="H45" s="76">
        <v>5000</v>
      </c>
      <c r="I45" s="76"/>
      <c r="J45" s="76"/>
      <c r="K45" s="76"/>
      <c r="L45" s="76"/>
      <c r="M45" s="76"/>
      <c r="N45" s="76"/>
      <c r="O45" s="76">
        <f t="shared" si="1"/>
        <v>5000</v>
      </c>
    </row>
    <row r="46" spans="1:15" x14ac:dyDescent="0.2">
      <c r="A46" s="79" t="s">
        <v>255</v>
      </c>
      <c r="B46" s="76"/>
      <c r="C46" s="76"/>
      <c r="D46" s="76"/>
      <c r="E46" s="76">
        <v>0</v>
      </c>
      <c r="F46" s="76"/>
      <c r="G46" s="76"/>
      <c r="H46" s="76">
        <v>5000</v>
      </c>
      <c r="I46" s="76"/>
      <c r="J46" s="76"/>
      <c r="K46" s="76">
        <v>10000</v>
      </c>
      <c r="L46" s="76"/>
      <c r="M46" s="76"/>
      <c r="N46" s="76"/>
      <c r="O46" s="76">
        <f t="shared" si="1"/>
        <v>15000</v>
      </c>
    </row>
    <row r="47" spans="1:15" x14ac:dyDescent="0.2">
      <c r="A47" s="79" t="s">
        <v>182</v>
      </c>
      <c r="B47" s="76"/>
      <c r="C47" s="76"/>
      <c r="D47" s="76"/>
      <c r="E47" s="76"/>
      <c r="F47" s="76"/>
      <c r="G47" s="76"/>
      <c r="H47" s="76">
        <v>5000</v>
      </c>
      <c r="I47" s="76"/>
      <c r="J47" s="76"/>
      <c r="K47" s="76"/>
      <c r="L47" s="76"/>
      <c r="M47" s="76"/>
      <c r="N47" s="76"/>
      <c r="O47" s="76">
        <f t="shared" si="1"/>
        <v>5000</v>
      </c>
    </row>
    <row r="48" spans="1:15" x14ac:dyDescent="0.2">
      <c r="A48" s="79" t="s">
        <v>338</v>
      </c>
      <c r="B48" s="76">
        <v>5000</v>
      </c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>
        <v>5000</v>
      </c>
      <c r="O48" s="76">
        <f t="shared" si="1"/>
        <v>10000</v>
      </c>
    </row>
    <row r="49" spans="1:15" x14ac:dyDescent="0.2">
      <c r="A49" s="79" t="s">
        <v>342</v>
      </c>
      <c r="B49" s="76"/>
      <c r="C49" s="76"/>
      <c r="D49" s="76"/>
      <c r="E49" s="76"/>
      <c r="F49" s="76"/>
      <c r="G49" s="76"/>
      <c r="H49" s="76">
        <v>5000</v>
      </c>
      <c r="I49" s="76"/>
      <c r="J49" s="76"/>
      <c r="K49" s="76"/>
      <c r="L49" s="76"/>
      <c r="M49" s="76"/>
      <c r="N49" s="76"/>
      <c r="O49" s="76">
        <f t="shared" si="1"/>
        <v>5000</v>
      </c>
    </row>
    <row r="50" spans="1:15" x14ac:dyDescent="0.2">
      <c r="A50" s="79" t="s">
        <v>288</v>
      </c>
      <c r="B50" s="76"/>
      <c r="C50" s="76"/>
      <c r="D50" s="76"/>
      <c r="E50" s="76">
        <v>0</v>
      </c>
      <c r="F50" s="76"/>
      <c r="G50" s="76"/>
      <c r="H50" s="76"/>
      <c r="I50" s="76"/>
      <c r="J50" s="76"/>
      <c r="K50" s="76"/>
      <c r="L50" s="76"/>
      <c r="M50" s="76"/>
      <c r="N50" s="76"/>
      <c r="O50" s="76">
        <f t="shared" si="1"/>
        <v>0</v>
      </c>
    </row>
    <row r="51" spans="1:15" x14ac:dyDescent="0.2">
      <c r="A51" s="79" t="s">
        <v>483</v>
      </c>
      <c r="B51" s="76"/>
      <c r="C51" s="76"/>
      <c r="D51" s="76"/>
      <c r="E51" s="76">
        <v>3000</v>
      </c>
      <c r="F51" s="76"/>
      <c r="G51" s="76"/>
      <c r="H51" s="76"/>
      <c r="I51" s="76"/>
      <c r="J51" s="76"/>
      <c r="K51" s="76"/>
      <c r="L51" s="76"/>
      <c r="M51" s="76"/>
      <c r="N51" s="76"/>
      <c r="O51" s="76">
        <f t="shared" si="1"/>
        <v>3000</v>
      </c>
    </row>
    <row r="52" spans="1:15" x14ac:dyDescent="0.2">
      <c r="A52" s="79" t="s">
        <v>209</v>
      </c>
      <c r="B52" s="76"/>
      <c r="C52" s="76"/>
      <c r="D52" s="76"/>
      <c r="E52" s="76">
        <v>0</v>
      </c>
      <c r="F52" s="76"/>
      <c r="G52" s="76"/>
      <c r="H52" s="76"/>
      <c r="I52" s="76"/>
      <c r="J52" s="76"/>
      <c r="K52" s="76"/>
      <c r="L52" s="76"/>
      <c r="M52" s="76"/>
      <c r="N52" s="76"/>
      <c r="O52" s="76">
        <f t="shared" si="1"/>
        <v>0</v>
      </c>
    </row>
    <row r="53" spans="1:15" x14ac:dyDescent="0.2">
      <c r="A53" s="79" t="s">
        <v>544</v>
      </c>
      <c r="B53" s="76"/>
      <c r="C53" s="76"/>
      <c r="D53" s="76"/>
      <c r="E53" s="76"/>
      <c r="F53" s="76">
        <v>5000</v>
      </c>
      <c r="G53" s="76"/>
      <c r="H53" s="76"/>
      <c r="I53" s="76"/>
      <c r="J53" s="76"/>
      <c r="K53" s="76"/>
      <c r="L53" s="76"/>
      <c r="M53" s="76"/>
      <c r="N53" s="76"/>
      <c r="O53" s="76">
        <f t="shared" si="1"/>
        <v>5000</v>
      </c>
    </row>
    <row r="54" spans="1:15" x14ac:dyDescent="0.2">
      <c r="A54" s="79" t="s">
        <v>242</v>
      </c>
      <c r="B54" s="76"/>
      <c r="C54" s="76"/>
      <c r="D54" s="76"/>
      <c r="E54" s="76"/>
      <c r="F54" s="76">
        <v>10000</v>
      </c>
      <c r="G54" s="76"/>
      <c r="H54" s="76"/>
      <c r="I54" s="76"/>
      <c r="J54" s="76"/>
      <c r="K54" s="76">
        <v>5000</v>
      </c>
      <c r="L54" s="76"/>
      <c r="M54" s="76"/>
      <c r="N54" s="76"/>
      <c r="O54" s="76">
        <f t="shared" si="1"/>
        <v>15000</v>
      </c>
    </row>
    <row r="55" spans="1:15" x14ac:dyDescent="0.2">
      <c r="A55" s="79" t="s">
        <v>272</v>
      </c>
      <c r="B55" s="76"/>
      <c r="C55" s="76"/>
      <c r="D55" s="76"/>
      <c r="E55" s="76"/>
      <c r="F55" s="76">
        <v>5000</v>
      </c>
      <c r="G55" s="76"/>
      <c r="H55" s="76"/>
      <c r="I55" s="76"/>
      <c r="J55" s="76"/>
      <c r="K55" s="76"/>
      <c r="L55" s="76"/>
      <c r="M55" s="76"/>
      <c r="N55" s="76"/>
      <c r="O55" s="76">
        <f t="shared" si="1"/>
        <v>5000</v>
      </c>
    </row>
    <row r="56" spans="1:15" x14ac:dyDescent="0.2">
      <c r="A56" s="79" t="s">
        <v>537</v>
      </c>
      <c r="B56" s="76"/>
      <c r="C56" s="76"/>
      <c r="D56" s="76"/>
      <c r="E56" s="76"/>
      <c r="F56" s="76">
        <v>5000</v>
      </c>
      <c r="G56" s="76"/>
      <c r="H56" s="76"/>
      <c r="I56" s="76"/>
      <c r="J56" s="76"/>
      <c r="K56" s="76"/>
      <c r="L56" s="76"/>
      <c r="M56" s="76"/>
      <c r="N56" s="76"/>
      <c r="O56" s="76">
        <f t="shared" si="1"/>
        <v>5000</v>
      </c>
    </row>
    <row r="57" spans="1:15" x14ac:dyDescent="0.2">
      <c r="A57" s="79" t="s">
        <v>253</v>
      </c>
      <c r="B57" s="76"/>
      <c r="C57" s="76"/>
      <c r="D57" s="76"/>
      <c r="E57" s="76"/>
      <c r="F57" s="76">
        <v>0</v>
      </c>
      <c r="G57" s="76"/>
      <c r="H57" s="76">
        <v>0</v>
      </c>
      <c r="I57" s="76"/>
      <c r="J57" s="76"/>
      <c r="K57" s="76"/>
      <c r="L57" s="76"/>
      <c r="M57" s="76"/>
      <c r="N57" s="76"/>
      <c r="O57" s="76">
        <f t="shared" si="1"/>
        <v>0</v>
      </c>
    </row>
    <row r="58" spans="1:15" x14ac:dyDescent="0.2">
      <c r="A58" s="79" t="s">
        <v>541</v>
      </c>
      <c r="B58" s="76"/>
      <c r="C58" s="76"/>
      <c r="D58" s="76"/>
      <c r="E58" s="76">
        <v>5000</v>
      </c>
      <c r="F58" s="76"/>
      <c r="G58" s="76"/>
      <c r="H58" s="76"/>
      <c r="I58" s="76"/>
      <c r="J58" s="76"/>
      <c r="K58" s="76"/>
      <c r="L58" s="76"/>
      <c r="M58" s="76"/>
      <c r="N58" s="76"/>
      <c r="O58" s="76">
        <f t="shared" si="1"/>
        <v>5000</v>
      </c>
    </row>
    <row r="59" spans="1:15" x14ac:dyDescent="0.2">
      <c r="A59" s="79" t="s">
        <v>552</v>
      </c>
      <c r="B59" s="76"/>
      <c r="C59" s="76"/>
      <c r="D59" s="76"/>
      <c r="E59" s="76"/>
      <c r="F59" s="76"/>
      <c r="G59" s="76"/>
      <c r="H59" s="76"/>
      <c r="I59" s="76"/>
      <c r="J59" s="76"/>
      <c r="K59" s="76">
        <v>5000</v>
      </c>
      <c r="L59" s="76"/>
      <c r="M59" s="76"/>
      <c r="N59" s="76"/>
      <c r="O59" s="76">
        <f t="shared" si="1"/>
        <v>5000</v>
      </c>
    </row>
    <row r="60" spans="1:15" x14ac:dyDescent="0.2">
      <c r="A60" s="79" t="s">
        <v>559</v>
      </c>
      <c r="B60" s="76"/>
      <c r="C60" s="76"/>
      <c r="D60" s="76"/>
      <c r="E60" s="76"/>
      <c r="F60" s="76"/>
      <c r="G60" s="76"/>
      <c r="H60" s="76">
        <v>10000</v>
      </c>
      <c r="I60" s="76"/>
      <c r="J60" s="76"/>
      <c r="K60" s="76"/>
      <c r="L60" s="76"/>
      <c r="M60" s="76"/>
      <c r="N60" s="76"/>
      <c r="O60" s="76">
        <f t="shared" si="1"/>
        <v>10000</v>
      </c>
    </row>
    <row r="61" spans="1:15" x14ac:dyDescent="0.2">
      <c r="A61" s="79" t="s">
        <v>191</v>
      </c>
      <c r="B61" s="76"/>
      <c r="C61" s="76"/>
      <c r="D61" s="76"/>
      <c r="E61" s="76"/>
      <c r="F61" s="76">
        <v>17369</v>
      </c>
      <c r="G61" s="76"/>
      <c r="H61" s="76"/>
      <c r="I61" s="76"/>
      <c r="J61" s="76"/>
      <c r="K61" s="76"/>
      <c r="L61" s="76"/>
      <c r="M61" s="76"/>
      <c r="N61" s="76"/>
      <c r="O61" s="76">
        <f t="shared" si="1"/>
        <v>17369</v>
      </c>
    </row>
    <row r="62" spans="1:15" x14ac:dyDescent="0.2">
      <c r="A62" s="79" t="s">
        <v>351</v>
      </c>
      <c r="B62" s="76"/>
      <c r="C62" s="76"/>
      <c r="D62" s="76"/>
      <c r="E62" s="76"/>
      <c r="F62" s="76">
        <v>0</v>
      </c>
      <c r="G62" s="76"/>
      <c r="H62" s="76"/>
      <c r="I62" s="76"/>
      <c r="J62" s="76"/>
      <c r="K62" s="76"/>
      <c r="L62" s="76"/>
      <c r="M62" s="76"/>
      <c r="N62" s="76"/>
      <c r="O62" s="76">
        <f t="shared" si="1"/>
        <v>0</v>
      </c>
    </row>
    <row r="63" spans="1:15" x14ac:dyDescent="0.2">
      <c r="A63" s="79" t="s">
        <v>491</v>
      </c>
      <c r="B63" s="76">
        <v>0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>
        <f t="shared" si="1"/>
        <v>0</v>
      </c>
    </row>
    <row r="64" spans="1:15" x14ac:dyDescent="0.2">
      <c r="A64" s="79" t="s">
        <v>480</v>
      </c>
      <c r="B64" s="76"/>
      <c r="C64" s="76"/>
      <c r="D64" s="76"/>
      <c r="E64" s="76"/>
      <c r="F64" s="76"/>
      <c r="G64" s="76"/>
      <c r="H64" s="76"/>
      <c r="I64" s="76"/>
      <c r="J64" s="76">
        <v>3000</v>
      </c>
      <c r="K64" s="76"/>
      <c r="L64" s="76"/>
      <c r="M64" s="76"/>
      <c r="N64" s="76"/>
      <c r="O64" s="76">
        <f t="shared" si="1"/>
        <v>3000</v>
      </c>
    </row>
    <row r="65" spans="1:15" x14ac:dyDescent="0.2">
      <c r="A65" s="79" t="s">
        <v>318</v>
      </c>
      <c r="B65" s="76">
        <v>0</v>
      </c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>
        <f t="shared" si="1"/>
        <v>0</v>
      </c>
    </row>
    <row r="66" spans="1:15" x14ac:dyDescent="0.2">
      <c r="A66" s="79" t="s">
        <v>521</v>
      </c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>
        <f t="shared" si="1"/>
        <v>0</v>
      </c>
    </row>
    <row r="67" spans="1:15" x14ac:dyDescent="0.2">
      <c r="A67" s="79" t="s">
        <v>446</v>
      </c>
      <c r="B67" s="76"/>
      <c r="C67" s="76"/>
      <c r="D67" s="76"/>
      <c r="E67" s="76">
        <v>0</v>
      </c>
      <c r="F67" s="76"/>
      <c r="G67" s="76"/>
      <c r="H67" s="76"/>
      <c r="I67" s="76"/>
      <c r="J67" s="76"/>
      <c r="K67" s="76"/>
      <c r="L67" s="76"/>
      <c r="M67" s="76"/>
      <c r="N67" s="76"/>
      <c r="O67" s="76">
        <f t="shared" si="1"/>
        <v>0</v>
      </c>
    </row>
    <row r="68" spans="1:15" x14ac:dyDescent="0.2">
      <c r="A68" s="79" t="s">
        <v>59</v>
      </c>
      <c r="B68" s="76">
        <v>5000</v>
      </c>
      <c r="C68" s="76">
        <v>0</v>
      </c>
      <c r="D68" s="76">
        <v>10000</v>
      </c>
      <c r="E68" s="76">
        <v>0</v>
      </c>
      <c r="F68" s="76"/>
      <c r="G68" s="76"/>
      <c r="H68" s="76"/>
      <c r="I68" s="76"/>
      <c r="J68" s="76"/>
      <c r="K68" s="76"/>
      <c r="L68" s="76">
        <v>10000</v>
      </c>
      <c r="M68" s="76">
        <v>8400</v>
      </c>
      <c r="N68" s="76"/>
      <c r="O68" s="76">
        <f t="shared" si="1"/>
        <v>33400</v>
      </c>
    </row>
    <row r="69" spans="1:15" x14ac:dyDescent="0.2">
      <c r="A69" s="79" t="s">
        <v>311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>
        <v>3000</v>
      </c>
      <c r="O69" s="76">
        <f t="shared" ref="O69:O100" si="2">SUM(B69:N69)</f>
        <v>3000</v>
      </c>
    </row>
    <row r="70" spans="1:15" x14ac:dyDescent="0.2">
      <c r="A70" s="79" t="s">
        <v>459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>
        <f t="shared" si="2"/>
        <v>0</v>
      </c>
    </row>
    <row r="71" spans="1:15" x14ac:dyDescent="0.2">
      <c r="A71" s="79" t="s">
        <v>320</v>
      </c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>
        <v>3000</v>
      </c>
      <c r="O71" s="76">
        <f t="shared" si="2"/>
        <v>3000</v>
      </c>
    </row>
    <row r="72" spans="1:15" x14ac:dyDescent="0.2">
      <c r="A72" s="79" t="s">
        <v>560</v>
      </c>
      <c r="B72" s="76"/>
      <c r="C72" s="76"/>
      <c r="D72" s="76">
        <v>10000</v>
      </c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>
        <f t="shared" si="2"/>
        <v>10000</v>
      </c>
    </row>
    <row r="73" spans="1:15" x14ac:dyDescent="0.2">
      <c r="A73" s="79" t="s">
        <v>561</v>
      </c>
      <c r="B73" s="76"/>
      <c r="C73" s="76"/>
      <c r="D73" s="76">
        <v>5000</v>
      </c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>
        <f t="shared" si="2"/>
        <v>5000</v>
      </c>
    </row>
    <row r="74" spans="1:15" x14ac:dyDescent="0.2">
      <c r="A74" s="79" t="s">
        <v>562</v>
      </c>
      <c r="B74" s="76"/>
      <c r="C74" s="76"/>
      <c r="D74" s="76">
        <v>5000</v>
      </c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>
        <f t="shared" si="2"/>
        <v>5000</v>
      </c>
    </row>
    <row r="75" spans="1:15" x14ac:dyDescent="0.2">
      <c r="A75" s="79" t="s">
        <v>377</v>
      </c>
      <c r="B75" s="76"/>
      <c r="C75" s="76"/>
      <c r="D75" s="76">
        <v>0</v>
      </c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>
        <f t="shared" si="2"/>
        <v>0</v>
      </c>
    </row>
    <row r="76" spans="1:15" x14ac:dyDescent="0.2">
      <c r="A76" s="79" t="s">
        <v>411</v>
      </c>
      <c r="B76" s="76"/>
      <c r="C76" s="76">
        <v>0</v>
      </c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>
        <f t="shared" si="2"/>
        <v>0</v>
      </c>
    </row>
    <row r="77" spans="1:15" x14ac:dyDescent="0.2">
      <c r="A77" s="79" t="s">
        <v>309</v>
      </c>
      <c r="B77" s="76"/>
      <c r="C77" s="76"/>
      <c r="D77" s="76"/>
      <c r="E77" s="76"/>
      <c r="F77" s="76"/>
      <c r="G77" s="76"/>
      <c r="H77" s="76"/>
      <c r="I77" s="76"/>
      <c r="J77" s="76"/>
      <c r="K77" s="76">
        <v>0</v>
      </c>
      <c r="L77" s="76"/>
      <c r="M77" s="76"/>
      <c r="N77" s="76"/>
      <c r="O77" s="76">
        <f t="shared" si="2"/>
        <v>0</v>
      </c>
    </row>
    <row r="78" spans="1:15" x14ac:dyDescent="0.2">
      <c r="A78" s="79" t="s">
        <v>429</v>
      </c>
      <c r="B78" s="76"/>
      <c r="C78" s="76"/>
      <c r="D78" s="76"/>
      <c r="E78" s="76"/>
      <c r="F78" s="76">
        <v>2500</v>
      </c>
      <c r="G78" s="76"/>
      <c r="H78" s="76"/>
      <c r="I78" s="76"/>
      <c r="J78" s="76"/>
      <c r="K78" s="76"/>
      <c r="L78" s="76">
        <v>7500</v>
      </c>
      <c r="M78" s="76"/>
      <c r="N78" s="76"/>
      <c r="O78" s="76">
        <f t="shared" si="2"/>
        <v>10000</v>
      </c>
    </row>
    <row r="79" spans="1:15" x14ac:dyDescent="0.2">
      <c r="A79" s="79" t="s">
        <v>336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>
        <v>0</v>
      </c>
      <c r="O79" s="76">
        <f t="shared" si="2"/>
        <v>0</v>
      </c>
    </row>
    <row r="80" spans="1:15" x14ac:dyDescent="0.2">
      <c r="A80" s="79" t="s">
        <v>95</v>
      </c>
      <c r="B80" s="76">
        <f t="shared" ref="B80:O80" si="3">SUM(B5:B79)</f>
        <v>15255</v>
      </c>
      <c r="C80" s="76">
        <f t="shared" si="3"/>
        <v>0</v>
      </c>
      <c r="D80" s="76">
        <f t="shared" si="3"/>
        <v>77641</v>
      </c>
      <c r="E80" s="76">
        <f t="shared" si="3"/>
        <v>40429</v>
      </c>
      <c r="F80" s="76">
        <f t="shared" si="3"/>
        <v>67369</v>
      </c>
      <c r="G80" s="76">
        <f t="shared" si="3"/>
        <v>3000</v>
      </c>
      <c r="H80" s="76">
        <f t="shared" si="3"/>
        <v>105000</v>
      </c>
      <c r="I80" s="76">
        <f t="shared" si="3"/>
        <v>25000</v>
      </c>
      <c r="J80" s="76">
        <f t="shared" si="3"/>
        <v>18000</v>
      </c>
      <c r="K80" s="76">
        <f t="shared" si="3"/>
        <v>55000</v>
      </c>
      <c r="L80" s="76">
        <f t="shared" si="3"/>
        <v>45000</v>
      </c>
      <c r="M80" s="76">
        <f t="shared" si="3"/>
        <v>38400</v>
      </c>
      <c r="N80" s="76">
        <f t="shared" si="3"/>
        <v>67371</v>
      </c>
      <c r="O80" s="76">
        <f t="shared" si="3"/>
        <v>557465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F83-EB92-447A-9252-BADA2C5A61EA}">
  <sheetPr>
    <tabColor rgb="FFFFFF00"/>
  </sheetPr>
  <dimension ref="A1:BD231"/>
  <sheetViews>
    <sheetView topLeftCell="A5" zoomScale="80" zoomScaleNormal="80" workbookViewId="0">
      <selection activeCell="N11" sqref="N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45945</v>
      </c>
      <c r="E3" s="85" t="s">
        <v>52</v>
      </c>
      <c r="F3" s="85"/>
      <c r="G3" s="86">
        <v>10.45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536</v>
      </c>
      <c r="C6" s="9" t="s">
        <v>73</v>
      </c>
      <c r="D6" s="13" t="s">
        <v>537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538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538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535</v>
      </c>
      <c r="BD7" s="56">
        <v>0</v>
      </c>
    </row>
    <row r="8" spans="1:56" ht="28.5" customHeight="1" x14ac:dyDescent="0.45">
      <c r="A8" s="3">
        <v>45938</v>
      </c>
      <c r="B8" s="14" t="s">
        <v>539</v>
      </c>
      <c r="C8" s="9" t="s">
        <v>520</v>
      </c>
      <c r="D8" s="13" t="s">
        <v>521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45946</v>
      </c>
      <c r="U8" s="11">
        <v>10000</v>
      </c>
      <c r="V8" s="10">
        <v>10000</v>
      </c>
      <c r="W8" s="10">
        <v>0</v>
      </c>
      <c r="X8" s="10">
        <v>10100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522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116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115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45919</v>
      </c>
      <c r="B20" s="14" t="s">
        <v>359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301</v>
      </c>
      <c r="T20" s="12">
        <v>45947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360</v>
      </c>
      <c r="AG20" s="1" t="s">
        <v>113</v>
      </c>
      <c r="AH20" s="1" t="s">
        <v>77</v>
      </c>
      <c r="AI20" s="1">
        <v>1</v>
      </c>
      <c r="AJ20" s="3">
        <v>45947</v>
      </c>
      <c r="AK20" s="3">
        <v>0</v>
      </c>
      <c r="AL20" s="3">
        <v>0</v>
      </c>
      <c r="AM20" s="3">
        <v>0</v>
      </c>
      <c r="AN20" s="3">
        <v>0</v>
      </c>
      <c r="AO20" s="3">
        <v>45946</v>
      </c>
      <c r="AP20" s="3">
        <v>45942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45919</v>
      </c>
      <c r="B21" s="14" t="s">
        <v>361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301</v>
      </c>
      <c r="T21" s="12">
        <v>45947</v>
      </c>
      <c r="U21" s="11">
        <v>20000</v>
      </c>
      <c r="V21" s="10">
        <v>21000</v>
      </c>
      <c r="W21" s="10">
        <v>0</v>
      </c>
      <c r="X21" s="10">
        <v>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362</v>
      </c>
      <c r="AG21" s="1" t="s">
        <v>115</v>
      </c>
      <c r="AH21" s="1" t="s">
        <v>77</v>
      </c>
      <c r="AI21" s="1">
        <v>1</v>
      </c>
      <c r="AJ21" s="3">
        <v>45947</v>
      </c>
      <c r="AK21" s="3">
        <v>0</v>
      </c>
      <c r="AL21" s="3">
        <v>0</v>
      </c>
      <c r="AM21" s="3">
        <v>0</v>
      </c>
      <c r="AN21" s="3">
        <v>0</v>
      </c>
      <c r="AO21" s="3">
        <v>45946</v>
      </c>
      <c r="AP21" s="3">
        <v>45942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45941</v>
      </c>
      <c r="B22" s="14" t="s">
        <v>540</v>
      </c>
      <c r="C22" s="9" t="s">
        <v>73</v>
      </c>
      <c r="D22" s="13" t="s">
        <v>541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301</v>
      </c>
      <c r="T22" s="12">
        <v>45951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542</v>
      </c>
      <c r="AG22" s="1" t="s">
        <v>114</v>
      </c>
      <c r="AH22" s="1" t="s">
        <v>74</v>
      </c>
      <c r="AI22" s="1">
        <v>2</v>
      </c>
      <c r="AJ22" s="3">
        <v>45951</v>
      </c>
      <c r="AK22" s="3">
        <v>0</v>
      </c>
      <c r="AL22" s="3">
        <v>45942</v>
      </c>
      <c r="AM22" s="3">
        <v>45949</v>
      </c>
      <c r="AN22" s="3">
        <v>45950</v>
      </c>
      <c r="AO22" s="3">
        <v>45950</v>
      </c>
      <c r="AP22" s="3">
        <v>45946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45941</v>
      </c>
      <c r="B23" s="14" t="s">
        <v>540</v>
      </c>
      <c r="C23" s="9" t="s">
        <v>73</v>
      </c>
      <c r="D23" s="13" t="s">
        <v>255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301</v>
      </c>
      <c r="T23" s="12">
        <v>45951</v>
      </c>
      <c r="U23" s="11">
        <v>10000</v>
      </c>
      <c r="V23" s="10">
        <v>10000</v>
      </c>
      <c r="W23" s="10">
        <v>0</v>
      </c>
      <c r="X23" s="10">
        <v>10700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542</v>
      </c>
      <c r="AG23" s="1" t="s">
        <v>113</v>
      </c>
      <c r="AH23" s="1" t="s">
        <v>74</v>
      </c>
      <c r="AI23" s="1">
        <v>2</v>
      </c>
      <c r="AJ23" s="3">
        <v>45951</v>
      </c>
      <c r="AK23" s="3">
        <v>0</v>
      </c>
      <c r="AL23" s="3">
        <v>45942</v>
      </c>
      <c r="AM23" s="3">
        <v>45949</v>
      </c>
      <c r="AN23" s="3">
        <v>45950</v>
      </c>
      <c r="AO23" s="3">
        <v>45950</v>
      </c>
      <c r="AP23" s="3">
        <v>45946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45941</v>
      </c>
      <c r="B24" s="14" t="s">
        <v>540</v>
      </c>
      <c r="C24" s="9" t="s">
        <v>73</v>
      </c>
      <c r="D24" s="13" t="s">
        <v>254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301</v>
      </c>
      <c r="T24" s="12">
        <v>45951</v>
      </c>
      <c r="U24" s="11">
        <v>10000</v>
      </c>
      <c r="V24" s="10">
        <v>0</v>
      </c>
      <c r="W24" s="10">
        <v>10000</v>
      </c>
      <c r="X24" s="10">
        <v>10500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542</v>
      </c>
      <c r="AG24" s="1" t="s">
        <v>114</v>
      </c>
      <c r="AH24" s="1" t="s">
        <v>74</v>
      </c>
      <c r="AI24" s="1">
        <v>2</v>
      </c>
      <c r="AJ24" s="3">
        <v>45951</v>
      </c>
      <c r="AK24" s="3">
        <v>0</v>
      </c>
      <c r="AL24" s="3">
        <v>45942</v>
      </c>
      <c r="AM24" s="3">
        <v>45949</v>
      </c>
      <c r="AN24" s="3">
        <v>45950</v>
      </c>
      <c r="AO24" s="3">
        <v>45950</v>
      </c>
      <c r="AP24" s="3">
        <v>45946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540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301</v>
      </c>
      <c r="T25" s="12">
        <v>45952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543</v>
      </c>
      <c r="AG25" s="1" t="s">
        <v>114</v>
      </c>
      <c r="AH25" s="1" t="s">
        <v>74</v>
      </c>
      <c r="AI25" s="1">
        <v>2</v>
      </c>
      <c r="AJ25" s="3">
        <v>45952</v>
      </c>
      <c r="AK25" s="3">
        <v>0</v>
      </c>
      <c r="AL25" s="3">
        <v>45943</v>
      </c>
      <c r="AM25" s="3">
        <v>45950</v>
      </c>
      <c r="AN25" s="3">
        <v>45951</v>
      </c>
      <c r="AO25" s="3">
        <v>45951</v>
      </c>
      <c r="AP25" s="3">
        <v>45947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540</v>
      </c>
      <c r="C26" s="9" t="s">
        <v>73</v>
      </c>
      <c r="D26" s="13" t="s">
        <v>253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301</v>
      </c>
      <c r="T26" s="12">
        <v>45952</v>
      </c>
      <c r="U26" s="11">
        <v>5000</v>
      </c>
      <c r="V26" s="10">
        <v>5000</v>
      </c>
      <c r="W26" s="10">
        <v>0</v>
      </c>
      <c r="X26" s="10">
        <v>5300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543</v>
      </c>
      <c r="AG26" s="1" t="s">
        <v>114</v>
      </c>
      <c r="AH26" s="1" t="s">
        <v>74</v>
      </c>
      <c r="AI26" s="1">
        <v>2</v>
      </c>
      <c r="AJ26" s="3">
        <v>45952</v>
      </c>
      <c r="AK26" s="3">
        <v>0</v>
      </c>
      <c r="AL26" s="3">
        <v>45943</v>
      </c>
      <c r="AM26" s="3">
        <v>45950</v>
      </c>
      <c r="AN26" s="3">
        <v>45951</v>
      </c>
      <c r="AO26" s="3">
        <v>45951</v>
      </c>
      <c r="AP26" s="3">
        <v>45947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540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45952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543</v>
      </c>
      <c r="AG27" s="1" t="s">
        <v>113</v>
      </c>
      <c r="AH27" s="1" t="s">
        <v>74</v>
      </c>
      <c r="AI27" s="1">
        <v>2</v>
      </c>
      <c r="AJ27" s="3">
        <v>45952</v>
      </c>
      <c r="AK27" s="3">
        <v>0</v>
      </c>
      <c r="AL27" s="3">
        <v>45943</v>
      </c>
      <c r="AM27" s="3">
        <v>45950</v>
      </c>
      <c r="AN27" s="3">
        <v>45951</v>
      </c>
      <c r="AO27" s="3">
        <v>45951</v>
      </c>
      <c r="AP27" s="3">
        <v>45947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540</v>
      </c>
      <c r="C28" s="9" t="s">
        <v>73</v>
      </c>
      <c r="D28" s="13" t="s">
        <v>544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543</v>
      </c>
      <c r="AG28" s="1" t="s">
        <v>114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545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45952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546</v>
      </c>
      <c r="AG29" s="1" t="s">
        <v>114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545</v>
      </c>
      <c r="C30" s="9" t="s">
        <v>73</v>
      </c>
      <c r="D30" s="13" t="s">
        <v>253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45952</v>
      </c>
      <c r="U30" s="11">
        <v>5000</v>
      </c>
      <c r="V30" s="10">
        <v>5000</v>
      </c>
      <c r="W30" s="10">
        <v>0</v>
      </c>
      <c r="X30" s="10">
        <v>5300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546</v>
      </c>
      <c r="AG30" s="1" t="s">
        <v>114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545</v>
      </c>
      <c r="C31" s="9" t="s">
        <v>73</v>
      </c>
      <c r="D31" s="13" t="s">
        <v>547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45952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546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545</v>
      </c>
      <c r="C32" s="9" t="s">
        <v>73</v>
      </c>
      <c r="D32" s="13" t="s">
        <v>286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301</v>
      </c>
      <c r="T32" s="12">
        <v>45952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546</v>
      </c>
      <c r="AG32" s="1" t="s">
        <v>115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540</v>
      </c>
      <c r="C33" s="9" t="s">
        <v>73</v>
      </c>
      <c r="D33" s="13" t="s">
        <v>547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301</v>
      </c>
      <c r="T33" s="12">
        <v>45954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548</v>
      </c>
      <c r="AG33" s="1" t="s">
        <v>114</v>
      </c>
      <c r="AH33" s="1" t="s">
        <v>74</v>
      </c>
      <c r="AI33" s="1">
        <v>2</v>
      </c>
      <c r="AJ33" s="3">
        <v>45954</v>
      </c>
      <c r="AK33" s="3">
        <v>0</v>
      </c>
      <c r="AL33" s="3">
        <v>45945</v>
      </c>
      <c r="AM33" s="3">
        <v>45952</v>
      </c>
      <c r="AN33" s="3">
        <v>45953</v>
      </c>
      <c r="AO33" s="3">
        <v>45953</v>
      </c>
      <c r="AP33" s="3">
        <v>45949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540</v>
      </c>
      <c r="C34" s="9" t="s">
        <v>73</v>
      </c>
      <c r="D34" s="13" t="s">
        <v>549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301</v>
      </c>
      <c r="T34" s="12">
        <v>45954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548</v>
      </c>
      <c r="AG34" s="1" t="s">
        <v>113</v>
      </c>
      <c r="AH34" s="1" t="s">
        <v>74</v>
      </c>
      <c r="AI34" s="1">
        <v>2</v>
      </c>
      <c r="AJ34" s="3">
        <v>45954</v>
      </c>
      <c r="AK34" s="3">
        <v>0</v>
      </c>
      <c r="AL34" s="3">
        <v>45945</v>
      </c>
      <c r="AM34" s="3">
        <v>45952</v>
      </c>
      <c r="AN34" s="3">
        <v>45953</v>
      </c>
      <c r="AO34" s="3">
        <v>45953</v>
      </c>
      <c r="AP34" s="3">
        <v>45949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545</v>
      </c>
      <c r="C35" s="9" t="s">
        <v>73</v>
      </c>
      <c r="D35" s="13" t="s">
        <v>255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301</v>
      </c>
      <c r="T35" s="12">
        <v>45954</v>
      </c>
      <c r="U35" s="11">
        <v>10000</v>
      </c>
      <c r="V35" s="10">
        <v>5000</v>
      </c>
      <c r="W35" s="10">
        <v>5000</v>
      </c>
      <c r="X35" s="10">
        <v>10400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550</v>
      </c>
      <c r="AG35" s="1" t="s">
        <v>114</v>
      </c>
      <c r="AH35" s="1" t="s">
        <v>74</v>
      </c>
      <c r="AI35" s="1">
        <v>2</v>
      </c>
      <c r="AJ35" s="3">
        <v>45954</v>
      </c>
      <c r="AK35" s="3">
        <v>0</v>
      </c>
      <c r="AL35" s="3">
        <v>45945</v>
      </c>
      <c r="AM35" s="3">
        <v>45952</v>
      </c>
      <c r="AN35" s="3">
        <v>45953</v>
      </c>
      <c r="AO35" s="3">
        <v>45953</v>
      </c>
      <c r="AP35" s="3">
        <v>45949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545</v>
      </c>
      <c r="C36" s="9" t="s">
        <v>73</v>
      </c>
      <c r="D36" s="13" t="s">
        <v>182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550</v>
      </c>
      <c r="AG36" s="1" t="s">
        <v>114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545</v>
      </c>
      <c r="C37" s="9" t="s">
        <v>73</v>
      </c>
      <c r="D37" s="13" t="s">
        <v>253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301</v>
      </c>
      <c r="T37" s="12">
        <v>45954</v>
      </c>
      <c r="U37" s="11">
        <v>5000</v>
      </c>
      <c r="V37" s="10">
        <v>5000</v>
      </c>
      <c r="W37" s="10">
        <v>0</v>
      </c>
      <c r="X37" s="10">
        <v>5300</v>
      </c>
      <c r="Y37" s="10">
        <v>0</v>
      </c>
      <c r="Z37" s="9" t="s">
        <v>168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550</v>
      </c>
      <c r="AG37" s="1" t="s">
        <v>114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545</v>
      </c>
      <c r="C38" s="9" t="s">
        <v>73</v>
      </c>
      <c r="D38" s="13">
        <v>997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45954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550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45941</v>
      </c>
      <c r="B39" s="14" t="s">
        <v>540</v>
      </c>
      <c r="C39" s="9" t="s">
        <v>73</v>
      </c>
      <c r="D39" s="13" t="s">
        <v>242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45958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551</v>
      </c>
      <c r="AG39" s="1" t="s">
        <v>115</v>
      </c>
      <c r="AH39" s="1" t="s">
        <v>74</v>
      </c>
      <c r="AI39" s="1">
        <v>2</v>
      </c>
      <c r="AJ39" s="3">
        <v>45958</v>
      </c>
      <c r="AK39" s="3">
        <v>0</v>
      </c>
      <c r="AL39" s="3">
        <v>45949</v>
      </c>
      <c r="AM39" s="3">
        <v>45956</v>
      </c>
      <c r="AN39" s="3">
        <v>45957</v>
      </c>
      <c r="AO39" s="3">
        <v>45957</v>
      </c>
      <c r="AP39" s="3">
        <v>45953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45941</v>
      </c>
      <c r="B40" s="14" t="s">
        <v>540</v>
      </c>
      <c r="C40" s="9" t="s">
        <v>73</v>
      </c>
      <c r="D40" s="13" t="s">
        <v>552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45958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551</v>
      </c>
      <c r="AG40" s="1" t="s">
        <v>116</v>
      </c>
      <c r="AH40" s="1" t="s">
        <v>74</v>
      </c>
      <c r="AI40" s="1">
        <v>2</v>
      </c>
      <c r="AJ40" s="3">
        <v>45958</v>
      </c>
      <c r="AK40" s="3">
        <v>0</v>
      </c>
      <c r="AL40" s="3">
        <v>45949</v>
      </c>
      <c r="AM40" s="3">
        <v>45956</v>
      </c>
      <c r="AN40" s="3">
        <v>45957</v>
      </c>
      <c r="AO40" s="3">
        <v>45957</v>
      </c>
      <c r="AP40" s="3">
        <v>45953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45941</v>
      </c>
      <c r="B41" s="14" t="s">
        <v>540</v>
      </c>
      <c r="C41" s="9" t="s">
        <v>73</v>
      </c>
      <c r="D41" s="13" t="s">
        <v>553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45958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551</v>
      </c>
      <c r="AG41" s="1" t="s">
        <v>113</v>
      </c>
      <c r="AH41" s="1" t="s">
        <v>74</v>
      </c>
      <c r="AI41" s="1">
        <v>2</v>
      </c>
      <c r="AJ41" s="3">
        <v>45958</v>
      </c>
      <c r="AK41" s="3">
        <v>0</v>
      </c>
      <c r="AL41" s="3">
        <v>45949</v>
      </c>
      <c r="AM41" s="3">
        <v>45956</v>
      </c>
      <c r="AN41" s="3">
        <v>45957</v>
      </c>
      <c r="AO41" s="3">
        <v>45957</v>
      </c>
      <c r="AP41" s="3">
        <v>45953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45941</v>
      </c>
      <c r="B42" s="14" t="s">
        <v>540</v>
      </c>
      <c r="C42" s="9" t="s">
        <v>73</v>
      </c>
      <c r="D42" s="13" t="s">
        <v>255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45958</v>
      </c>
      <c r="U42" s="11">
        <v>10000</v>
      </c>
      <c r="V42" s="10">
        <v>0</v>
      </c>
      <c r="W42" s="10">
        <v>10000</v>
      </c>
      <c r="X42" s="10">
        <v>10400</v>
      </c>
      <c r="Y42" s="10">
        <v>0</v>
      </c>
      <c r="Z42" s="9" t="s">
        <v>168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551</v>
      </c>
      <c r="AG42" s="1" t="s">
        <v>61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8.5" customHeight="1" x14ac:dyDescent="0.45">
      <c r="A43" s="3">
        <v>45941</v>
      </c>
      <c r="B43" s="14" t="s">
        <v>554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301</v>
      </c>
      <c r="T43" s="12">
        <v>45959</v>
      </c>
      <c r="U43" s="11">
        <v>20000</v>
      </c>
      <c r="V43" s="10">
        <v>10000</v>
      </c>
      <c r="W43" s="10">
        <v>10000</v>
      </c>
      <c r="X43" s="10">
        <v>0</v>
      </c>
      <c r="Y43" s="10">
        <v>0</v>
      </c>
      <c r="Z43" s="9" t="s">
        <v>168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555</v>
      </c>
      <c r="AG43" s="1" t="s">
        <v>113</v>
      </c>
      <c r="AH43" s="1" t="s">
        <v>77</v>
      </c>
      <c r="AI43" s="1">
        <v>1</v>
      </c>
      <c r="AJ43" s="3">
        <v>45959</v>
      </c>
      <c r="AK43" s="3">
        <v>0</v>
      </c>
      <c r="AL43" s="3">
        <v>0</v>
      </c>
      <c r="AM43" s="3">
        <v>0</v>
      </c>
      <c r="AN43" s="3">
        <v>0</v>
      </c>
      <c r="AO43" s="3">
        <v>45958</v>
      </c>
      <c r="AP43" s="3">
        <v>45954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306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 t="s">
        <v>63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8.5" customHeight="1" x14ac:dyDescent="0.45">
      <c r="A45" s="3" t="s">
        <v>132</v>
      </c>
      <c r="B45" s="14" t="s">
        <v>132</v>
      </c>
      <c r="C45" s="9" t="s">
        <v>73</v>
      </c>
      <c r="D45" s="13" t="s">
        <v>61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45961</v>
      </c>
      <c r="U45" s="11">
        <v>225000</v>
      </c>
      <c r="V45" s="10">
        <v>0</v>
      </c>
      <c r="W45" s="10">
        <v>225000</v>
      </c>
      <c r="X45" s="10">
        <v>0</v>
      </c>
      <c r="Y45" s="10">
        <v>236250</v>
      </c>
      <c r="Z45" s="9" t="s">
        <v>168</v>
      </c>
      <c r="AA45" s="8">
        <v>210597.75000000003</v>
      </c>
      <c r="AB45" s="8">
        <v>0</v>
      </c>
      <c r="AC45" s="8">
        <v>210597.75000000003</v>
      </c>
      <c r="AD45" s="8">
        <v>0</v>
      </c>
      <c r="AE45" s="8">
        <v>0</v>
      </c>
      <c r="AF45" s="8">
        <v>0</v>
      </c>
      <c r="AG45" s="1" t="s">
        <v>113</v>
      </c>
      <c r="AH45" s="1" t="s">
        <v>74</v>
      </c>
      <c r="AI45" s="1">
        <v>2</v>
      </c>
      <c r="AJ45" s="3">
        <v>45961</v>
      </c>
      <c r="AK45" s="3">
        <v>0</v>
      </c>
      <c r="AL45" s="3">
        <v>45952</v>
      </c>
      <c r="AM45" s="3">
        <v>45959</v>
      </c>
      <c r="AN45" s="3">
        <v>45960</v>
      </c>
      <c r="AO45" s="3">
        <v>45960</v>
      </c>
      <c r="AP45" s="3">
        <v>45956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15863.158520000001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30</v>
      </c>
      <c r="G46" s="9">
        <v>0</v>
      </c>
      <c r="H46" s="9">
        <v>0</v>
      </c>
      <c r="I46" s="9">
        <v>63</v>
      </c>
      <c r="J46" s="9" t="s">
        <v>78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168</v>
      </c>
      <c r="AA46" s="8">
        <v>285476.95</v>
      </c>
      <c r="AB46" s="8">
        <v>56159.4</v>
      </c>
      <c r="AC46" s="8">
        <v>229317.55000000005</v>
      </c>
      <c r="AD46" s="8">
        <v>0</v>
      </c>
      <c r="AE46" s="8">
        <v>0</v>
      </c>
      <c r="AF46" s="8" t="s">
        <v>58</v>
      </c>
      <c r="AG46" s="1" t="s">
        <v>113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170</v>
      </c>
      <c r="BD46" s="56">
        <v>0</v>
      </c>
    </row>
    <row r="47" spans="1:56" ht="28.5" customHeight="1" x14ac:dyDescent="0.45">
      <c r="A47" s="3">
        <v>45905</v>
      </c>
      <c r="B47" s="14" t="s">
        <v>307</v>
      </c>
      <c r="C47" s="9" t="s">
        <v>136</v>
      </c>
      <c r="D47" s="13" t="s">
        <v>302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 t="s">
        <v>63</v>
      </c>
      <c r="U47" s="11">
        <v>109</v>
      </c>
      <c r="V47" s="10">
        <v>0</v>
      </c>
      <c r="W47" s="10">
        <v>109</v>
      </c>
      <c r="X47" s="10">
        <v>6124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183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58</v>
      </c>
      <c r="AG48" s="1" t="s">
        <v>113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184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45923</v>
      </c>
      <c r="B50" s="14" t="s">
        <v>399</v>
      </c>
      <c r="C50" s="9" t="s">
        <v>79</v>
      </c>
      <c r="D50" s="13" t="s">
        <v>400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45946</v>
      </c>
      <c r="U50" s="11">
        <v>3000</v>
      </c>
      <c r="V50" s="10">
        <v>3000</v>
      </c>
      <c r="W50" s="10">
        <v>0</v>
      </c>
      <c r="X50" s="10">
        <v>3300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114</v>
      </c>
      <c r="AH50" s="1" t="s">
        <v>75</v>
      </c>
      <c r="AI50" s="1">
        <v>4</v>
      </c>
      <c r="AJ50" s="3">
        <v>45946</v>
      </c>
      <c r="AK50" s="3">
        <v>45942</v>
      </c>
      <c r="AL50" s="3">
        <v>45935</v>
      </c>
      <c r="AM50" s="3">
        <v>45943</v>
      </c>
      <c r="AN50" s="3">
        <v>45944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131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45916</v>
      </c>
      <c r="B51" s="14" t="s">
        <v>345</v>
      </c>
      <c r="C51" s="9" t="s">
        <v>246</v>
      </c>
      <c r="D51" s="13" t="s">
        <v>333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45947</v>
      </c>
      <c r="U51" s="11">
        <v>2500</v>
      </c>
      <c r="V51" s="10">
        <v>2500</v>
      </c>
      <c r="W51" s="10">
        <v>0</v>
      </c>
      <c r="X51" s="10">
        <v>2550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45947</v>
      </c>
      <c r="AK51" s="3">
        <v>45943</v>
      </c>
      <c r="AL51" s="3">
        <v>45936</v>
      </c>
      <c r="AM51" s="3">
        <v>45944</v>
      </c>
      <c r="AN51" s="3">
        <v>45945</v>
      </c>
      <c r="AO51" s="3">
        <v>45946</v>
      </c>
      <c r="AP51" s="3">
        <v>45942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45911</v>
      </c>
      <c r="B52" s="14" t="s">
        <v>317</v>
      </c>
      <c r="C52" s="9" t="s">
        <v>105</v>
      </c>
      <c r="D52" s="13" t="s">
        <v>318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45947</v>
      </c>
      <c r="U52" s="11">
        <v>8000</v>
      </c>
      <c r="V52" s="10">
        <v>8000</v>
      </c>
      <c r="W52" s="10">
        <v>0</v>
      </c>
      <c r="X52" s="10">
        <v>8465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45947</v>
      </c>
      <c r="AK52" s="3">
        <v>45943</v>
      </c>
      <c r="AL52" s="3">
        <v>45936</v>
      </c>
      <c r="AM52" s="3">
        <v>45944</v>
      </c>
      <c r="AN52" s="3">
        <v>45945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45909</v>
      </c>
      <c r="B53" s="14" t="s">
        <v>315</v>
      </c>
      <c r="C53" s="9" t="s">
        <v>105</v>
      </c>
      <c r="D53" s="13" t="s">
        <v>310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45947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80</v>
      </c>
      <c r="AA53" s="8">
        <v>3310.89</v>
      </c>
      <c r="AB53" s="8">
        <v>3310.89</v>
      </c>
      <c r="AC53" s="8">
        <v>0</v>
      </c>
      <c r="AD53" s="8">
        <v>3310.89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45947</v>
      </c>
      <c r="AK53" s="3">
        <v>45943</v>
      </c>
      <c r="AL53" s="3">
        <v>45936</v>
      </c>
      <c r="AM53" s="3">
        <v>45944</v>
      </c>
      <c r="AN53" s="3">
        <v>45945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131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>
        <v>952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45947</v>
      </c>
      <c r="U54" s="11">
        <v>2255</v>
      </c>
      <c r="V54" s="10">
        <v>0</v>
      </c>
      <c r="W54" s="10">
        <v>2255</v>
      </c>
      <c r="X54" s="10">
        <v>7625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345</v>
      </c>
      <c r="C55" s="9" t="s">
        <v>246</v>
      </c>
      <c r="D55" s="13" t="s">
        <v>330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45951</v>
      </c>
      <c r="U55" s="11">
        <v>5000</v>
      </c>
      <c r="V55" s="10">
        <v>5000</v>
      </c>
      <c r="W55" s="10">
        <v>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45951</v>
      </c>
      <c r="AK55" s="3">
        <v>45947</v>
      </c>
      <c r="AL55" s="3">
        <v>45940</v>
      </c>
      <c r="AM55" s="3">
        <v>45948</v>
      </c>
      <c r="AN55" s="3">
        <v>45949</v>
      </c>
      <c r="AO55" s="3">
        <v>45950</v>
      </c>
      <c r="AP55" s="3">
        <v>45946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45916</v>
      </c>
      <c r="B56" s="14" t="s">
        <v>345</v>
      </c>
      <c r="C56" s="9" t="s">
        <v>246</v>
      </c>
      <c r="D56" s="13">
        <v>956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108</v>
      </c>
      <c r="T56" s="12">
        <v>45951</v>
      </c>
      <c r="U56" s="11">
        <v>2500</v>
      </c>
      <c r="V56" s="10">
        <v>1371</v>
      </c>
      <c r="W56" s="10">
        <v>1129</v>
      </c>
      <c r="X56" s="10">
        <v>2550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114</v>
      </c>
      <c r="AH56" s="1" t="s">
        <v>75</v>
      </c>
      <c r="AI56" s="1">
        <v>4</v>
      </c>
      <c r="AJ56" s="3">
        <v>45951</v>
      </c>
      <c r="AK56" s="3">
        <v>45947</v>
      </c>
      <c r="AL56" s="3">
        <v>45940</v>
      </c>
      <c r="AM56" s="3">
        <v>45948</v>
      </c>
      <c r="AN56" s="3">
        <v>45949</v>
      </c>
      <c r="AO56" s="3">
        <v>45950</v>
      </c>
      <c r="AP56" s="3">
        <v>45946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45892</v>
      </c>
      <c r="B57" s="14" t="s">
        <v>281</v>
      </c>
      <c r="C57" s="9" t="s">
        <v>79</v>
      </c>
      <c r="D57" s="13" t="s">
        <v>209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45951</v>
      </c>
      <c r="U57" s="11">
        <v>6000</v>
      </c>
      <c r="V57" s="10">
        <v>6000</v>
      </c>
      <c r="W57" s="10">
        <v>0</v>
      </c>
      <c r="X57" s="10">
        <v>6100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45951</v>
      </c>
      <c r="AK57" s="3">
        <v>45947</v>
      </c>
      <c r="AL57" s="3">
        <v>45940</v>
      </c>
      <c r="AM57" s="3">
        <v>45948</v>
      </c>
      <c r="AN57" s="3">
        <v>45949</v>
      </c>
      <c r="AO57" s="3">
        <v>45950</v>
      </c>
      <c r="AP57" s="3">
        <v>45946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345</v>
      </c>
      <c r="C58" s="9" t="s">
        <v>246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45951</v>
      </c>
      <c r="U58" s="11">
        <v>5000</v>
      </c>
      <c r="V58" s="10">
        <v>4825</v>
      </c>
      <c r="W58" s="10">
        <v>175</v>
      </c>
      <c r="X58" s="10">
        <v>5200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45933</v>
      </c>
      <c r="B59" s="14" t="s">
        <v>507</v>
      </c>
      <c r="C59" s="9" t="s">
        <v>79</v>
      </c>
      <c r="D59" s="13" t="s">
        <v>483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45951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3310.89</v>
      </c>
      <c r="AB59" s="8">
        <v>3310.89</v>
      </c>
      <c r="AC59" s="8">
        <v>0</v>
      </c>
      <c r="AD59" s="8">
        <v>0</v>
      </c>
      <c r="AE59" s="8">
        <v>3310.89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45891</v>
      </c>
      <c r="B60" s="14" t="s">
        <v>287</v>
      </c>
      <c r="C60" s="9" t="s">
        <v>79</v>
      </c>
      <c r="D60" s="13" t="s">
        <v>288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9000</v>
      </c>
      <c r="V60" s="10">
        <v>8447</v>
      </c>
      <c r="W60" s="10">
        <v>553</v>
      </c>
      <c r="X60" s="10">
        <v>9150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5</v>
      </c>
      <c r="AJ60" s="3">
        <v>45951</v>
      </c>
      <c r="AK60" s="3">
        <v>45946</v>
      </c>
      <c r="AL60" s="3">
        <v>45939</v>
      </c>
      <c r="AM60" s="3">
        <v>45947</v>
      </c>
      <c r="AN60" s="3">
        <v>45948</v>
      </c>
      <c r="AO60" s="3">
        <v>45949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8447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>
        <v>917</v>
      </c>
      <c r="E61" s="9">
        <v>20</v>
      </c>
      <c r="F61" s="9">
        <v>37</v>
      </c>
      <c r="G61" s="9" t="s">
        <v>60</v>
      </c>
      <c r="H61" s="9" t="s">
        <v>76</v>
      </c>
      <c r="I61" s="9">
        <v>98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45952</v>
      </c>
      <c r="U61" s="11">
        <v>2500</v>
      </c>
      <c r="V61" s="10">
        <v>0</v>
      </c>
      <c r="W61" s="10">
        <v>2500</v>
      </c>
      <c r="X61" s="10">
        <v>0</v>
      </c>
      <c r="Y61" s="10">
        <v>2625</v>
      </c>
      <c r="Z61" s="9" t="s">
        <v>80</v>
      </c>
      <c r="AA61" s="8">
        <v>2689.2250000000004</v>
      </c>
      <c r="AB61" s="8">
        <v>2689.2250000000004</v>
      </c>
      <c r="AC61" s="8">
        <v>0</v>
      </c>
      <c r="AD61" s="8">
        <v>0</v>
      </c>
      <c r="AE61" s="8">
        <v>2689.2250000000004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45952</v>
      </c>
      <c r="AK61" s="3">
        <v>45948</v>
      </c>
      <c r="AL61" s="3">
        <v>45941</v>
      </c>
      <c r="AM61" s="3">
        <v>45949</v>
      </c>
      <c r="AN61" s="3">
        <v>45950</v>
      </c>
      <c r="AO61" s="3">
        <v>45951</v>
      </c>
      <c r="AP61" s="3">
        <v>45947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45923</v>
      </c>
      <c r="B62" s="14" t="s">
        <v>397</v>
      </c>
      <c r="C62" s="9" t="s">
        <v>79</v>
      </c>
      <c r="D62" s="13" t="s">
        <v>398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0</v>
      </c>
      <c r="AE62" s="8">
        <v>3310.89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45953</v>
      </c>
      <c r="AK62" s="3">
        <v>45949</v>
      </c>
      <c r="AL62" s="3">
        <v>45942</v>
      </c>
      <c r="AM62" s="3">
        <v>45950</v>
      </c>
      <c r="AN62" s="3">
        <v>45951</v>
      </c>
      <c r="AO62" s="3">
        <v>45952</v>
      </c>
      <c r="AP62" s="3">
        <v>45948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 t="s">
        <v>329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45954</v>
      </c>
      <c r="U63" s="11">
        <v>7000</v>
      </c>
      <c r="V63" s="10">
        <v>6362</v>
      </c>
      <c r="W63" s="10">
        <v>638</v>
      </c>
      <c r="X63" s="10">
        <v>7000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45954</v>
      </c>
      <c r="AK63" s="3">
        <v>45950</v>
      </c>
      <c r="AL63" s="3">
        <v>45943</v>
      </c>
      <c r="AM63" s="3">
        <v>45951</v>
      </c>
      <c r="AN63" s="3">
        <v>45952</v>
      </c>
      <c r="AO63" s="3">
        <v>45953</v>
      </c>
      <c r="AP63" s="3">
        <v>45949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345</v>
      </c>
      <c r="C64" s="9" t="s">
        <v>246</v>
      </c>
      <c r="D64" s="13" t="s">
        <v>333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2500</v>
      </c>
      <c r="V64" s="10">
        <v>2500</v>
      </c>
      <c r="W64" s="10">
        <v>0</v>
      </c>
      <c r="X64" s="10">
        <v>2550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45954</v>
      </c>
      <c r="U65" s="11">
        <v>5000</v>
      </c>
      <c r="V65" s="10">
        <v>0</v>
      </c>
      <c r="W65" s="10">
        <v>5000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45954</v>
      </c>
      <c r="AK65" s="3">
        <v>45950</v>
      </c>
      <c r="AL65" s="3">
        <v>45943</v>
      </c>
      <c r="AM65" s="3">
        <v>45951</v>
      </c>
      <c r="AN65" s="3">
        <v>45952</v>
      </c>
      <c r="AO65" s="3">
        <v>45953</v>
      </c>
      <c r="AP65" s="3">
        <v>45949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45798</v>
      </c>
      <c r="B66" s="14" t="s">
        <v>239</v>
      </c>
      <c r="C66" s="9" t="s">
        <v>105</v>
      </c>
      <c r="D66" s="13" t="s">
        <v>480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45957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3310.89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45957</v>
      </c>
      <c r="AK66" s="3">
        <v>45953</v>
      </c>
      <c r="AL66" s="3">
        <v>45946</v>
      </c>
      <c r="AM66" s="3">
        <v>45954</v>
      </c>
      <c r="AN66" s="3">
        <v>45955</v>
      </c>
      <c r="AO66" s="3">
        <v>45956</v>
      </c>
      <c r="AP66" s="3">
        <v>45952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330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45958</v>
      </c>
      <c r="U67" s="11">
        <v>5000</v>
      </c>
      <c r="V67" s="10">
        <v>5000</v>
      </c>
      <c r="W67" s="10">
        <v>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13717</v>
      </c>
      <c r="AG67" s="1" t="s">
        <v>113</v>
      </c>
      <c r="AH67" s="1" t="s">
        <v>75</v>
      </c>
      <c r="AI67" s="1">
        <v>4</v>
      </c>
      <c r="AJ67" s="3">
        <v>45958</v>
      </c>
      <c r="AK67" s="3">
        <v>45954</v>
      </c>
      <c r="AL67" s="3">
        <v>45947</v>
      </c>
      <c r="AM67" s="3">
        <v>45955</v>
      </c>
      <c r="AN67" s="3">
        <v>45956</v>
      </c>
      <c r="AO67" s="3">
        <v>45957</v>
      </c>
      <c r="AP67" s="3">
        <v>45953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45909</v>
      </c>
      <c r="B68" s="14" t="s">
        <v>314</v>
      </c>
      <c r="C68" s="9" t="s">
        <v>79</v>
      </c>
      <c r="D68" s="13" t="s">
        <v>309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45958</v>
      </c>
      <c r="U68" s="11">
        <v>6000</v>
      </c>
      <c r="V68" s="10">
        <v>5531</v>
      </c>
      <c r="W68" s="10">
        <v>469</v>
      </c>
      <c r="X68" s="10">
        <v>6100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45958</v>
      </c>
      <c r="AK68" s="3">
        <v>45954</v>
      </c>
      <c r="AL68" s="3">
        <v>45947</v>
      </c>
      <c r="AM68" s="3">
        <v>45955</v>
      </c>
      <c r="AN68" s="3">
        <v>45956</v>
      </c>
      <c r="AO68" s="3">
        <v>45957</v>
      </c>
      <c r="AP68" s="3">
        <v>45953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131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 t="s">
        <v>329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45960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330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4900</v>
      </c>
      <c r="W70" s="10">
        <v>100</v>
      </c>
      <c r="X70" s="10">
        <v>5385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 t="s">
        <v>132</v>
      </c>
      <c r="B71" s="14" t="s">
        <v>132</v>
      </c>
      <c r="C71" s="9" t="s">
        <v>79</v>
      </c>
      <c r="D71" s="13" t="s">
        <v>61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45960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1667.7075555555555</v>
      </c>
    </row>
    <row r="72" spans="1:56" ht="28.5" customHeight="1" x14ac:dyDescent="0.45">
      <c r="A72" s="3" t="s">
        <v>132</v>
      </c>
      <c r="B72" s="14" t="s">
        <v>132</v>
      </c>
      <c r="C72" s="9" t="s">
        <v>96</v>
      </c>
      <c r="D72" s="13" t="s">
        <v>61</v>
      </c>
      <c r="E72" s="9">
        <v>20</v>
      </c>
      <c r="F72" s="9">
        <v>37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45960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80</v>
      </c>
      <c r="AA72" s="8">
        <v>21513.800000000003</v>
      </c>
      <c r="AB72" s="8">
        <v>0</v>
      </c>
      <c r="AC72" s="8">
        <v>21513.800000000003</v>
      </c>
      <c r="AD72" s="8">
        <v>0</v>
      </c>
      <c r="AE72" s="8">
        <v>21513.800000000003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1625.4871111111113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115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45961</v>
      </c>
      <c r="U74" s="11">
        <v>2500</v>
      </c>
      <c r="V74" s="10">
        <v>1129</v>
      </c>
      <c r="W74" s="10">
        <v>1371</v>
      </c>
      <c r="X74" s="10">
        <v>2550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>
        <v>917</v>
      </c>
      <c r="E75" s="9">
        <v>20</v>
      </c>
      <c r="F75" s="9">
        <v>37</v>
      </c>
      <c r="G75" s="9" t="s">
        <v>60</v>
      </c>
      <c r="H75" s="9" t="s">
        <v>76</v>
      </c>
      <c r="I75" s="9">
        <v>98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45961</v>
      </c>
      <c r="U75" s="11">
        <v>2500</v>
      </c>
      <c r="V75" s="10">
        <v>0</v>
      </c>
      <c r="W75" s="10">
        <v>2500</v>
      </c>
      <c r="X75" s="10">
        <v>0</v>
      </c>
      <c r="Y75" s="10">
        <v>2625</v>
      </c>
      <c r="Z75" s="9" t="s">
        <v>80</v>
      </c>
      <c r="AA75" s="8">
        <v>2689.2250000000004</v>
      </c>
      <c r="AB75" s="8">
        <v>2689.2250000000004</v>
      </c>
      <c r="AC75" s="8">
        <v>0</v>
      </c>
      <c r="AD75" s="8">
        <v>0</v>
      </c>
      <c r="AE75" s="8">
        <v>2689.2250000000004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345</v>
      </c>
      <c r="C76" s="9" t="s">
        <v>246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45961</v>
      </c>
      <c r="U76" s="11">
        <v>5000</v>
      </c>
      <c r="V76" s="10">
        <v>0</v>
      </c>
      <c r="W76" s="10">
        <v>5000</v>
      </c>
      <c r="X76" s="10">
        <v>5050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45961</v>
      </c>
      <c r="AK76" s="3">
        <v>45957</v>
      </c>
      <c r="AL76" s="3">
        <v>45950</v>
      </c>
      <c r="AM76" s="3">
        <v>45958</v>
      </c>
      <c r="AN76" s="3">
        <v>45959</v>
      </c>
      <c r="AO76" s="3">
        <v>45960</v>
      </c>
      <c r="AP76" s="3">
        <v>45956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45911</v>
      </c>
      <c r="B77" s="14" t="s">
        <v>319</v>
      </c>
      <c r="C77" s="9" t="s">
        <v>105</v>
      </c>
      <c r="D77" s="13" t="s">
        <v>320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45961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45961</v>
      </c>
      <c r="AK77" s="3">
        <v>45957</v>
      </c>
      <c r="AL77" s="3">
        <v>45950</v>
      </c>
      <c r="AM77" s="3">
        <v>45958</v>
      </c>
      <c r="AN77" s="3">
        <v>45959</v>
      </c>
      <c r="AO77" s="3">
        <v>45960</v>
      </c>
      <c r="AP77" s="3">
        <v>45956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45909</v>
      </c>
      <c r="B78" s="14" t="s">
        <v>316</v>
      </c>
      <c r="C78" s="9" t="s">
        <v>105</v>
      </c>
      <c r="D78" s="13" t="s">
        <v>311</v>
      </c>
      <c r="E78" s="9">
        <v>20</v>
      </c>
      <c r="F78" s="9">
        <v>40</v>
      </c>
      <c r="G78" s="9" t="s">
        <v>60</v>
      </c>
      <c r="H78" s="9" t="s">
        <v>66</v>
      </c>
      <c r="I78" s="9">
        <v>108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45961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3478.5300000000007</v>
      </c>
      <c r="AB78" s="8">
        <v>3478.5300000000007</v>
      </c>
      <c r="AC78" s="8">
        <v>0</v>
      </c>
      <c r="AD78" s="8">
        <v>3478.5300000000007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 t="s">
        <v>132</v>
      </c>
      <c r="B79" s="14" t="s">
        <v>132</v>
      </c>
      <c r="C79" s="9" t="s">
        <v>136</v>
      </c>
      <c r="D79" s="13" t="s">
        <v>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45961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104775.00000000001</v>
      </c>
      <c r="AB79" s="8">
        <v>0</v>
      </c>
      <c r="AC79" s="8">
        <v>104775.00000000001</v>
      </c>
      <c r="AD79" s="8">
        <v>0</v>
      </c>
      <c r="AE79" s="8">
        <v>104775.00000000001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7916.333333333333</v>
      </c>
    </row>
    <row r="80" spans="1:56" ht="28.5" customHeight="1" x14ac:dyDescent="0.45">
      <c r="A80" s="3" t="s">
        <v>132</v>
      </c>
      <c r="B80" s="14" t="s">
        <v>132</v>
      </c>
      <c r="C80" s="9" t="s">
        <v>246</v>
      </c>
      <c r="D80" s="13" t="s">
        <v>61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305000</v>
      </c>
      <c r="V80" s="10">
        <v>0</v>
      </c>
      <c r="W80" s="10">
        <v>305000</v>
      </c>
      <c r="X80" s="10">
        <v>0</v>
      </c>
      <c r="Y80" s="10">
        <v>320250</v>
      </c>
      <c r="Z80" s="9" t="s">
        <v>80</v>
      </c>
      <c r="AA80" s="8">
        <v>336607.14999999997</v>
      </c>
      <c r="AB80" s="8">
        <v>0</v>
      </c>
      <c r="AC80" s="8">
        <v>336607.14999999997</v>
      </c>
      <c r="AD80" s="8">
        <v>0</v>
      </c>
      <c r="AE80" s="8">
        <v>336607.14999999997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25432.540222222222</v>
      </c>
    </row>
    <row r="81" spans="1:56" ht="28.5" customHeight="1" x14ac:dyDescent="0.45">
      <c r="A81" s="3">
        <v>45891</v>
      </c>
      <c r="B81" s="14" t="s">
        <v>289</v>
      </c>
      <c r="C81" s="9" t="s">
        <v>79</v>
      </c>
      <c r="D81" s="13" t="s">
        <v>290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45962</v>
      </c>
      <c r="U81" s="11">
        <v>6000</v>
      </c>
      <c r="V81" s="10">
        <v>5500</v>
      </c>
      <c r="W81" s="10">
        <v>500</v>
      </c>
      <c r="X81" s="10">
        <v>9455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5</v>
      </c>
      <c r="AJ81" s="3">
        <v>45962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8500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45933</v>
      </c>
      <c r="B82" s="14" t="s">
        <v>506</v>
      </c>
      <c r="C82" s="9" t="s">
        <v>79</v>
      </c>
      <c r="D82" s="13" t="s">
        <v>482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45972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45923</v>
      </c>
      <c r="B83" s="14" t="s">
        <v>393</v>
      </c>
      <c r="C83" s="9" t="s">
        <v>79</v>
      </c>
      <c r="D83" s="13" t="s">
        <v>394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45972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0</v>
      </c>
      <c r="AE83" s="8">
        <v>3310.89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45923</v>
      </c>
      <c r="B84" s="14" t="s">
        <v>395</v>
      </c>
      <c r="C84" s="9" t="s">
        <v>79</v>
      </c>
      <c r="D84" s="13" t="s">
        <v>396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45972</v>
      </c>
      <c r="U84" s="11">
        <v>6000</v>
      </c>
      <c r="V84" s="10">
        <v>0</v>
      </c>
      <c r="W84" s="10">
        <v>6000</v>
      </c>
      <c r="X84" s="10">
        <v>0</v>
      </c>
      <c r="Y84" s="10">
        <v>6300</v>
      </c>
      <c r="Z84" s="9" t="s">
        <v>80</v>
      </c>
      <c r="AA84" s="8">
        <v>6621.78</v>
      </c>
      <c r="AB84" s="8">
        <v>6621.78</v>
      </c>
      <c r="AC84" s="8">
        <v>0</v>
      </c>
      <c r="AD84" s="8">
        <v>6621.78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131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45941</v>
      </c>
      <c r="B85" s="14" t="s">
        <v>126</v>
      </c>
      <c r="C85" s="9" t="s">
        <v>105</v>
      </c>
      <c r="D85" s="13" t="s">
        <v>556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0</v>
      </c>
      <c r="AE85" s="8">
        <v>3310.89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45975</v>
      </c>
      <c r="AK85" s="3">
        <v>45971</v>
      </c>
      <c r="AL85" s="3">
        <v>45964</v>
      </c>
      <c r="AM85" s="3">
        <v>45972</v>
      </c>
      <c r="AN85" s="3">
        <v>45973</v>
      </c>
      <c r="AO85" s="3">
        <v>45974</v>
      </c>
      <c r="AP85" s="3">
        <v>45970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45896</v>
      </c>
      <c r="B86" s="14" t="s">
        <v>292</v>
      </c>
      <c r="C86" s="9" t="s">
        <v>79</v>
      </c>
      <c r="D86" s="13" t="s">
        <v>293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45975</v>
      </c>
      <c r="U86" s="11">
        <v>3000</v>
      </c>
      <c r="V86" s="10">
        <v>3194</v>
      </c>
      <c r="W86" s="10">
        <v>0</v>
      </c>
      <c r="X86" s="10">
        <v>8100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45975</v>
      </c>
      <c r="AK86" s="3">
        <v>45970</v>
      </c>
      <c r="AL86" s="3">
        <v>45963</v>
      </c>
      <c r="AM86" s="3">
        <v>45971</v>
      </c>
      <c r="AN86" s="3">
        <v>45972</v>
      </c>
      <c r="AO86" s="3">
        <v>45973</v>
      </c>
      <c r="AP86" s="3">
        <v>45970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45933</v>
      </c>
      <c r="B87" s="14" t="s">
        <v>509</v>
      </c>
      <c r="C87" s="9" t="s">
        <v>105</v>
      </c>
      <c r="D87" s="13" t="s">
        <v>485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115</v>
      </c>
      <c r="AH87" s="1" t="s">
        <v>75</v>
      </c>
      <c r="AI87" s="1">
        <v>4</v>
      </c>
      <c r="AJ87" s="3">
        <v>45985</v>
      </c>
      <c r="AK87" s="3">
        <v>45981</v>
      </c>
      <c r="AL87" s="3">
        <v>45974</v>
      </c>
      <c r="AM87" s="3">
        <v>45982</v>
      </c>
      <c r="AN87" s="3">
        <v>45983</v>
      </c>
      <c r="AO87" s="3">
        <v>45984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45896</v>
      </c>
      <c r="B88" s="14" t="s">
        <v>291</v>
      </c>
      <c r="C88" s="9" t="s">
        <v>79</v>
      </c>
      <c r="D88" s="13" t="s">
        <v>263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113</v>
      </c>
      <c r="AH88" s="1" t="s">
        <v>75</v>
      </c>
      <c r="AI88" s="1">
        <v>5</v>
      </c>
      <c r="AJ88" s="3">
        <v>45985</v>
      </c>
      <c r="AK88" s="3">
        <v>45980</v>
      </c>
      <c r="AL88" s="3">
        <v>45973</v>
      </c>
      <c r="AM88" s="3">
        <v>45981</v>
      </c>
      <c r="AN88" s="3">
        <v>45982</v>
      </c>
      <c r="AO88" s="3">
        <v>45983</v>
      </c>
      <c r="AP88" s="3">
        <v>45980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45919</v>
      </c>
      <c r="B89" s="14" t="s">
        <v>366</v>
      </c>
      <c r="C89" s="9" t="s">
        <v>136</v>
      </c>
      <c r="D89" s="13" t="s">
        <v>261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106</v>
      </c>
      <c r="T89" s="12" t="s">
        <v>63</v>
      </c>
      <c r="U89" s="11">
        <v>48</v>
      </c>
      <c r="V89" s="10">
        <v>0</v>
      </c>
      <c r="W89" s="10">
        <v>48</v>
      </c>
      <c r="X89" s="10">
        <v>11390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115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455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45919</v>
      </c>
      <c r="B90" s="14" t="s">
        <v>368</v>
      </c>
      <c r="C90" s="9" t="s">
        <v>136</v>
      </c>
      <c r="D90" s="13" t="s">
        <v>128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1933</v>
      </c>
      <c r="V90" s="10">
        <v>0</v>
      </c>
      <c r="W90" s="10">
        <v>1933</v>
      </c>
      <c r="X90" s="10">
        <v>33440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502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348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369</v>
      </c>
      <c r="C91" s="9" t="s">
        <v>136</v>
      </c>
      <c r="D91" s="13" t="s">
        <v>304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188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604</v>
      </c>
      <c r="V91" s="10">
        <v>0</v>
      </c>
      <c r="W91" s="10">
        <v>604</v>
      </c>
      <c r="X91" s="10">
        <v>16380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45919</v>
      </c>
      <c r="B92" s="14" t="s">
        <v>370</v>
      </c>
      <c r="C92" s="9" t="s">
        <v>136</v>
      </c>
      <c r="D92" s="13" t="s">
        <v>142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188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 t="s">
        <v>63</v>
      </c>
      <c r="U92" s="11">
        <v>1174</v>
      </c>
      <c r="V92" s="10">
        <v>0</v>
      </c>
      <c r="W92" s="10">
        <v>1174</v>
      </c>
      <c r="X92" s="10">
        <v>21440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45933</v>
      </c>
      <c r="B93" s="14" t="s">
        <v>508</v>
      </c>
      <c r="C93" s="9" t="s">
        <v>79</v>
      </c>
      <c r="D93" s="13" t="s">
        <v>484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0</v>
      </c>
      <c r="AE93" s="8">
        <v>3310.89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45933</v>
      </c>
      <c r="B94" s="14" t="s">
        <v>504</v>
      </c>
      <c r="C94" s="9" t="s">
        <v>105</v>
      </c>
      <c r="D94" s="13" t="s">
        <v>208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115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45933</v>
      </c>
      <c r="B95" s="14" t="s">
        <v>505</v>
      </c>
      <c r="C95" s="9" t="s">
        <v>105</v>
      </c>
      <c r="D95" s="13" t="s">
        <v>481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45933</v>
      </c>
      <c r="B96" s="14" t="s">
        <v>510</v>
      </c>
      <c r="C96" s="9" t="s">
        <v>105</v>
      </c>
      <c r="D96" s="13" t="s">
        <v>486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368</v>
      </c>
      <c r="C97" s="9" t="s">
        <v>136</v>
      </c>
      <c r="D97" s="13" t="s">
        <v>213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188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1172</v>
      </c>
      <c r="V97" s="10">
        <v>0</v>
      </c>
      <c r="W97" s="10">
        <v>1172</v>
      </c>
      <c r="X97" s="10">
        <v>21290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349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45919</v>
      </c>
      <c r="B98" s="14" t="s">
        <v>367</v>
      </c>
      <c r="C98" s="9" t="s">
        <v>136</v>
      </c>
      <c r="D98" s="13" t="s">
        <v>350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227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622</v>
      </c>
      <c r="V98" s="10">
        <v>0</v>
      </c>
      <c r="W98" s="10">
        <v>622</v>
      </c>
      <c r="X98" s="10">
        <v>6150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45923</v>
      </c>
      <c r="B99" s="14" t="s">
        <v>395</v>
      </c>
      <c r="C99" s="9" t="s">
        <v>79</v>
      </c>
      <c r="D99" s="13" t="s">
        <v>396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19000</v>
      </c>
      <c r="V99" s="10">
        <v>0</v>
      </c>
      <c r="W99" s="10">
        <v>19000</v>
      </c>
      <c r="X99" s="10">
        <v>0</v>
      </c>
      <c r="Y99" s="10">
        <v>19950</v>
      </c>
      <c r="Z99" s="9" t="s">
        <v>80</v>
      </c>
      <c r="AA99" s="8">
        <v>20968.969999999998</v>
      </c>
      <c r="AB99" s="8">
        <v>20968.969999999998</v>
      </c>
      <c r="AC99" s="8">
        <v>0</v>
      </c>
      <c r="AD99" s="8">
        <v>20968.969999999998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131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45877</v>
      </c>
      <c r="B100" s="14" t="s">
        <v>269</v>
      </c>
      <c r="C100" s="9" t="s">
        <v>79</v>
      </c>
      <c r="D100" s="13" t="s">
        <v>270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3500</v>
      </c>
      <c r="V100" s="10">
        <v>1217</v>
      </c>
      <c r="W100" s="10">
        <v>2283</v>
      </c>
      <c r="X100" s="10">
        <v>1545</v>
      </c>
      <c r="Y100" s="10">
        <v>2052.75</v>
      </c>
      <c r="Z100" s="9" t="s">
        <v>80</v>
      </c>
      <c r="AA100" s="8">
        <v>2265.4764825000002</v>
      </c>
      <c r="AB100" s="8">
        <v>2265.4764825000002</v>
      </c>
      <c r="AC100" s="8">
        <v>0</v>
      </c>
      <c r="AD100" s="8">
        <v>2265.4764825000002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45905</v>
      </c>
      <c r="B101" s="14" t="s">
        <v>308</v>
      </c>
      <c r="C101" s="9" t="s">
        <v>136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300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45796</v>
      </c>
      <c r="B102" s="14" t="s">
        <v>233</v>
      </c>
      <c r="C102" s="9" t="s">
        <v>136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45674</v>
      </c>
      <c r="B103" s="14" t="s">
        <v>215</v>
      </c>
      <c r="C103" s="9" t="s">
        <v>136</v>
      </c>
      <c r="D103" s="13" t="s">
        <v>214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222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45611</v>
      </c>
      <c r="B104" s="14" t="s">
        <v>187</v>
      </c>
      <c r="C104" s="9" t="s">
        <v>136</v>
      </c>
      <c r="D104" s="13" t="s">
        <v>186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45523</v>
      </c>
      <c r="B105" s="14" t="s">
        <v>174</v>
      </c>
      <c r="C105" s="9" t="s">
        <v>136</v>
      </c>
      <c r="D105" s="13" t="s">
        <v>172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45908</v>
      </c>
      <c r="B106" s="14" t="s">
        <v>313</v>
      </c>
      <c r="C106" s="9" t="s">
        <v>235</v>
      </c>
      <c r="D106" s="13" t="s">
        <v>236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4000</v>
      </c>
      <c r="W106" s="10">
        <v>0</v>
      </c>
      <c r="X106" s="10">
        <v>4060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45908</v>
      </c>
      <c r="B107" s="14" t="s">
        <v>313</v>
      </c>
      <c r="C107" s="9" t="s">
        <v>235</v>
      </c>
      <c r="D107" s="13" t="s">
        <v>278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4000</v>
      </c>
      <c r="W107" s="10">
        <v>0</v>
      </c>
      <c r="X107" s="10">
        <v>4060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45799</v>
      </c>
      <c r="B108" s="14" t="s">
        <v>240</v>
      </c>
      <c r="C108" s="9" t="s">
        <v>235</v>
      </c>
      <c r="D108" s="13" t="s">
        <v>236</v>
      </c>
      <c r="E108" s="9">
        <v>20</v>
      </c>
      <c r="F108" s="9">
        <v>34</v>
      </c>
      <c r="G108" s="9" t="s">
        <v>60</v>
      </c>
      <c r="H108" s="9" t="s">
        <v>66</v>
      </c>
      <c r="I108" s="9">
        <v>95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129</v>
      </c>
      <c r="U108" s="11">
        <v>4000</v>
      </c>
      <c r="V108" s="10">
        <v>3975</v>
      </c>
      <c r="W108" s="10">
        <v>25</v>
      </c>
      <c r="X108" s="10">
        <v>4140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202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45799</v>
      </c>
      <c r="B109" s="14" t="s">
        <v>240</v>
      </c>
      <c r="C109" s="9" t="s">
        <v>235</v>
      </c>
      <c r="D109" s="13" t="s">
        <v>278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129</v>
      </c>
      <c r="U109" s="11">
        <v>4000</v>
      </c>
      <c r="V109" s="10">
        <v>4056</v>
      </c>
      <c r="W109" s="10">
        <v>0</v>
      </c>
      <c r="X109" s="10">
        <v>4404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202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45720</v>
      </c>
      <c r="B110" s="14" t="s">
        <v>126</v>
      </c>
      <c r="C110" s="9" t="s">
        <v>105</v>
      </c>
      <c r="D110" s="13" t="s">
        <v>201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45720</v>
      </c>
      <c r="B111" s="14" t="s">
        <v>126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45541</v>
      </c>
      <c r="B112" s="14" t="s">
        <v>176</v>
      </c>
      <c r="C112" s="9" t="s">
        <v>105</v>
      </c>
      <c r="D112" s="13" t="s">
        <v>177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129</v>
      </c>
      <c r="U112" s="11">
        <v>3000</v>
      </c>
      <c r="V112" s="10">
        <v>3318</v>
      </c>
      <c r="W112" s="10">
        <v>0</v>
      </c>
      <c r="X112" s="10">
        <v>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178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 t="s">
        <v>211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45581</v>
      </c>
      <c r="B113" s="14" t="s">
        <v>180</v>
      </c>
      <c r="C113" s="9" t="s">
        <v>105</v>
      </c>
      <c r="D113" s="13" t="s">
        <v>181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129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80</v>
      </c>
      <c r="AA114" s="8">
        <v>582174.14648250001</v>
      </c>
      <c r="AB114" s="8">
        <v>97205.596482499997</v>
      </c>
      <c r="AC114" s="8">
        <v>484968.55</v>
      </c>
      <c r="AD114" s="8">
        <v>60925.506482500001</v>
      </c>
      <c r="AE114" s="8">
        <v>521248.64</v>
      </c>
      <c r="AF114" s="8" t="s">
        <v>58</v>
      </c>
      <c r="AG114" s="1" t="s">
        <v>113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45916</v>
      </c>
      <c r="B115" s="14" t="s">
        <v>346</v>
      </c>
      <c r="C115" s="9" t="s">
        <v>246</v>
      </c>
      <c r="D115" s="13">
        <v>21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45944</v>
      </c>
      <c r="U115" s="11">
        <v>2500</v>
      </c>
      <c r="V115" s="10">
        <v>2700</v>
      </c>
      <c r="W115" s="10">
        <v>0</v>
      </c>
      <c r="X115" s="10">
        <v>2687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115</v>
      </c>
      <c r="AH115" s="1" t="s">
        <v>74</v>
      </c>
      <c r="AI115" s="1">
        <v>2</v>
      </c>
      <c r="AJ115" s="3">
        <v>45944</v>
      </c>
      <c r="AK115" s="3">
        <v>0</v>
      </c>
      <c r="AL115" s="3">
        <v>45935</v>
      </c>
      <c r="AM115" s="3">
        <v>45942</v>
      </c>
      <c r="AN115" s="3">
        <v>45943</v>
      </c>
      <c r="AO115" s="3">
        <v>45943</v>
      </c>
      <c r="AP115" s="3">
        <v>45939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346</v>
      </c>
      <c r="C116" s="9" t="s">
        <v>246</v>
      </c>
      <c r="D116" s="13">
        <v>932</v>
      </c>
      <c r="E116" s="9">
        <v>20</v>
      </c>
      <c r="F116" s="9">
        <v>38</v>
      </c>
      <c r="G116" s="9" t="s">
        <v>60</v>
      </c>
      <c r="H116" s="9">
        <v>0</v>
      </c>
      <c r="I116" s="9">
        <v>82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45954</v>
      </c>
      <c r="U116" s="11">
        <v>2500</v>
      </c>
      <c r="V116" s="10">
        <v>2500</v>
      </c>
      <c r="W116" s="10">
        <v>0</v>
      </c>
      <c r="X116" s="10">
        <v>2550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45954</v>
      </c>
      <c r="AK116" s="3">
        <v>0</v>
      </c>
      <c r="AL116" s="3">
        <v>45945</v>
      </c>
      <c r="AM116" s="3">
        <v>45952</v>
      </c>
      <c r="AN116" s="3">
        <v>45953</v>
      </c>
      <c r="AO116" s="3">
        <v>45953</v>
      </c>
      <c r="AP116" s="3">
        <v>45949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346</v>
      </c>
      <c r="C117" s="9" t="s">
        <v>246</v>
      </c>
      <c r="D117" s="13">
        <v>21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45946</v>
      </c>
      <c r="U117" s="11">
        <v>2500</v>
      </c>
      <c r="V117" s="10">
        <v>2700</v>
      </c>
      <c r="W117" s="10">
        <v>0</v>
      </c>
      <c r="X117" s="10">
        <v>2686</v>
      </c>
      <c r="Y117" s="10">
        <v>0</v>
      </c>
      <c r="Z117" s="9" t="s">
        <v>247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346</v>
      </c>
      <c r="C118" s="9" t="s">
        <v>246</v>
      </c>
      <c r="D118" s="13" t="s">
        <v>338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0</v>
      </c>
      <c r="W118" s="10">
        <v>5000</v>
      </c>
      <c r="X118" s="10">
        <v>5100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346</v>
      </c>
      <c r="C119" s="9" t="s">
        <v>246</v>
      </c>
      <c r="D119" s="13" t="s">
        <v>334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346</v>
      </c>
      <c r="C120" s="9" t="s">
        <v>246</v>
      </c>
      <c r="D120" s="13" t="s">
        <v>335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 t="s">
        <v>332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45951</v>
      </c>
      <c r="U122" s="11">
        <v>10000</v>
      </c>
      <c r="V122" s="10">
        <v>10200</v>
      </c>
      <c r="W122" s="10">
        <v>0</v>
      </c>
      <c r="X122" s="10">
        <v>10200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>
        <v>931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45950</v>
      </c>
      <c r="U124" s="11">
        <v>5000</v>
      </c>
      <c r="V124" s="10">
        <v>0</v>
      </c>
      <c r="W124" s="10">
        <v>5000</v>
      </c>
      <c r="X124" s="10">
        <v>5110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114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 t="s">
        <v>340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45947</v>
      </c>
      <c r="U125" s="11">
        <v>2500</v>
      </c>
      <c r="V125" s="10">
        <v>2500</v>
      </c>
      <c r="W125" s="10">
        <v>0</v>
      </c>
      <c r="X125" s="10">
        <v>2550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346</v>
      </c>
      <c r="C126" s="9" t="s">
        <v>246</v>
      </c>
      <c r="D126" s="13">
        <v>932</v>
      </c>
      <c r="E126" s="9">
        <v>20</v>
      </c>
      <c r="F126" s="9">
        <v>38</v>
      </c>
      <c r="G126" s="9" t="s">
        <v>60</v>
      </c>
      <c r="H126" s="9">
        <v>0</v>
      </c>
      <c r="I126" s="9">
        <v>82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45958</v>
      </c>
      <c r="U126" s="11">
        <v>2500</v>
      </c>
      <c r="V126" s="10">
        <v>2500</v>
      </c>
      <c r="W126" s="10">
        <v>0</v>
      </c>
      <c r="X126" s="10">
        <v>2550</v>
      </c>
      <c r="Y126" s="10">
        <v>0</v>
      </c>
      <c r="Z126" s="9" t="s">
        <v>247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45958</v>
      </c>
      <c r="AK126" s="3">
        <v>0</v>
      </c>
      <c r="AL126" s="3">
        <v>45949</v>
      </c>
      <c r="AM126" s="3">
        <v>45956</v>
      </c>
      <c r="AN126" s="3">
        <v>45957</v>
      </c>
      <c r="AO126" s="3">
        <v>45957</v>
      </c>
      <c r="AP126" s="3">
        <v>45953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 t="s">
        <v>335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45951</v>
      </c>
      <c r="U127" s="11">
        <v>7500</v>
      </c>
      <c r="V127" s="10">
        <v>0</v>
      </c>
      <c r="W127" s="10">
        <v>7500</v>
      </c>
      <c r="X127" s="10">
        <v>0</v>
      </c>
      <c r="Y127" s="10">
        <v>7875</v>
      </c>
      <c r="Z127" s="9" t="s">
        <v>247</v>
      </c>
      <c r="AA127" s="8">
        <v>8486.7750000000015</v>
      </c>
      <c r="AB127" s="8">
        <v>8486.7750000000015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 t="s">
        <v>341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45951</v>
      </c>
      <c r="U128" s="11">
        <v>2500</v>
      </c>
      <c r="V128" s="10">
        <v>0</v>
      </c>
      <c r="W128" s="10">
        <v>2500</v>
      </c>
      <c r="X128" s="10">
        <v>0</v>
      </c>
      <c r="Y128" s="10">
        <v>2625</v>
      </c>
      <c r="Z128" s="9" t="s">
        <v>247</v>
      </c>
      <c r="AA128" s="8">
        <v>2828.9250000000002</v>
      </c>
      <c r="AB128" s="8">
        <v>2828.9250000000002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45947</v>
      </c>
      <c r="U129" s="11">
        <v>5000</v>
      </c>
      <c r="V129" s="10">
        <v>5000</v>
      </c>
      <c r="W129" s="10">
        <v>0</v>
      </c>
      <c r="X129" s="10">
        <v>5165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45947</v>
      </c>
      <c r="AK129" s="3">
        <v>0</v>
      </c>
      <c r="AL129" s="3">
        <v>45938</v>
      </c>
      <c r="AM129" s="3">
        <v>45945</v>
      </c>
      <c r="AN129" s="3">
        <v>45946</v>
      </c>
      <c r="AO129" s="3">
        <v>45946</v>
      </c>
      <c r="AP129" s="3">
        <v>45942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 t="s">
        <v>339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45945</v>
      </c>
      <c r="U130" s="11">
        <v>2300</v>
      </c>
      <c r="V130" s="10">
        <v>0</v>
      </c>
      <c r="W130" s="10">
        <v>2300</v>
      </c>
      <c r="X130" s="10">
        <v>5100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115</v>
      </c>
      <c r="AH130" s="1" t="s">
        <v>74</v>
      </c>
      <c r="AI130" s="1">
        <v>2</v>
      </c>
      <c r="AJ130" s="3">
        <v>45945</v>
      </c>
      <c r="AK130" s="3">
        <v>0</v>
      </c>
      <c r="AL130" s="3">
        <v>45936</v>
      </c>
      <c r="AM130" s="3">
        <v>45943</v>
      </c>
      <c r="AN130" s="3">
        <v>45944</v>
      </c>
      <c r="AO130" s="3">
        <v>45944</v>
      </c>
      <c r="AP130" s="3">
        <v>45940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337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45951</v>
      </c>
      <c r="U131" s="11">
        <v>10000</v>
      </c>
      <c r="V131" s="10">
        <v>10000</v>
      </c>
      <c r="W131" s="10">
        <v>0</v>
      </c>
      <c r="X131" s="10">
        <v>10300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45951</v>
      </c>
      <c r="AK131" s="3">
        <v>0</v>
      </c>
      <c r="AL131" s="3">
        <v>45942</v>
      </c>
      <c r="AM131" s="3">
        <v>45949</v>
      </c>
      <c r="AN131" s="3">
        <v>45950</v>
      </c>
      <c r="AO131" s="3">
        <v>45950</v>
      </c>
      <c r="AP131" s="3">
        <v>45946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45952</v>
      </c>
      <c r="U132" s="11">
        <v>2500</v>
      </c>
      <c r="V132" s="10">
        <v>2700</v>
      </c>
      <c r="W132" s="10">
        <v>0</v>
      </c>
      <c r="X132" s="10">
        <v>2687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45952</v>
      </c>
      <c r="AK132" s="3">
        <v>0</v>
      </c>
      <c r="AL132" s="3">
        <v>45943</v>
      </c>
      <c r="AM132" s="3">
        <v>45950</v>
      </c>
      <c r="AN132" s="3">
        <v>45951</v>
      </c>
      <c r="AO132" s="3">
        <v>45951</v>
      </c>
      <c r="AP132" s="3">
        <v>45947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332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45950</v>
      </c>
      <c r="U133" s="11">
        <v>2500</v>
      </c>
      <c r="V133" s="10">
        <v>0</v>
      </c>
      <c r="W133" s="10">
        <v>2500</v>
      </c>
      <c r="X133" s="10">
        <v>2550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115</v>
      </c>
      <c r="AH133" s="1" t="s">
        <v>74</v>
      </c>
      <c r="AI133" s="1">
        <v>2</v>
      </c>
      <c r="AJ133" s="3">
        <v>45950</v>
      </c>
      <c r="AK133" s="3">
        <v>0</v>
      </c>
      <c r="AL133" s="3">
        <v>45941</v>
      </c>
      <c r="AM133" s="3">
        <v>45948</v>
      </c>
      <c r="AN133" s="3">
        <v>45949</v>
      </c>
      <c r="AO133" s="3">
        <v>45949</v>
      </c>
      <c r="AP133" s="3">
        <v>45945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429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45952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45952</v>
      </c>
      <c r="AK134" s="3">
        <v>0</v>
      </c>
      <c r="AL134" s="3">
        <v>45943</v>
      </c>
      <c r="AM134" s="3">
        <v>45950</v>
      </c>
      <c r="AN134" s="3">
        <v>45951</v>
      </c>
      <c r="AO134" s="3">
        <v>45951</v>
      </c>
      <c r="AP134" s="3">
        <v>45947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429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45959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247</v>
      </c>
      <c r="AA135" s="8">
        <v>5657.85</v>
      </c>
      <c r="AB135" s="8">
        <v>5657.85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45959</v>
      </c>
      <c r="AK135" s="3">
        <v>0</v>
      </c>
      <c r="AL135" s="3">
        <v>45950</v>
      </c>
      <c r="AM135" s="3">
        <v>45957</v>
      </c>
      <c r="AN135" s="3">
        <v>45958</v>
      </c>
      <c r="AO135" s="3">
        <v>45958</v>
      </c>
      <c r="AP135" s="3">
        <v>45954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342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5000</v>
      </c>
      <c r="V136" s="10">
        <v>0</v>
      </c>
      <c r="W136" s="10">
        <v>5000</v>
      </c>
      <c r="X136" s="10">
        <v>5140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5000</v>
      </c>
      <c r="V137" s="10">
        <v>5100</v>
      </c>
      <c r="W137" s="10">
        <v>0</v>
      </c>
      <c r="X137" s="10">
        <v>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335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247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343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5000</v>
      </c>
      <c r="V140" s="10">
        <v>5000</v>
      </c>
      <c r="W140" s="10">
        <v>0</v>
      </c>
      <c r="X140" s="10">
        <v>5165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45950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45950</v>
      </c>
      <c r="AK142" s="3">
        <v>0</v>
      </c>
      <c r="AL142" s="3">
        <v>45941</v>
      </c>
      <c r="AM142" s="3">
        <v>45948</v>
      </c>
      <c r="AN142" s="3">
        <v>45949</v>
      </c>
      <c r="AO142" s="3">
        <v>45949</v>
      </c>
      <c r="AP142" s="3">
        <v>45945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5000</v>
      </c>
      <c r="V144" s="10">
        <v>0</v>
      </c>
      <c r="W144" s="10">
        <v>5000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10200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344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5000</v>
      </c>
      <c r="V152" s="10">
        <v>0</v>
      </c>
      <c r="W152" s="10">
        <v>5000</v>
      </c>
      <c r="X152" s="10">
        <v>5110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2521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343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429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247</v>
      </c>
      <c r="AA156" s="8">
        <v>2828.9250000000002</v>
      </c>
      <c r="AB156" s="8">
        <v>2828.9250000000002</v>
      </c>
      <c r="AC156" s="8">
        <v>0</v>
      </c>
      <c r="AD156" s="8">
        <v>0</v>
      </c>
      <c r="AE156" s="8">
        <v>0</v>
      </c>
      <c r="AF156" s="8">
        <v>0</v>
      </c>
      <c r="AG156" s="1" t="s">
        <v>115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247</v>
      </c>
      <c r="AA157" s="8">
        <v>10756.900000000001</v>
      </c>
      <c r="AB157" s="8">
        <v>10756.900000000001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247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45960</v>
      </c>
      <c r="U159" s="11">
        <v>5000</v>
      </c>
      <c r="V159" s="10">
        <v>0</v>
      </c>
      <c r="W159" s="10">
        <v>5000</v>
      </c>
      <c r="X159" s="10">
        <v>5100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338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11315.7</v>
      </c>
      <c r="AB161" s="8">
        <v>11315.7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247</v>
      </c>
      <c r="AA162" s="8">
        <v>8486.7750000000015</v>
      </c>
      <c r="AB162" s="8">
        <v>8486.7750000000015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340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2500</v>
      </c>
      <c r="W163" s="10">
        <v>0</v>
      </c>
      <c r="X163" s="10">
        <v>2550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5378.4500000000007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 t="s">
        <v>132</v>
      </c>
      <c r="B166" s="14" t="s">
        <v>132</v>
      </c>
      <c r="C166" s="9" t="s">
        <v>246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247</v>
      </c>
      <c r="AA166" s="8">
        <v>1434264.9750000001</v>
      </c>
      <c r="AB166" s="8">
        <v>14307</v>
      </c>
      <c r="AC166" s="8">
        <v>1419957.9750000001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111861.13380833335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247</v>
      </c>
      <c r="AA167" s="8">
        <v>1559610.8</v>
      </c>
      <c r="AB167" s="8">
        <v>139652.82500000001</v>
      </c>
      <c r="AC167" s="8">
        <v>1419957.9750000001</v>
      </c>
      <c r="AD167" s="8">
        <v>0</v>
      </c>
      <c r="AE167" s="8">
        <v>0</v>
      </c>
      <c r="AF167" s="8" t="s">
        <v>58</v>
      </c>
      <c r="AG167" s="1" t="s">
        <v>113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249</v>
      </c>
      <c r="BD167" s="56">
        <v>0</v>
      </c>
    </row>
    <row r="168" spans="1:56" ht="28.5" customHeight="1" x14ac:dyDescent="0.45">
      <c r="A168" s="3">
        <v>45919</v>
      </c>
      <c r="B168" s="14" t="s">
        <v>372</v>
      </c>
      <c r="C168" s="9" t="s">
        <v>136</v>
      </c>
      <c r="D168" s="13" t="s">
        <v>282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114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348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45919</v>
      </c>
      <c r="B169" s="14" t="s">
        <v>373</v>
      </c>
      <c r="C169" s="9" t="s">
        <v>136</v>
      </c>
      <c r="D169" s="13" t="s">
        <v>351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188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45952</v>
      </c>
      <c r="U169" s="11">
        <v>6826</v>
      </c>
      <c r="V169" s="10">
        <v>6826</v>
      </c>
      <c r="W169" s="10">
        <v>0</v>
      </c>
      <c r="X169" s="10">
        <v>27997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202</v>
      </c>
      <c r="AG169" s="1" t="s">
        <v>114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352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45919</v>
      </c>
      <c r="B170" s="14" t="s">
        <v>374</v>
      </c>
      <c r="C170" s="9" t="s">
        <v>136</v>
      </c>
      <c r="D170" s="13" t="s">
        <v>244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 t="s">
        <v>63</v>
      </c>
      <c r="U170" s="11">
        <v>1374</v>
      </c>
      <c r="V170" s="10">
        <v>0</v>
      </c>
      <c r="W170" s="10">
        <v>1374</v>
      </c>
      <c r="X170" s="10">
        <v>27689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202</v>
      </c>
      <c r="AG170" s="1" t="s">
        <v>114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353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45941</v>
      </c>
      <c r="B171" s="14" t="s">
        <v>557</v>
      </c>
      <c r="C171" s="9" t="s">
        <v>73</v>
      </c>
      <c r="D171" s="13" t="s">
        <v>558</v>
      </c>
      <c r="E171" s="9">
        <v>20</v>
      </c>
      <c r="F171" s="9">
        <v>32</v>
      </c>
      <c r="G171" s="9" t="s">
        <v>60</v>
      </c>
      <c r="H171" s="9">
        <v>0</v>
      </c>
      <c r="I171" s="9">
        <v>72</v>
      </c>
      <c r="J171" s="9" t="s">
        <v>57</v>
      </c>
      <c r="K171" s="9">
        <v>5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301</v>
      </c>
      <c r="T171" s="12">
        <v>45954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81</v>
      </c>
      <c r="AA171" s="8">
        <v>4679.9500000000007</v>
      </c>
      <c r="AB171" s="8">
        <v>4679.9500000000007</v>
      </c>
      <c r="AC171" s="8">
        <v>0</v>
      </c>
      <c r="AD171" s="8">
        <v>0</v>
      </c>
      <c r="AE171" s="8">
        <v>0</v>
      </c>
      <c r="AF171" s="8">
        <v>0</v>
      </c>
      <c r="AG171" s="1" t="s">
        <v>61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>
        <v>45941</v>
      </c>
      <c r="B172" s="14" t="s">
        <v>557</v>
      </c>
      <c r="C172" s="9" t="s">
        <v>73</v>
      </c>
      <c r="D172" s="13" t="s">
        <v>559</v>
      </c>
      <c r="E172" s="9">
        <v>20</v>
      </c>
      <c r="F172" s="9">
        <v>32</v>
      </c>
      <c r="G172" s="9" t="s">
        <v>60</v>
      </c>
      <c r="H172" s="9">
        <v>0</v>
      </c>
      <c r="I172" s="9">
        <v>72</v>
      </c>
      <c r="J172" s="9" t="s">
        <v>57</v>
      </c>
      <c r="K172" s="9">
        <v>5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301</v>
      </c>
      <c r="T172" s="12">
        <v>45954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81</v>
      </c>
      <c r="AA172" s="8">
        <v>9359.9000000000015</v>
      </c>
      <c r="AB172" s="8">
        <v>9359.9000000000015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0</v>
      </c>
    </row>
    <row r="173" spans="1:56" ht="28.5" customHeight="1" x14ac:dyDescent="0.45">
      <c r="A173" s="3">
        <v>45945</v>
      </c>
      <c r="B173" s="14" t="s">
        <v>126</v>
      </c>
      <c r="C173" s="9" t="s">
        <v>568</v>
      </c>
      <c r="D173" s="13" t="s">
        <v>569</v>
      </c>
      <c r="E173" s="9">
        <v>20</v>
      </c>
      <c r="F173" s="9">
        <v>32</v>
      </c>
      <c r="G173" s="9" t="s">
        <v>60</v>
      </c>
      <c r="H173" s="9">
        <v>0</v>
      </c>
      <c r="I173" s="9">
        <v>70</v>
      </c>
      <c r="J173" s="9" t="s">
        <v>57</v>
      </c>
      <c r="K173" s="9">
        <v>5</v>
      </c>
      <c r="L173" s="9" t="s">
        <v>90</v>
      </c>
      <c r="M173" s="10">
        <v>21</v>
      </c>
      <c r="N173" s="9">
        <v>35</v>
      </c>
      <c r="O173" s="9">
        <v>40</v>
      </c>
      <c r="P173" s="10">
        <v>72.532500095999993</v>
      </c>
      <c r="Q173" s="10">
        <v>0</v>
      </c>
      <c r="R173" s="10">
        <v>72.532500095999993</v>
      </c>
      <c r="S173" s="9" t="s">
        <v>71</v>
      </c>
      <c r="T173" s="12">
        <v>45951</v>
      </c>
      <c r="U173" s="11">
        <v>4000</v>
      </c>
      <c r="V173" s="10">
        <v>0</v>
      </c>
      <c r="W173" s="10">
        <v>4000</v>
      </c>
      <c r="X173" s="10">
        <v>0</v>
      </c>
      <c r="Y173" s="10">
        <v>4200</v>
      </c>
      <c r="Z173" s="9" t="s">
        <v>81</v>
      </c>
      <c r="AA173" s="8">
        <v>3743.96</v>
      </c>
      <c r="AB173" s="8">
        <v>3743.96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72</v>
      </c>
      <c r="AI173" s="1">
        <v>3</v>
      </c>
      <c r="AJ173" s="3">
        <v>45951</v>
      </c>
      <c r="AK173" s="3">
        <v>0</v>
      </c>
      <c r="AL173" s="3">
        <v>45941</v>
      </c>
      <c r="AM173" s="3">
        <v>45948</v>
      </c>
      <c r="AN173" s="3">
        <v>45949</v>
      </c>
      <c r="AO173" s="3">
        <v>45949</v>
      </c>
      <c r="AP173" s="3">
        <v>45946</v>
      </c>
      <c r="AQ173" s="3">
        <v>45950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 t="s">
        <v>132</v>
      </c>
      <c r="B174" s="14" t="s">
        <v>132</v>
      </c>
      <c r="C174" s="9" t="s">
        <v>136</v>
      </c>
      <c r="D174" s="13" t="s">
        <v>61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45961</v>
      </c>
      <c r="U174" s="11">
        <v>290000</v>
      </c>
      <c r="V174" s="10">
        <v>0</v>
      </c>
      <c r="W174" s="10">
        <v>290000</v>
      </c>
      <c r="X174" s="10">
        <v>0</v>
      </c>
      <c r="Y174" s="10">
        <v>304500</v>
      </c>
      <c r="Z174" s="9" t="s">
        <v>81</v>
      </c>
      <c r="AA174" s="8">
        <v>303847.5</v>
      </c>
      <c r="AB174" s="8">
        <v>7783</v>
      </c>
      <c r="AC174" s="8">
        <v>296064.5</v>
      </c>
      <c r="AD174" s="8">
        <v>0</v>
      </c>
      <c r="AE174" s="8">
        <v>0</v>
      </c>
      <c r="AF174" s="8" t="s">
        <v>202</v>
      </c>
      <c r="AG174" s="1" t="s">
        <v>113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22632.486222222225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20</v>
      </c>
      <c r="F175" s="9">
        <v>37</v>
      </c>
      <c r="G175" s="9">
        <v>0</v>
      </c>
      <c r="H175" s="9">
        <v>0</v>
      </c>
      <c r="I175" s="9">
        <v>80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81</v>
      </c>
      <c r="AA175" s="8">
        <v>321631.31</v>
      </c>
      <c r="AB175" s="8">
        <v>25566.81</v>
      </c>
      <c r="AC175" s="8">
        <v>296064.5</v>
      </c>
      <c r="AD175" s="8">
        <v>0</v>
      </c>
      <c r="AE175" s="8">
        <v>0</v>
      </c>
      <c r="AF175" s="8" t="s">
        <v>58</v>
      </c>
      <c r="AG175" s="1" t="s">
        <v>113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8.5" customHeight="1" x14ac:dyDescent="0.45">
      <c r="A176" s="3">
        <v>45944</v>
      </c>
      <c r="B176" s="14" t="s">
        <v>126</v>
      </c>
      <c r="C176" s="9" t="s">
        <v>196</v>
      </c>
      <c r="D176" s="13" t="s">
        <v>570</v>
      </c>
      <c r="E176" s="9">
        <v>21</v>
      </c>
      <c r="F176" s="9">
        <v>34</v>
      </c>
      <c r="G176" s="9" t="s">
        <v>60</v>
      </c>
      <c r="H176" s="9">
        <v>0</v>
      </c>
      <c r="I176" s="9">
        <v>60</v>
      </c>
      <c r="J176" s="9" t="s">
        <v>57</v>
      </c>
      <c r="K176" s="9">
        <v>5</v>
      </c>
      <c r="L176" s="9" t="s">
        <v>91</v>
      </c>
      <c r="M176" s="10">
        <v>22</v>
      </c>
      <c r="N176" s="9">
        <v>36</v>
      </c>
      <c r="O176" s="9">
        <v>40</v>
      </c>
      <c r="P176" s="10">
        <v>390.78734745599991</v>
      </c>
      <c r="Q176" s="10">
        <v>0</v>
      </c>
      <c r="R176" s="10">
        <v>390.78734745599991</v>
      </c>
      <c r="S176" s="9" t="s">
        <v>67</v>
      </c>
      <c r="T176" s="12">
        <v>45954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127</v>
      </c>
      <c r="AA176" s="8">
        <v>19837.400000000001</v>
      </c>
      <c r="AB176" s="8">
        <v>19837.400000000001</v>
      </c>
      <c r="AC176" s="8">
        <v>0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72</v>
      </c>
      <c r="AI176" s="1">
        <v>3</v>
      </c>
      <c r="AJ176" s="3">
        <v>45954</v>
      </c>
      <c r="AK176" s="3">
        <v>0</v>
      </c>
      <c r="AL176" s="3">
        <v>45944</v>
      </c>
      <c r="AM176" s="3">
        <v>45951</v>
      </c>
      <c r="AN176" s="3">
        <v>45952</v>
      </c>
      <c r="AO176" s="3">
        <v>45952</v>
      </c>
      <c r="AP176" s="3">
        <v>45949</v>
      </c>
      <c r="AQ176" s="3">
        <v>45953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8.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21</v>
      </c>
      <c r="F177" s="9">
        <v>37</v>
      </c>
      <c r="G177" s="9" t="s">
        <v>60</v>
      </c>
      <c r="H177" s="9">
        <v>0</v>
      </c>
      <c r="I177" s="9">
        <v>67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127</v>
      </c>
      <c r="AA177" s="8">
        <v>19837.400000000001</v>
      </c>
      <c r="AB177" s="8">
        <v>19837.400000000001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113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102</v>
      </c>
      <c r="BD177" s="56">
        <v>0</v>
      </c>
    </row>
    <row r="178" spans="1:56" ht="28.5" customHeight="1" x14ac:dyDescent="0.45">
      <c r="A178" s="3">
        <v>45933</v>
      </c>
      <c r="B178" s="14" t="s">
        <v>490</v>
      </c>
      <c r="C178" s="9" t="s">
        <v>458</v>
      </c>
      <c r="D178" s="13" t="s">
        <v>459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45944</v>
      </c>
      <c r="U178" s="11">
        <v>5000</v>
      </c>
      <c r="V178" s="10">
        <v>4737</v>
      </c>
      <c r="W178" s="10">
        <v>263</v>
      </c>
      <c r="X178" s="10">
        <v>5200</v>
      </c>
      <c r="Y178" s="10">
        <v>0</v>
      </c>
      <c r="Z178" s="9" t="s">
        <v>118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45943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>
        <v>45940</v>
      </c>
      <c r="B179" s="14" t="s">
        <v>524</v>
      </c>
      <c r="C179" s="9" t="s">
        <v>109</v>
      </c>
      <c r="D179" s="13" t="s">
        <v>525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45944</v>
      </c>
      <c r="U179" s="11">
        <v>30000</v>
      </c>
      <c r="V179" s="10">
        <v>30562</v>
      </c>
      <c r="W179" s="10">
        <v>0</v>
      </c>
      <c r="X179" s="10">
        <v>52505</v>
      </c>
      <c r="Y179" s="10">
        <v>0</v>
      </c>
      <c r="Z179" s="9" t="s">
        <v>118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45944</v>
      </c>
      <c r="AK179" s="3">
        <v>45940</v>
      </c>
      <c r="AL179" s="3">
        <v>45934</v>
      </c>
      <c r="AM179" s="3">
        <v>45941</v>
      </c>
      <c r="AN179" s="3">
        <v>45942</v>
      </c>
      <c r="AO179" s="3">
        <v>45942</v>
      </c>
      <c r="AP179" s="3">
        <v>45939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526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45933</v>
      </c>
      <c r="B180" s="14" t="s">
        <v>512</v>
      </c>
      <c r="C180" s="9" t="s">
        <v>105</v>
      </c>
      <c r="D180" s="13" t="s">
        <v>491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89</v>
      </c>
      <c r="M180" s="10">
        <v>22</v>
      </c>
      <c r="N180" s="9">
        <v>42</v>
      </c>
      <c r="O180" s="9">
        <v>40</v>
      </c>
      <c r="P180" s="10">
        <v>0</v>
      </c>
      <c r="Q180" s="10">
        <v>0</v>
      </c>
      <c r="R180" s="10">
        <v>0</v>
      </c>
      <c r="S180" s="9" t="s">
        <v>67</v>
      </c>
      <c r="T180" s="12">
        <v>45947</v>
      </c>
      <c r="U180" s="11">
        <v>3000</v>
      </c>
      <c r="V180" s="10">
        <v>3000</v>
      </c>
      <c r="W180" s="10">
        <v>0</v>
      </c>
      <c r="X180" s="10">
        <v>3200</v>
      </c>
      <c r="Y180" s="10">
        <v>0</v>
      </c>
      <c r="Z180" s="9" t="s">
        <v>118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>
        <v>45947</v>
      </c>
      <c r="AK180" s="3">
        <v>45943</v>
      </c>
      <c r="AL180" s="3">
        <v>45937</v>
      </c>
      <c r="AM180" s="3">
        <v>45944</v>
      </c>
      <c r="AN180" s="3">
        <v>45945</v>
      </c>
      <c r="AO180" s="3">
        <v>45945</v>
      </c>
      <c r="AP180" s="3">
        <v>45942</v>
      </c>
      <c r="AQ180" s="3">
        <v>45946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 t="s">
        <v>523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0</v>
      </c>
      <c r="B181" s="14" t="s">
        <v>126</v>
      </c>
      <c r="C181" s="9" t="s">
        <v>109</v>
      </c>
      <c r="D181" s="13" t="s">
        <v>560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>
        <v>45950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118</v>
      </c>
      <c r="AA181" s="8">
        <v>10756.900000000001</v>
      </c>
      <c r="AB181" s="8">
        <v>10756.900000000001</v>
      </c>
      <c r="AC181" s="8">
        <v>0</v>
      </c>
      <c r="AD181" s="8">
        <v>10756.900000000001</v>
      </c>
      <c r="AE181" s="8">
        <v>0</v>
      </c>
      <c r="AF181" s="8">
        <v>0</v>
      </c>
      <c r="AG181" s="1" t="s">
        <v>114</v>
      </c>
      <c r="AH181" s="1" t="s">
        <v>68</v>
      </c>
      <c r="AI181" s="1">
        <v>4</v>
      </c>
      <c r="AJ181" s="3">
        <v>45950</v>
      </c>
      <c r="AK181" s="3">
        <v>45946</v>
      </c>
      <c r="AL181" s="3">
        <v>45940</v>
      </c>
      <c r="AM181" s="3">
        <v>45947</v>
      </c>
      <c r="AN181" s="3">
        <v>45948</v>
      </c>
      <c r="AO181" s="3">
        <v>45948</v>
      </c>
      <c r="AP181" s="3">
        <v>45945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0</v>
      </c>
      <c r="B182" s="14" t="s">
        <v>126</v>
      </c>
      <c r="C182" s="9" t="s">
        <v>109</v>
      </c>
      <c r="D182" s="13" t="s">
        <v>561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45950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118</v>
      </c>
      <c r="AA182" s="8">
        <v>5378.4500000000007</v>
      </c>
      <c r="AB182" s="8">
        <v>5378.4500000000007</v>
      </c>
      <c r="AC182" s="8">
        <v>0</v>
      </c>
      <c r="AD182" s="8">
        <v>5378.4500000000007</v>
      </c>
      <c r="AE182" s="8">
        <v>0</v>
      </c>
      <c r="AF182" s="8">
        <v>0</v>
      </c>
      <c r="AG182" s="1" t="s">
        <v>116</v>
      </c>
      <c r="AH182" s="1" t="s">
        <v>68</v>
      </c>
      <c r="AI182" s="1">
        <v>4</v>
      </c>
      <c r="AJ182" s="3">
        <v>45950</v>
      </c>
      <c r="AK182" s="3">
        <v>45946</v>
      </c>
      <c r="AL182" s="3">
        <v>45940</v>
      </c>
      <c r="AM182" s="3">
        <v>45947</v>
      </c>
      <c r="AN182" s="3">
        <v>45948</v>
      </c>
      <c r="AO182" s="3">
        <v>45948</v>
      </c>
      <c r="AP182" s="3">
        <v>45945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0</v>
      </c>
      <c r="B183" s="14" t="s">
        <v>126</v>
      </c>
      <c r="C183" s="9" t="s">
        <v>109</v>
      </c>
      <c r="D183" s="13" t="s">
        <v>562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45950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118</v>
      </c>
      <c r="AA183" s="8">
        <v>5378.4500000000007</v>
      </c>
      <c r="AB183" s="8">
        <v>5378.4500000000007</v>
      </c>
      <c r="AC183" s="8">
        <v>0</v>
      </c>
      <c r="AD183" s="8">
        <v>5378.4500000000007</v>
      </c>
      <c r="AE183" s="8">
        <v>0</v>
      </c>
      <c r="AF183" s="8">
        <v>0</v>
      </c>
      <c r="AG183" s="1" t="s">
        <v>113</v>
      </c>
      <c r="AH183" s="1" t="s">
        <v>68</v>
      </c>
      <c r="AI183" s="1">
        <v>4</v>
      </c>
      <c r="AJ183" s="3">
        <v>45950</v>
      </c>
      <c r="AK183" s="3">
        <v>45946</v>
      </c>
      <c r="AL183" s="3">
        <v>45940</v>
      </c>
      <c r="AM183" s="3">
        <v>45947</v>
      </c>
      <c r="AN183" s="3">
        <v>45948</v>
      </c>
      <c r="AO183" s="3">
        <v>45948</v>
      </c>
      <c r="AP183" s="3">
        <v>45945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0</v>
      </c>
      <c r="B184" s="14" t="s">
        <v>126</v>
      </c>
      <c r="C184" s="9" t="s">
        <v>109</v>
      </c>
      <c r="D184" s="13" t="s">
        <v>563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>
        <v>45950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118</v>
      </c>
      <c r="AA184" s="8">
        <v>10756.900000000001</v>
      </c>
      <c r="AB184" s="8">
        <v>10756.900000000001</v>
      </c>
      <c r="AC184" s="8">
        <v>0</v>
      </c>
      <c r="AD184" s="8">
        <v>10756.900000000001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>
        <v>45950</v>
      </c>
      <c r="AK184" s="3">
        <v>45946</v>
      </c>
      <c r="AL184" s="3">
        <v>45940</v>
      </c>
      <c r="AM184" s="3">
        <v>45947</v>
      </c>
      <c r="AN184" s="3">
        <v>45948</v>
      </c>
      <c r="AO184" s="3">
        <v>45948</v>
      </c>
      <c r="AP184" s="3">
        <v>45945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0</v>
      </c>
      <c r="B185" s="14" t="s">
        <v>126</v>
      </c>
      <c r="C185" s="9" t="s">
        <v>109</v>
      </c>
      <c r="D185" s="13" t="s">
        <v>59</v>
      </c>
      <c r="E185" s="9">
        <v>21</v>
      </c>
      <c r="F185" s="9">
        <v>37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45950</v>
      </c>
      <c r="U185" s="11">
        <v>5000</v>
      </c>
      <c r="V185" s="10">
        <v>0</v>
      </c>
      <c r="W185" s="10">
        <v>5000</v>
      </c>
      <c r="X185" s="10">
        <v>0</v>
      </c>
      <c r="Y185" s="10">
        <v>0</v>
      </c>
      <c r="Z185" s="9" t="s">
        <v>118</v>
      </c>
      <c r="AA185" s="8">
        <v>5378.4500000000007</v>
      </c>
      <c r="AB185" s="8">
        <v>5378.4500000000007</v>
      </c>
      <c r="AC185" s="8">
        <v>0</v>
      </c>
      <c r="AD185" s="8">
        <v>4373</v>
      </c>
      <c r="AE185" s="8">
        <v>1005.4500000000007</v>
      </c>
      <c r="AF185" s="8">
        <v>0</v>
      </c>
      <c r="AG185" s="1" t="s">
        <v>61</v>
      </c>
      <c r="AH185" s="1" t="s">
        <v>68</v>
      </c>
      <c r="AI185" s="1">
        <v>4</v>
      </c>
      <c r="AJ185" s="3">
        <v>45950</v>
      </c>
      <c r="AK185" s="3">
        <v>45946</v>
      </c>
      <c r="AL185" s="3">
        <v>45940</v>
      </c>
      <c r="AM185" s="3">
        <v>45947</v>
      </c>
      <c r="AN185" s="3">
        <v>45948</v>
      </c>
      <c r="AO185" s="3">
        <v>45948</v>
      </c>
      <c r="AP185" s="3">
        <v>45945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>
        <v>45930</v>
      </c>
      <c r="B186" s="14" t="s">
        <v>511</v>
      </c>
      <c r="C186" s="9" t="s">
        <v>79</v>
      </c>
      <c r="D186" s="13" t="s">
        <v>446</v>
      </c>
      <c r="E186" s="9">
        <v>21</v>
      </c>
      <c r="F186" s="9">
        <v>40</v>
      </c>
      <c r="G186" s="9" t="s">
        <v>60</v>
      </c>
      <c r="H186" s="9" t="s">
        <v>76</v>
      </c>
      <c r="I186" s="9">
        <v>108</v>
      </c>
      <c r="J186" s="9" t="s">
        <v>57</v>
      </c>
      <c r="K186" s="9">
        <v>5</v>
      </c>
      <c r="L186" s="9" t="s">
        <v>90</v>
      </c>
      <c r="M186" s="10">
        <v>22</v>
      </c>
      <c r="N186" s="9">
        <v>42</v>
      </c>
      <c r="O186" s="9">
        <v>40</v>
      </c>
      <c r="P186" s="10">
        <v>0</v>
      </c>
      <c r="Q186" s="10">
        <v>0</v>
      </c>
      <c r="R186" s="10">
        <v>0</v>
      </c>
      <c r="S186" s="9" t="s">
        <v>67</v>
      </c>
      <c r="T186" s="12">
        <v>45951</v>
      </c>
      <c r="U186" s="11">
        <v>3000</v>
      </c>
      <c r="V186" s="10">
        <v>3000</v>
      </c>
      <c r="W186" s="10">
        <v>0</v>
      </c>
      <c r="X186" s="10">
        <v>3105</v>
      </c>
      <c r="Y186" s="10">
        <v>0</v>
      </c>
      <c r="Z186" s="9" t="s">
        <v>118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>
        <v>45951</v>
      </c>
      <c r="AK186" s="3">
        <v>45947</v>
      </c>
      <c r="AL186" s="3">
        <v>45941</v>
      </c>
      <c r="AM186" s="3">
        <v>45948</v>
      </c>
      <c r="AN186" s="3">
        <v>45949</v>
      </c>
      <c r="AO186" s="3">
        <v>45949</v>
      </c>
      <c r="AP186" s="3">
        <v>45946</v>
      </c>
      <c r="AQ186" s="3">
        <v>45950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45933</v>
      </c>
      <c r="B187" s="14" t="s">
        <v>513</v>
      </c>
      <c r="C187" s="9" t="s">
        <v>79</v>
      </c>
      <c r="D187" s="13" t="s">
        <v>492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 t="s">
        <v>132</v>
      </c>
      <c r="B188" s="14" t="s">
        <v>132</v>
      </c>
      <c r="C188" s="9" t="s">
        <v>109</v>
      </c>
      <c r="D188" s="13" t="s">
        <v>61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115000</v>
      </c>
      <c r="V188" s="10">
        <v>0</v>
      </c>
      <c r="W188" s="10">
        <v>115000</v>
      </c>
      <c r="X188" s="10">
        <v>0</v>
      </c>
      <c r="Y188" s="10">
        <v>120750</v>
      </c>
      <c r="Z188" s="9" t="s">
        <v>118</v>
      </c>
      <c r="AA188" s="8">
        <v>123704.35</v>
      </c>
      <c r="AB188" s="8">
        <v>123704.35</v>
      </c>
      <c r="AC188" s="8">
        <v>0</v>
      </c>
      <c r="AD188" s="8">
        <v>123704.35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45631</v>
      </c>
      <c r="B189" s="14" t="s">
        <v>195</v>
      </c>
      <c r="C189" s="9" t="s">
        <v>107</v>
      </c>
      <c r="D189" s="13" t="s">
        <v>141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118</v>
      </c>
      <c r="AA189" s="8">
        <v>17211.04</v>
      </c>
      <c r="AB189" s="8">
        <v>17211.04</v>
      </c>
      <c r="AC189" s="8">
        <v>0</v>
      </c>
      <c r="AD189" s="8">
        <v>17211.04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207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45631</v>
      </c>
      <c r="B190" s="14" t="s">
        <v>194</v>
      </c>
      <c r="C190" s="9" t="s">
        <v>107</v>
      </c>
      <c r="D190" s="13" t="s">
        <v>141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 t="s">
        <v>63</v>
      </c>
      <c r="U190" s="11">
        <v>9000</v>
      </c>
      <c r="V190" s="10">
        <v>0</v>
      </c>
      <c r="W190" s="10">
        <v>9000</v>
      </c>
      <c r="X190" s="10">
        <v>0</v>
      </c>
      <c r="Y190" s="10">
        <v>9450</v>
      </c>
      <c r="Z190" s="9" t="s">
        <v>118</v>
      </c>
      <c r="AA190" s="8">
        <v>9681.2100000000009</v>
      </c>
      <c r="AB190" s="8">
        <v>9681.2100000000009</v>
      </c>
      <c r="AC190" s="8">
        <v>0</v>
      </c>
      <c r="AD190" s="8">
        <v>9681.2100000000009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206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45896</v>
      </c>
      <c r="B191" s="14" t="s">
        <v>294</v>
      </c>
      <c r="C191" s="9" t="s">
        <v>105</v>
      </c>
      <c r="D191" s="13" t="s">
        <v>295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40</v>
      </c>
      <c r="O191" s="9">
        <v>40</v>
      </c>
      <c r="P191" s="10">
        <v>65.13122457599998</v>
      </c>
      <c r="Q191" s="10">
        <v>0</v>
      </c>
      <c r="R191" s="10">
        <v>65.13122457599998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3310.89</v>
      </c>
      <c r="AB191" s="8">
        <v>3310.89</v>
      </c>
      <c r="AC191" s="8">
        <v>0</v>
      </c>
      <c r="AD191" s="8">
        <v>3310.89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45896</v>
      </c>
      <c r="B192" s="14" t="s">
        <v>296</v>
      </c>
      <c r="C192" s="9" t="s">
        <v>105</v>
      </c>
      <c r="D192" s="13" t="s">
        <v>265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89</v>
      </c>
      <c r="M192" s="10">
        <v>22</v>
      </c>
      <c r="N192" s="9">
        <v>40</v>
      </c>
      <c r="O192" s="9">
        <v>40</v>
      </c>
      <c r="P192" s="10">
        <v>108.55204095999999</v>
      </c>
      <c r="Q192" s="10">
        <v>0</v>
      </c>
      <c r="R192" s="10">
        <v>108.55204095999999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118</v>
      </c>
      <c r="AA192" s="8">
        <v>5518.15</v>
      </c>
      <c r="AB192" s="8">
        <v>5518.15</v>
      </c>
      <c r="AC192" s="8">
        <v>0</v>
      </c>
      <c r="AD192" s="8">
        <v>5518.15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45896</v>
      </c>
      <c r="B193" s="14" t="s">
        <v>297</v>
      </c>
      <c r="C193" s="9" t="s">
        <v>105</v>
      </c>
      <c r="D193" s="13" t="s">
        <v>298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40</v>
      </c>
      <c r="O193" s="9">
        <v>40</v>
      </c>
      <c r="P193" s="10">
        <v>65.13122457599998</v>
      </c>
      <c r="Q193" s="10">
        <v>0</v>
      </c>
      <c r="R193" s="10">
        <v>65.13122457599998</v>
      </c>
      <c r="S193" s="9" t="s">
        <v>67</v>
      </c>
      <c r="T193" s="12" t="s">
        <v>63</v>
      </c>
      <c r="U193" s="11">
        <v>3000</v>
      </c>
      <c r="V193" s="10">
        <v>0</v>
      </c>
      <c r="W193" s="10">
        <v>3000</v>
      </c>
      <c r="X193" s="10">
        <v>0</v>
      </c>
      <c r="Y193" s="10">
        <v>3150</v>
      </c>
      <c r="Z193" s="9" t="s">
        <v>118</v>
      </c>
      <c r="AA193" s="8">
        <v>3310.89</v>
      </c>
      <c r="AB193" s="8">
        <v>3310.89</v>
      </c>
      <c r="AC193" s="8">
        <v>0</v>
      </c>
      <c r="AD193" s="8">
        <v>3310.89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45911</v>
      </c>
      <c r="B194" s="14" t="s">
        <v>321</v>
      </c>
      <c r="C194" s="9" t="s">
        <v>105</v>
      </c>
      <c r="D194" s="13" t="s">
        <v>322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65.13122457599998</v>
      </c>
      <c r="Q194" s="10">
        <v>0</v>
      </c>
      <c r="R194" s="10">
        <v>65.13122457599998</v>
      </c>
      <c r="S194" s="9" t="s">
        <v>67</v>
      </c>
      <c r="T194" s="12" t="s">
        <v>63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118</v>
      </c>
      <c r="AA194" s="8">
        <v>3310.89</v>
      </c>
      <c r="AB194" s="8">
        <v>3310.89</v>
      </c>
      <c r="AC194" s="8">
        <v>0</v>
      </c>
      <c r="AD194" s="8">
        <v>3310.89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 t="s">
        <v>132</v>
      </c>
      <c r="B195" s="14" t="s">
        <v>132</v>
      </c>
      <c r="C195" s="9" t="s">
        <v>107</v>
      </c>
      <c r="D195" s="13" t="s">
        <v>141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118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45854</v>
      </c>
      <c r="B196" s="14" t="s">
        <v>257</v>
      </c>
      <c r="C196" s="9" t="s">
        <v>79</v>
      </c>
      <c r="D196" s="13" t="s">
        <v>258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0</v>
      </c>
      <c r="AE196" s="8">
        <v>3310.89</v>
      </c>
      <c r="AF196" s="8">
        <v>0</v>
      </c>
      <c r="AG196" s="1" t="s">
        <v>113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45826</v>
      </c>
      <c r="B197" s="14" t="s">
        <v>250</v>
      </c>
      <c r="C197" s="9" t="s">
        <v>105</v>
      </c>
      <c r="D197" s="13" t="s">
        <v>238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90</v>
      </c>
      <c r="M197" s="10">
        <v>22</v>
      </c>
      <c r="N197" s="9">
        <v>40</v>
      </c>
      <c r="O197" s="9">
        <v>40</v>
      </c>
      <c r="P197" s="10">
        <v>163.47937368575995</v>
      </c>
      <c r="Q197" s="10">
        <v>0</v>
      </c>
      <c r="R197" s="10">
        <v>163.47937368575995</v>
      </c>
      <c r="S197" s="9" t="s">
        <v>67</v>
      </c>
      <c r="T197" s="12" t="s">
        <v>63</v>
      </c>
      <c r="U197" s="11">
        <v>8000</v>
      </c>
      <c r="V197" s="10">
        <v>470</v>
      </c>
      <c r="W197" s="10">
        <v>7530</v>
      </c>
      <c r="X197" s="10">
        <v>0</v>
      </c>
      <c r="Y197" s="10">
        <v>7906.5</v>
      </c>
      <c r="Z197" s="9" t="s">
        <v>118</v>
      </c>
      <c r="AA197" s="8">
        <v>8310.3338999999996</v>
      </c>
      <c r="AB197" s="8">
        <v>8310.3338999999996</v>
      </c>
      <c r="AC197" s="8">
        <v>0</v>
      </c>
      <c r="AD197" s="8">
        <v>8310.3338999999996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45066</v>
      </c>
      <c r="B198" s="14" t="s">
        <v>124</v>
      </c>
      <c r="C198" s="9" t="s">
        <v>79</v>
      </c>
      <c r="D198" s="13" t="s">
        <v>123</v>
      </c>
      <c r="E198" s="9">
        <v>21</v>
      </c>
      <c r="F198" s="9">
        <v>38</v>
      </c>
      <c r="G198" s="9" t="s">
        <v>60</v>
      </c>
      <c r="H198" s="9" t="s">
        <v>76</v>
      </c>
      <c r="I198" s="9">
        <v>102</v>
      </c>
      <c r="J198" s="9" t="s">
        <v>57</v>
      </c>
      <c r="K198" s="9">
        <v>5</v>
      </c>
      <c r="L198" s="9" t="s">
        <v>90</v>
      </c>
      <c r="M198" s="10">
        <v>22</v>
      </c>
      <c r="N198" s="9">
        <v>40</v>
      </c>
      <c r="O198" s="9">
        <v>40</v>
      </c>
      <c r="P198" s="10">
        <v>108.55204095999999</v>
      </c>
      <c r="Q198" s="10">
        <v>0</v>
      </c>
      <c r="R198" s="10">
        <v>108.55204095999999</v>
      </c>
      <c r="S198" s="9" t="s">
        <v>67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118</v>
      </c>
      <c r="AA198" s="8">
        <v>5518.15</v>
      </c>
      <c r="AB198" s="8">
        <v>5518.15</v>
      </c>
      <c r="AC198" s="8">
        <v>0</v>
      </c>
      <c r="AD198" s="8">
        <v>0</v>
      </c>
      <c r="AE198" s="8">
        <v>5518.15</v>
      </c>
      <c r="AF198" s="8">
        <v>0</v>
      </c>
      <c r="AG198" s="1" t="s">
        <v>114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21</v>
      </c>
      <c r="F199" s="9">
        <v>37</v>
      </c>
      <c r="G199" s="9">
        <v>0</v>
      </c>
      <c r="H199" s="9">
        <v>0</v>
      </c>
      <c r="I199" s="9">
        <v>74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 t="s">
        <v>82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118</v>
      </c>
      <c r="AA199" s="8">
        <v>234903.73390000005</v>
      </c>
      <c r="AB199" s="8">
        <v>234903.73390000005</v>
      </c>
      <c r="AC199" s="8">
        <v>0</v>
      </c>
      <c r="AD199" s="8">
        <v>221758.35390000005</v>
      </c>
      <c r="AE199" s="8">
        <v>13145.38</v>
      </c>
      <c r="AF199" s="8" t="s">
        <v>58</v>
      </c>
      <c r="AG199" s="1" t="s">
        <v>114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120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205</v>
      </c>
      <c r="D200" s="13" t="s">
        <v>205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45961</v>
      </c>
      <c r="U200" s="11">
        <v>30000</v>
      </c>
      <c r="V200" s="10">
        <v>0</v>
      </c>
      <c r="W200" s="10">
        <v>30000</v>
      </c>
      <c r="X200" s="10">
        <v>0</v>
      </c>
      <c r="Y200" s="10">
        <v>31500</v>
      </c>
      <c r="Z200" s="9" t="s">
        <v>83</v>
      </c>
      <c r="AA200" s="8">
        <v>29756.100000000002</v>
      </c>
      <c r="AB200" s="8">
        <v>29756.100000000002</v>
      </c>
      <c r="AC200" s="8">
        <v>0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102</v>
      </c>
      <c r="BD200" s="56">
        <v>0</v>
      </c>
    </row>
    <row r="201" spans="1:56" ht="28.5" customHeight="1" x14ac:dyDescent="0.45">
      <c r="A201" s="3">
        <v>45944</v>
      </c>
      <c r="B201" s="14" t="s">
        <v>126</v>
      </c>
      <c r="C201" s="9" t="s">
        <v>566</v>
      </c>
      <c r="D201" s="13" t="s">
        <v>567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45952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83</v>
      </c>
      <c r="AA201" s="8">
        <v>5518.15</v>
      </c>
      <c r="AB201" s="8">
        <v>5518.15</v>
      </c>
      <c r="AC201" s="8">
        <v>0</v>
      </c>
      <c r="AD201" s="8">
        <v>0</v>
      </c>
      <c r="AE201" s="8">
        <v>5518.15</v>
      </c>
      <c r="AF201" s="8">
        <v>0</v>
      </c>
      <c r="AG201" s="1" t="s">
        <v>114</v>
      </c>
      <c r="AH201" s="1" t="s">
        <v>462</v>
      </c>
      <c r="AI201" s="1">
        <v>3</v>
      </c>
      <c r="AJ201" s="3">
        <v>45952</v>
      </c>
      <c r="AK201" s="3">
        <v>45949</v>
      </c>
      <c r="AL201" s="3">
        <v>45948</v>
      </c>
      <c r="AM201" s="3">
        <v>45947</v>
      </c>
      <c r="AN201" s="3">
        <v>0</v>
      </c>
      <c r="AO201" s="3">
        <v>45948</v>
      </c>
      <c r="AP201" s="3">
        <v>45947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102</v>
      </c>
      <c r="BD201" s="56">
        <v>0</v>
      </c>
    </row>
    <row r="202" spans="1:56" ht="28.5" customHeight="1" x14ac:dyDescent="0.45">
      <c r="A202" s="3" t="s">
        <v>132</v>
      </c>
      <c r="B202" s="14" t="s">
        <v>132</v>
      </c>
      <c r="C202" s="9" t="s">
        <v>210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91</v>
      </c>
      <c r="M202" s="10">
        <v>24</v>
      </c>
      <c r="N202" s="9">
        <v>37</v>
      </c>
      <c r="O202" s="9">
        <v>50</v>
      </c>
      <c r="P202" s="10">
        <v>821.54158271999995</v>
      </c>
      <c r="Q202" s="10">
        <v>0</v>
      </c>
      <c r="R202" s="10">
        <v>821.54158271999995</v>
      </c>
      <c r="S202" s="9" t="s">
        <v>121</v>
      </c>
      <c r="T202" s="12" t="s">
        <v>63</v>
      </c>
      <c r="U202" s="11">
        <v>30000</v>
      </c>
      <c r="V202" s="10">
        <v>0</v>
      </c>
      <c r="W202" s="10">
        <v>30000</v>
      </c>
      <c r="X202" s="10">
        <v>0</v>
      </c>
      <c r="Y202" s="10">
        <v>31500</v>
      </c>
      <c r="Z202" s="9" t="s">
        <v>83</v>
      </c>
      <c r="AA202" s="8">
        <v>29756.100000000002</v>
      </c>
      <c r="AB202" s="8">
        <v>4911</v>
      </c>
      <c r="AC202" s="8">
        <v>24845.100000000002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102</v>
      </c>
      <c r="BD202" s="56">
        <v>1857.1712249999998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83</v>
      </c>
      <c r="AA203" s="8">
        <v>65030.350000000006</v>
      </c>
      <c r="AB203" s="8">
        <v>40185.25</v>
      </c>
      <c r="AC203" s="8">
        <v>24845.100000000002</v>
      </c>
      <c r="AD203" s="8">
        <v>0</v>
      </c>
      <c r="AE203" s="8">
        <v>5518.15</v>
      </c>
      <c r="AF203" s="8" t="s">
        <v>58</v>
      </c>
      <c r="AG203" s="1" t="s">
        <v>114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102</v>
      </c>
      <c r="BD203" s="56">
        <v>0</v>
      </c>
    </row>
    <row r="204" spans="1:56" ht="28.5" customHeight="1" x14ac:dyDescent="0.45">
      <c r="A204" s="3">
        <v>45944</v>
      </c>
      <c r="B204" s="14" t="s">
        <v>126</v>
      </c>
      <c r="C204" s="9" t="s">
        <v>573</v>
      </c>
      <c r="D204" s="13" t="s">
        <v>574</v>
      </c>
      <c r="E204" s="9">
        <v>23</v>
      </c>
      <c r="F204" s="9">
        <v>34</v>
      </c>
      <c r="G204" s="9" t="s">
        <v>571</v>
      </c>
      <c r="H204" s="9">
        <v>0</v>
      </c>
      <c r="I204" s="9">
        <v>68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45975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575</v>
      </c>
      <c r="AA204" s="8">
        <v>4959.3500000000004</v>
      </c>
      <c r="AB204" s="8">
        <v>2644</v>
      </c>
      <c r="AC204" s="8">
        <v>2315.3500000000004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45975</v>
      </c>
      <c r="AK204" s="3">
        <v>0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572</v>
      </c>
      <c r="BD204" s="56">
        <v>186.8435997777778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571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575</v>
      </c>
      <c r="AA205" s="8">
        <v>4959.3500000000004</v>
      </c>
      <c r="AB205" s="8">
        <v>2644</v>
      </c>
      <c r="AC205" s="8">
        <v>2315.3500000000004</v>
      </c>
      <c r="AD205" s="8">
        <v>0</v>
      </c>
      <c r="AE205" s="8">
        <v>0</v>
      </c>
      <c r="AF205" s="8">
        <v>0</v>
      </c>
      <c r="AG205" s="1" t="s">
        <v>114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572</v>
      </c>
      <c r="BD205" s="56">
        <v>0</v>
      </c>
    </row>
    <row r="206" spans="1:56" ht="28.5" customHeight="1" x14ac:dyDescent="0.45">
      <c r="A206" s="3">
        <v>45944</v>
      </c>
      <c r="B206" s="14" t="s">
        <v>126</v>
      </c>
      <c r="C206" s="9" t="s">
        <v>573</v>
      </c>
      <c r="D206" s="13" t="s">
        <v>576</v>
      </c>
      <c r="E206" s="9">
        <v>23</v>
      </c>
      <c r="F206" s="9">
        <v>34</v>
      </c>
      <c r="G206" s="9" t="s">
        <v>577</v>
      </c>
      <c r="H206" s="9">
        <v>0</v>
      </c>
      <c r="I206" s="9">
        <v>68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45975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578</v>
      </c>
      <c r="AA206" s="8">
        <v>4959.3500000000004</v>
      </c>
      <c r="AB206" s="8">
        <v>2255</v>
      </c>
      <c r="AC206" s="8">
        <v>2704.3500000000004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45975</v>
      </c>
      <c r="AK206" s="3">
        <v>0</v>
      </c>
      <c r="AL206" s="3">
        <v>45966</v>
      </c>
      <c r="AM206" s="3">
        <v>45973</v>
      </c>
      <c r="AN206" s="3">
        <v>45974</v>
      </c>
      <c r="AO206" s="3">
        <v>45974</v>
      </c>
      <c r="AP206" s="3">
        <v>45970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572</v>
      </c>
      <c r="BD206" s="56">
        <v>218.23503533333334</v>
      </c>
    </row>
    <row r="207" spans="1:56" ht="28.5" customHeight="1" x14ac:dyDescent="0.45">
      <c r="A207" s="3">
        <v>45944</v>
      </c>
      <c r="B207" s="14" t="s">
        <v>126</v>
      </c>
      <c r="C207" s="9" t="s">
        <v>573</v>
      </c>
      <c r="D207" s="13" t="s">
        <v>579</v>
      </c>
      <c r="E207" s="9">
        <v>23</v>
      </c>
      <c r="F207" s="9">
        <v>34</v>
      </c>
      <c r="G207" s="9" t="s">
        <v>577</v>
      </c>
      <c r="H207" s="9">
        <v>0</v>
      </c>
      <c r="I207" s="9">
        <v>68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45975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578</v>
      </c>
      <c r="AA207" s="8">
        <v>2975.61</v>
      </c>
      <c r="AB207" s="8">
        <v>0</v>
      </c>
      <c r="AC207" s="8">
        <v>2975.61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45975</v>
      </c>
      <c r="AK207" s="3">
        <v>0</v>
      </c>
      <c r="AL207" s="3">
        <v>45966</v>
      </c>
      <c r="AM207" s="3">
        <v>45973</v>
      </c>
      <c r="AN207" s="3">
        <v>45974</v>
      </c>
      <c r="AO207" s="3">
        <v>45974</v>
      </c>
      <c r="AP207" s="3">
        <v>45970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572</v>
      </c>
      <c r="BD207" s="56">
        <v>240.12511453333335</v>
      </c>
    </row>
    <row r="208" spans="1:56" ht="28.5" customHeight="1" x14ac:dyDescent="0.45">
      <c r="A208" s="3">
        <v>45944</v>
      </c>
      <c r="B208" s="14" t="s">
        <v>126</v>
      </c>
      <c r="C208" s="9" t="s">
        <v>573</v>
      </c>
      <c r="D208" s="13" t="s">
        <v>580</v>
      </c>
      <c r="E208" s="9">
        <v>23</v>
      </c>
      <c r="F208" s="9">
        <v>34</v>
      </c>
      <c r="G208" s="9" t="s">
        <v>577</v>
      </c>
      <c r="H208" s="9">
        <v>0</v>
      </c>
      <c r="I208" s="9">
        <v>68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45975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578</v>
      </c>
      <c r="AA208" s="8">
        <v>4959.3500000000004</v>
      </c>
      <c r="AB208" s="8">
        <v>0</v>
      </c>
      <c r="AC208" s="8">
        <v>4959.3500000000004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45975</v>
      </c>
      <c r="AK208" s="3">
        <v>0</v>
      </c>
      <c r="AL208" s="3">
        <v>45966</v>
      </c>
      <c r="AM208" s="3">
        <v>45973</v>
      </c>
      <c r="AN208" s="3">
        <v>45974</v>
      </c>
      <c r="AO208" s="3">
        <v>45974</v>
      </c>
      <c r="AP208" s="3">
        <v>45970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572</v>
      </c>
      <c r="BD208" s="56">
        <v>400.2085242222222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577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578</v>
      </c>
      <c r="AA209" s="8">
        <v>12894.310000000001</v>
      </c>
      <c r="AB209" s="8">
        <v>2255</v>
      </c>
      <c r="AC209" s="8">
        <v>10639.310000000001</v>
      </c>
      <c r="AD209" s="8">
        <v>0</v>
      </c>
      <c r="AE209" s="8">
        <v>0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572</v>
      </c>
      <c r="BD209" s="56">
        <v>0</v>
      </c>
    </row>
    <row r="210" spans="1:56" ht="28.5" customHeight="1" x14ac:dyDescent="0.45">
      <c r="A210" s="3">
        <v>45933</v>
      </c>
      <c r="B210" s="14" t="s">
        <v>514</v>
      </c>
      <c r="C210" s="9" t="s">
        <v>79</v>
      </c>
      <c r="D210" s="13" t="s">
        <v>531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3000</v>
      </c>
      <c r="W210" s="10">
        <v>0</v>
      </c>
      <c r="X210" s="10">
        <v>3200</v>
      </c>
      <c r="Y210" s="10">
        <v>0</v>
      </c>
      <c r="Z210" s="9" t="s">
        <v>461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116</v>
      </c>
      <c r="AH210" s="1" t="s">
        <v>462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463</v>
      </c>
      <c r="BD210" s="56">
        <v>0</v>
      </c>
    </row>
    <row r="211" spans="1:56" ht="28.5" customHeight="1" x14ac:dyDescent="0.45">
      <c r="A211" s="3">
        <v>45933</v>
      </c>
      <c r="B211" s="14" t="s">
        <v>515</v>
      </c>
      <c r="C211" s="9" t="s">
        <v>79</v>
      </c>
      <c r="D211" s="13" t="s">
        <v>532</v>
      </c>
      <c r="E211" s="9">
        <v>23</v>
      </c>
      <c r="F211" s="9">
        <v>38</v>
      </c>
      <c r="G211" s="9" t="s">
        <v>60</v>
      </c>
      <c r="H211" s="9" t="s">
        <v>66</v>
      </c>
      <c r="I211" s="9">
        <v>118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45946</v>
      </c>
      <c r="U211" s="11">
        <v>3000</v>
      </c>
      <c r="V211" s="10">
        <v>3000</v>
      </c>
      <c r="W211" s="10">
        <v>0</v>
      </c>
      <c r="X211" s="10">
        <v>3200</v>
      </c>
      <c r="Y211" s="10">
        <v>0</v>
      </c>
      <c r="Z211" s="9" t="s">
        <v>461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462</v>
      </c>
      <c r="AI211" s="1">
        <v>3</v>
      </c>
      <c r="AJ211" s="3">
        <v>45946</v>
      </c>
      <c r="AK211" s="3">
        <v>45943</v>
      </c>
      <c r="AL211" s="3">
        <v>45942</v>
      </c>
      <c r="AM211" s="3">
        <v>45941</v>
      </c>
      <c r="AN211" s="3">
        <v>0</v>
      </c>
      <c r="AO211" s="3">
        <v>45942</v>
      </c>
      <c r="AP211" s="3">
        <v>45941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463</v>
      </c>
      <c r="BD211" s="56">
        <v>0</v>
      </c>
    </row>
    <row r="212" spans="1:56" ht="28.5" customHeight="1" x14ac:dyDescent="0.45">
      <c r="A212" s="3">
        <v>45937</v>
      </c>
      <c r="B212" s="14" t="s">
        <v>518</v>
      </c>
      <c r="C212" s="9" t="s">
        <v>79</v>
      </c>
      <c r="D212" s="13" t="s">
        <v>533</v>
      </c>
      <c r="E212" s="9">
        <v>23</v>
      </c>
      <c r="F212" s="9">
        <v>38</v>
      </c>
      <c r="G212" s="9" t="s">
        <v>60</v>
      </c>
      <c r="H212" s="9" t="s">
        <v>66</v>
      </c>
      <c r="I212" s="9">
        <v>118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45946</v>
      </c>
      <c r="U212" s="11">
        <v>3000</v>
      </c>
      <c r="V212" s="10">
        <v>3000</v>
      </c>
      <c r="W212" s="10">
        <v>0</v>
      </c>
      <c r="X212" s="10">
        <v>3200</v>
      </c>
      <c r="Y212" s="10">
        <v>0</v>
      </c>
      <c r="Z212" s="9" t="s">
        <v>461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462</v>
      </c>
      <c r="AI212" s="1">
        <v>3</v>
      </c>
      <c r="AJ212" s="3">
        <v>45946</v>
      </c>
      <c r="AK212" s="3">
        <v>45943</v>
      </c>
      <c r="AL212" s="3">
        <v>45942</v>
      </c>
      <c r="AM212" s="3">
        <v>45941</v>
      </c>
      <c r="AN212" s="3">
        <v>0</v>
      </c>
      <c r="AO212" s="3">
        <v>45942</v>
      </c>
      <c r="AP212" s="3">
        <v>45941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463</v>
      </c>
      <c r="BD212" s="56">
        <v>0</v>
      </c>
    </row>
    <row r="213" spans="1:56" ht="28.5" customHeight="1" x14ac:dyDescent="0.45">
      <c r="A213" s="3">
        <v>0</v>
      </c>
      <c r="B213" s="14" t="s">
        <v>126</v>
      </c>
      <c r="C213" s="9" t="s">
        <v>109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45950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461</v>
      </c>
      <c r="AA213" s="8">
        <v>5797.55</v>
      </c>
      <c r="AB213" s="8">
        <v>2015</v>
      </c>
      <c r="AC213" s="8">
        <v>3782.55</v>
      </c>
      <c r="AD213" s="8">
        <v>0</v>
      </c>
      <c r="AE213" s="8">
        <v>5797.55</v>
      </c>
      <c r="AF213" s="8">
        <v>0</v>
      </c>
      <c r="AG213" s="1" t="s">
        <v>113</v>
      </c>
      <c r="AH213" s="1" t="s">
        <v>143</v>
      </c>
      <c r="AI213" s="1">
        <v>2</v>
      </c>
      <c r="AJ213" s="3">
        <v>45950</v>
      </c>
      <c r="AK213" s="3">
        <v>45948</v>
      </c>
      <c r="AL213" s="3">
        <v>0</v>
      </c>
      <c r="AM213" s="3">
        <v>0</v>
      </c>
      <c r="AN213" s="3">
        <v>0</v>
      </c>
      <c r="AO213" s="3">
        <v>45949</v>
      </c>
      <c r="AP213" s="3">
        <v>45945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140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463</v>
      </c>
      <c r="BD213" s="56">
        <v>333.49482499999993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461</v>
      </c>
      <c r="AA214" s="8">
        <v>5797.55</v>
      </c>
      <c r="AB214" s="8">
        <v>2015</v>
      </c>
      <c r="AC214" s="8">
        <v>3782.55</v>
      </c>
      <c r="AD214" s="8">
        <v>0</v>
      </c>
      <c r="AE214" s="8">
        <v>5797.55</v>
      </c>
      <c r="AF214" s="8" t="s">
        <v>58</v>
      </c>
      <c r="AG214" s="1" t="s">
        <v>113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464</v>
      </c>
      <c r="BD214" s="56">
        <v>0</v>
      </c>
    </row>
    <row r="215" spans="1:56" ht="28.5" customHeight="1" x14ac:dyDescent="0.45">
      <c r="A215" s="3">
        <v>45601</v>
      </c>
      <c r="B215" s="14" t="s">
        <v>185</v>
      </c>
      <c r="C215" s="9" t="s">
        <v>92</v>
      </c>
      <c r="D215" s="13" t="s">
        <v>139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90</v>
      </c>
      <c r="M215" s="10">
        <v>24</v>
      </c>
      <c r="N215" s="9">
        <v>40</v>
      </c>
      <c r="O215" s="9">
        <v>55</v>
      </c>
      <c r="P215" s="10">
        <v>3207.7128103679997</v>
      </c>
      <c r="Q215" s="10">
        <v>0</v>
      </c>
      <c r="R215" s="10">
        <v>3207.7128103679997</v>
      </c>
      <c r="S215" s="9" t="s">
        <v>259</v>
      </c>
      <c r="T215" s="12" t="s">
        <v>63</v>
      </c>
      <c r="U215" s="11">
        <v>100000</v>
      </c>
      <c r="V215" s="10">
        <v>1500</v>
      </c>
      <c r="W215" s="10">
        <v>98500</v>
      </c>
      <c r="X215" s="10">
        <v>0</v>
      </c>
      <c r="Y215" s="10">
        <v>103425</v>
      </c>
      <c r="Z215" s="9" t="s">
        <v>98</v>
      </c>
      <c r="AA215" s="8">
        <v>105955.465</v>
      </c>
      <c r="AB215" s="8">
        <v>19362</v>
      </c>
      <c r="AC215" s="8">
        <v>86593.464999999997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72</v>
      </c>
      <c r="AI215" s="1">
        <v>3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111</v>
      </c>
      <c r="BD215" s="56">
        <v>11092.935565123611</v>
      </c>
    </row>
    <row r="216" spans="1:56" ht="28.5" customHeight="1" x14ac:dyDescent="0.45">
      <c r="A216" s="3">
        <v>45601</v>
      </c>
      <c r="B216" s="14" t="s">
        <v>185</v>
      </c>
      <c r="C216" s="9" t="s">
        <v>92</v>
      </c>
      <c r="D216" s="13" t="s">
        <v>139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90</v>
      </c>
      <c r="M216" s="10">
        <v>24</v>
      </c>
      <c r="N216" s="9">
        <v>40</v>
      </c>
      <c r="O216" s="9">
        <v>55</v>
      </c>
      <c r="P216" s="10">
        <v>11003.203948644863</v>
      </c>
      <c r="Q216" s="10">
        <v>0</v>
      </c>
      <c r="R216" s="10">
        <v>11003.203948644863</v>
      </c>
      <c r="S216" s="9" t="s">
        <v>259</v>
      </c>
      <c r="T216" s="12" t="s">
        <v>63</v>
      </c>
      <c r="U216" s="11">
        <v>337878</v>
      </c>
      <c r="V216" s="10">
        <v>0</v>
      </c>
      <c r="W216" s="10">
        <v>337878</v>
      </c>
      <c r="X216" s="10">
        <v>0</v>
      </c>
      <c r="Y216" s="10">
        <v>354771.9</v>
      </c>
      <c r="Z216" s="9" t="s">
        <v>98</v>
      </c>
      <c r="AA216" s="8">
        <v>363451.98582000006</v>
      </c>
      <c r="AB216" s="8">
        <v>0</v>
      </c>
      <c r="AC216" s="8">
        <v>363451.98582000006</v>
      </c>
      <c r="AD216" s="8">
        <v>0</v>
      </c>
      <c r="AE216" s="8">
        <v>0</v>
      </c>
      <c r="AF216" s="8">
        <v>0</v>
      </c>
      <c r="AG216" s="1" t="s">
        <v>116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111</v>
      </c>
      <c r="BD216" s="56">
        <v>46559.511849046357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37</v>
      </c>
      <c r="G217" s="9">
        <v>0</v>
      </c>
      <c r="H217" s="9">
        <v>0</v>
      </c>
      <c r="I217" s="9">
        <v>128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98</v>
      </c>
      <c r="AA217" s="8">
        <v>469407.45082000003</v>
      </c>
      <c r="AB217" s="8">
        <v>19362</v>
      </c>
      <c r="AC217" s="8">
        <v>450045.45082000003</v>
      </c>
      <c r="AD217" s="8">
        <v>0</v>
      </c>
      <c r="AE217" s="8">
        <v>0</v>
      </c>
      <c r="AF217" s="8" t="s">
        <v>58</v>
      </c>
      <c r="AG217" s="1" t="s">
        <v>113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112</v>
      </c>
      <c r="BD217" s="56">
        <v>0</v>
      </c>
    </row>
    <row r="218" spans="1:56" ht="28.5" customHeight="1" x14ac:dyDescent="0.45">
      <c r="A218" s="3">
        <v>45923</v>
      </c>
      <c r="B218" s="14" t="s">
        <v>410</v>
      </c>
      <c r="C218" s="9" t="s">
        <v>376</v>
      </c>
      <c r="D218" s="13" t="s">
        <v>411</v>
      </c>
      <c r="E218" s="9">
        <v>24</v>
      </c>
      <c r="F218" s="9">
        <v>37</v>
      </c>
      <c r="G218" s="9" t="s">
        <v>60</v>
      </c>
      <c r="H218" s="9">
        <v>0</v>
      </c>
      <c r="I218" s="9">
        <v>120</v>
      </c>
      <c r="J218" s="9" t="s">
        <v>57</v>
      </c>
      <c r="K218" s="9">
        <v>5</v>
      </c>
      <c r="L218" s="9" t="s">
        <v>91</v>
      </c>
      <c r="M218" s="10">
        <v>25</v>
      </c>
      <c r="N218" s="9">
        <v>40</v>
      </c>
      <c r="O218" s="9">
        <v>55</v>
      </c>
      <c r="P218" s="10">
        <v>0</v>
      </c>
      <c r="Q218" s="10">
        <v>0</v>
      </c>
      <c r="R218" s="10">
        <v>0</v>
      </c>
      <c r="S218" s="9" t="s">
        <v>67</v>
      </c>
      <c r="T218" s="12">
        <v>45948</v>
      </c>
      <c r="U218" s="11">
        <v>5000</v>
      </c>
      <c r="V218" s="10">
        <v>5000</v>
      </c>
      <c r="W218" s="10">
        <v>0</v>
      </c>
      <c r="X218" s="10">
        <v>5300</v>
      </c>
      <c r="Y218" s="10">
        <v>0</v>
      </c>
      <c r="Z218" s="9" t="s">
        <v>412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72</v>
      </c>
      <c r="AI218" s="1">
        <v>3</v>
      </c>
      <c r="AJ218" s="3">
        <v>45948</v>
      </c>
      <c r="AK218" s="3">
        <v>0</v>
      </c>
      <c r="AL218" s="3">
        <v>45938</v>
      </c>
      <c r="AM218" s="3">
        <v>45945</v>
      </c>
      <c r="AN218" s="3">
        <v>45946</v>
      </c>
      <c r="AO218" s="3">
        <v>45946</v>
      </c>
      <c r="AP218" s="3">
        <v>45943</v>
      </c>
      <c r="AQ218" s="3">
        <v>45947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413</v>
      </c>
      <c r="BD218" s="56">
        <v>0</v>
      </c>
    </row>
    <row r="219" spans="1:56" ht="28.5" customHeight="1" x14ac:dyDescent="0.45">
      <c r="A219" s="3">
        <v>45923</v>
      </c>
      <c r="B219" s="14" t="s">
        <v>410</v>
      </c>
      <c r="C219" s="9" t="s">
        <v>376</v>
      </c>
      <c r="D219" s="13" t="s">
        <v>59</v>
      </c>
      <c r="E219" s="9">
        <v>24</v>
      </c>
      <c r="F219" s="9">
        <v>37</v>
      </c>
      <c r="G219" s="9" t="s">
        <v>60</v>
      </c>
      <c r="H219" s="9">
        <v>0</v>
      </c>
      <c r="I219" s="9">
        <v>120</v>
      </c>
      <c r="J219" s="9" t="s">
        <v>57</v>
      </c>
      <c r="K219" s="9">
        <v>5</v>
      </c>
      <c r="L219" s="9" t="s">
        <v>91</v>
      </c>
      <c r="M219" s="10">
        <v>25</v>
      </c>
      <c r="N219" s="9">
        <v>40</v>
      </c>
      <c r="O219" s="9">
        <v>55</v>
      </c>
      <c r="P219" s="10">
        <v>0</v>
      </c>
      <c r="Q219" s="10">
        <v>0</v>
      </c>
      <c r="R219" s="10">
        <v>0</v>
      </c>
      <c r="S219" s="9" t="s">
        <v>67</v>
      </c>
      <c r="T219" s="12">
        <v>45948</v>
      </c>
      <c r="U219" s="11">
        <v>5000</v>
      </c>
      <c r="V219" s="10">
        <v>5000</v>
      </c>
      <c r="W219" s="10">
        <v>0</v>
      </c>
      <c r="X219" s="10">
        <v>0</v>
      </c>
      <c r="Y219" s="10">
        <v>0</v>
      </c>
      <c r="Z219" s="9" t="s">
        <v>412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264</v>
      </c>
      <c r="AI219" s="1">
        <v>2</v>
      </c>
      <c r="AJ219" s="3">
        <v>45948</v>
      </c>
      <c r="AK219" s="3">
        <v>0</v>
      </c>
      <c r="AL219" s="3">
        <v>0</v>
      </c>
      <c r="AM219" s="3">
        <v>0</v>
      </c>
      <c r="AN219" s="3">
        <v>0</v>
      </c>
      <c r="AO219" s="3">
        <v>45946</v>
      </c>
      <c r="AP219" s="3">
        <v>45943</v>
      </c>
      <c r="AQ219" s="3">
        <v>45947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413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24</v>
      </c>
      <c r="F220" s="9">
        <v>37</v>
      </c>
      <c r="G220" s="9">
        <v>0</v>
      </c>
      <c r="H220" s="9">
        <v>0</v>
      </c>
      <c r="I220" s="9">
        <v>120</v>
      </c>
      <c r="J220" s="9" t="s">
        <v>78</v>
      </c>
      <c r="K220" s="9">
        <v>3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412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414</v>
      </c>
      <c r="BD220" s="56">
        <v>0</v>
      </c>
    </row>
    <row r="221" spans="1:56" ht="28.5" customHeight="1" x14ac:dyDescent="0.45">
      <c r="A221" s="3">
        <v>45934</v>
      </c>
      <c r="B221" s="14" t="s">
        <v>527</v>
      </c>
      <c r="C221" s="9" t="s">
        <v>494</v>
      </c>
      <c r="D221" s="13" t="s">
        <v>59</v>
      </c>
      <c r="E221" s="9">
        <v>26</v>
      </c>
      <c r="F221" s="9">
        <v>39</v>
      </c>
      <c r="G221" s="9" t="s">
        <v>60</v>
      </c>
      <c r="H221" s="9">
        <v>0</v>
      </c>
      <c r="I221" s="9">
        <v>93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121</v>
      </c>
      <c r="T221" s="12">
        <v>45960</v>
      </c>
      <c r="U221" s="11">
        <v>5000</v>
      </c>
      <c r="V221" s="10">
        <v>5000</v>
      </c>
      <c r="W221" s="10">
        <v>0</v>
      </c>
      <c r="X221" s="10">
        <v>0</v>
      </c>
      <c r="Y221" s="10">
        <v>0</v>
      </c>
      <c r="Z221" s="9" t="s">
        <v>495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77</v>
      </c>
      <c r="AI221" s="1">
        <v>1</v>
      </c>
      <c r="AJ221" s="3">
        <v>45960</v>
      </c>
      <c r="AK221" s="3">
        <v>0</v>
      </c>
      <c r="AL221" s="3">
        <v>0</v>
      </c>
      <c r="AM221" s="3">
        <v>0</v>
      </c>
      <c r="AN221" s="3">
        <v>0</v>
      </c>
      <c r="AO221" s="3">
        <v>45959</v>
      </c>
      <c r="AP221" s="3">
        <v>45955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303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495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 t="s">
        <v>58</v>
      </c>
      <c r="AG222" s="1" t="s">
        <v>114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303</v>
      </c>
      <c r="BD222" s="56">
        <v>0</v>
      </c>
    </row>
    <row r="223" spans="1:56" ht="28.5" customHeight="1" x14ac:dyDescent="0.45">
      <c r="A223" s="3">
        <v>45939</v>
      </c>
      <c r="B223" s="14" t="s">
        <v>534</v>
      </c>
      <c r="C223" s="9" t="s">
        <v>528</v>
      </c>
      <c r="D223" s="13" t="s">
        <v>529</v>
      </c>
      <c r="E223" s="9">
        <v>26</v>
      </c>
      <c r="F223" s="9">
        <v>40</v>
      </c>
      <c r="G223" s="9" t="s">
        <v>60</v>
      </c>
      <c r="H223" s="9">
        <v>0</v>
      </c>
      <c r="I223" s="9">
        <v>108</v>
      </c>
      <c r="J223" s="9" t="s">
        <v>57</v>
      </c>
      <c r="K223" s="9">
        <v>5</v>
      </c>
      <c r="L223" s="9" t="s">
        <v>90</v>
      </c>
      <c r="M223" s="10">
        <v>27</v>
      </c>
      <c r="N223" s="9">
        <v>43</v>
      </c>
      <c r="O223" s="9">
        <v>40</v>
      </c>
      <c r="P223" s="10">
        <v>286.42936262399996</v>
      </c>
      <c r="Q223" s="10">
        <v>0</v>
      </c>
      <c r="R223" s="10">
        <v>286.42936262399996</v>
      </c>
      <c r="S223" s="9" t="s">
        <v>106</v>
      </c>
      <c r="T223" s="12">
        <v>45954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189</v>
      </c>
      <c r="AA223" s="8">
        <v>11595.1</v>
      </c>
      <c r="AB223" s="8">
        <v>9850</v>
      </c>
      <c r="AC223" s="8">
        <v>1745.1000000000004</v>
      </c>
      <c r="AD223" s="8">
        <v>0</v>
      </c>
      <c r="AE223" s="8">
        <v>0</v>
      </c>
      <c r="AF223" s="8">
        <v>0</v>
      </c>
      <c r="AG223" s="1" t="s">
        <v>116</v>
      </c>
      <c r="AH223" s="1" t="s">
        <v>72</v>
      </c>
      <c r="AI223" s="1">
        <v>3</v>
      </c>
      <c r="AJ223" s="3">
        <v>45954</v>
      </c>
      <c r="AK223" s="3">
        <v>0</v>
      </c>
      <c r="AL223" s="3">
        <v>45944</v>
      </c>
      <c r="AM223" s="3">
        <v>45951</v>
      </c>
      <c r="AN223" s="3">
        <v>45952</v>
      </c>
      <c r="AO223" s="3">
        <v>45952</v>
      </c>
      <c r="AP223" s="3">
        <v>45949</v>
      </c>
      <c r="AQ223" s="3">
        <v>45953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101</v>
      </c>
      <c r="BD223" s="56">
        <v>173.42416000000003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26</v>
      </c>
      <c r="F224" s="9">
        <v>43</v>
      </c>
      <c r="G224" s="9">
        <v>0</v>
      </c>
      <c r="H224" s="9">
        <v>0</v>
      </c>
      <c r="I224" s="9">
        <v>116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189</v>
      </c>
      <c r="AA224" s="8">
        <v>11595.1</v>
      </c>
      <c r="AB224" s="8">
        <v>9850</v>
      </c>
      <c r="AC224" s="8">
        <v>1745.1000000000004</v>
      </c>
      <c r="AD224" s="8">
        <v>0</v>
      </c>
      <c r="AE224" s="8">
        <v>0</v>
      </c>
      <c r="AF224" s="8" t="s">
        <v>58</v>
      </c>
      <c r="AG224" s="1" t="s">
        <v>113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8.5" customHeight="1" x14ac:dyDescent="0.45">
      <c r="A225" s="3">
        <v>45933</v>
      </c>
      <c r="B225" s="14" t="s">
        <v>497</v>
      </c>
      <c r="C225" s="9" t="s">
        <v>107</v>
      </c>
      <c r="D225" s="13" t="s">
        <v>59</v>
      </c>
      <c r="E225" s="9">
        <v>26</v>
      </c>
      <c r="F225" s="9">
        <v>43</v>
      </c>
      <c r="G225" s="9" t="s">
        <v>60</v>
      </c>
      <c r="H225" s="9" t="s">
        <v>66</v>
      </c>
      <c r="I225" s="9">
        <v>150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108</v>
      </c>
      <c r="T225" s="12">
        <v>45951</v>
      </c>
      <c r="U225" s="11">
        <v>15000</v>
      </c>
      <c r="V225" s="10">
        <v>15000</v>
      </c>
      <c r="W225" s="10">
        <v>0</v>
      </c>
      <c r="X225" s="10">
        <v>0</v>
      </c>
      <c r="Y225" s="10">
        <v>0</v>
      </c>
      <c r="Z225" s="9" t="s">
        <v>87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143</v>
      </c>
      <c r="AI225" s="1">
        <v>2</v>
      </c>
      <c r="AJ225" s="3">
        <v>45951</v>
      </c>
      <c r="AK225" s="3">
        <v>45949</v>
      </c>
      <c r="AL225" s="3">
        <v>0</v>
      </c>
      <c r="AM225" s="3">
        <v>0</v>
      </c>
      <c r="AN225" s="3">
        <v>0</v>
      </c>
      <c r="AO225" s="3">
        <v>45950</v>
      </c>
      <c r="AP225" s="3">
        <v>45946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140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0</v>
      </c>
    </row>
    <row r="226" spans="1:56" ht="28.5" customHeight="1" x14ac:dyDescent="0.45">
      <c r="A226" s="3">
        <v>45933</v>
      </c>
      <c r="B226" s="14" t="s">
        <v>498</v>
      </c>
      <c r="C226" s="9" t="s">
        <v>107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108</v>
      </c>
      <c r="T226" s="12">
        <v>45960</v>
      </c>
      <c r="U226" s="11">
        <v>15000</v>
      </c>
      <c r="V226" s="10">
        <v>6600</v>
      </c>
      <c r="W226" s="10">
        <v>8400</v>
      </c>
      <c r="X226" s="10">
        <v>0</v>
      </c>
      <c r="Y226" s="10">
        <v>0</v>
      </c>
      <c r="Z226" s="9" t="s">
        <v>87</v>
      </c>
      <c r="AA226" s="8">
        <v>10443.972</v>
      </c>
      <c r="AB226" s="8">
        <v>10443.972</v>
      </c>
      <c r="AC226" s="8">
        <v>0</v>
      </c>
      <c r="AD226" s="8">
        <v>0</v>
      </c>
      <c r="AE226" s="8">
        <v>10443.972</v>
      </c>
      <c r="AF226" s="8">
        <v>0</v>
      </c>
      <c r="AG226" s="1" t="s">
        <v>116</v>
      </c>
      <c r="AH226" s="1" t="s">
        <v>143</v>
      </c>
      <c r="AI226" s="1">
        <v>2</v>
      </c>
      <c r="AJ226" s="3">
        <v>45960</v>
      </c>
      <c r="AK226" s="3">
        <v>45958</v>
      </c>
      <c r="AL226" s="3">
        <v>0</v>
      </c>
      <c r="AM226" s="3">
        <v>0</v>
      </c>
      <c r="AN226" s="3">
        <v>0</v>
      </c>
      <c r="AO226" s="3">
        <v>45959</v>
      </c>
      <c r="AP226" s="3">
        <v>45955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26</v>
      </c>
      <c r="F227" s="9">
        <v>43</v>
      </c>
      <c r="G227" s="9">
        <v>0</v>
      </c>
      <c r="H227" s="9">
        <v>0</v>
      </c>
      <c r="I227" s="9">
        <v>120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87</v>
      </c>
      <c r="AA227" s="8">
        <v>10443.972</v>
      </c>
      <c r="AB227" s="8">
        <v>10443.972</v>
      </c>
      <c r="AC227" s="8">
        <v>0</v>
      </c>
      <c r="AD227" s="8">
        <v>0</v>
      </c>
      <c r="AE227" s="8">
        <v>10443.972</v>
      </c>
      <c r="AF227" s="8" t="s">
        <v>58</v>
      </c>
      <c r="AG227" s="1" t="s">
        <v>114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0</v>
      </c>
    </row>
    <row r="228" spans="1:56" ht="28.5" customHeight="1" x14ac:dyDescent="0.45">
      <c r="A228" s="3">
        <v>45940</v>
      </c>
      <c r="B228" s="14" t="s">
        <v>126</v>
      </c>
      <c r="C228" s="9" t="s">
        <v>530</v>
      </c>
      <c r="D228" s="13" t="s">
        <v>59</v>
      </c>
      <c r="E228" s="9">
        <v>28</v>
      </c>
      <c r="F228" s="9">
        <v>39</v>
      </c>
      <c r="G228" s="9" t="s">
        <v>60</v>
      </c>
      <c r="H228" s="9">
        <v>0</v>
      </c>
      <c r="I228" s="9">
        <v>105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45947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125</v>
      </c>
      <c r="AA228" s="8">
        <v>5657.85</v>
      </c>
      <c r="AB228" s="8">
        <v>5657.85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77</v>
      </c>
      <c r="AI228" s="1">
        <v>1</v>
      </c>
      <c r="AJ228" s="3">
        <v>45947</v>
      </c>
      <c r="AK228" s="3">
        <v>0</v>
      </c>
      <c r="AL228" s="3">
        <v>0</v>
      </c>
      <c r="AM228" s="3">
        <v>0</v>
      </c>
      <c r="AN228" s="3">
        <v>0</v>
      </c>
      <c r="AO228" s="3">
        <v>45946</v>
      </c>
      <c r="AP228" s="3">
        <v>45942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45">
      <c r="A229" s="3" t="s">
        <v>132</v>
      </c>
      <c r="B229" s="14" t="s">
        <v>132</v>
      </c>
      <c r="C229" s="9" t="s">
        <v>144</v>
      </c>
      <c r="D229" s="13" t="s">
        <v>145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45950</v>
      </c>
      <c r="U229" s="11">
        <v>50000</v>
      </c>
      <c r="V229" s="10">
        <v>0</v>
      </c>
      <c r="W229" s="10">
        <v>50000</v>
      </c>
      <c r="X229" s="10">
        <v>0</v>
      </c>
      <c r="Y229" s="10">
        <v>52500</v>
      </c>
      <c r="Z229" s="9" t="s">
        <v>125</v>
      </c>
      <c r="AA229" s="8">
        <v>59372.5</v>
      </c>
      <c r="AB229" s="8">
        <v>51695</v>
      </c>
      <c r="AC229" s="8">
        <v>7677.5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45950</v>
      </c>
      <c r="AK229" s="3">
        <v>0</v>
      </c>
      <c r="AL229" s="3">
        <v>45941</v>
      </c>
      <c r="AM229" s="3">
        <v>45948</v>
      </c>
      <c r="AN229" s="3">
        <v>45949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103</v>
      </c>
      <c r="BD229" s="56">
        <v>862.86569444444444</v>
      </c>
    </row>
    <row r="230" spans="1:56" ht="28.5" customHeight="1" x14ac:dyDescent="0.45">
      <c r="A230" s="3" t="s">
        <v>132</v>
      </c>
      <c r="B230" s="14" t="s">
        <v>132</v>
      </c>
      <c r="C230" s="9" t="s">
        <v>107</v>
      </c>
      <c r="D230" s="13" t="s">
        <v>59</v>
      </c>
      <c r="E230" s="9">
        <v>28</v>
      </c>
      <c r="F230" s="9">
        <v>47</v>
      </c>
      <c r="G230" s="9" t="s">
        <v>60</v>
      </c>
      <c r="H230" s="9" t="s">
        <v>66</v>
      </c>
      <c r="I230" s="9">
        <v>180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>
        <v>45961</v>
      </c>
      <c r="U230" s="11">
        <v>5000</v>
      </c>
      <c r="V230" s="10">
        <v>0</v>
      </c>
      <c r="W230" s="10">
        <v>5000</v>
      </c>
      <c r="X230" s="10">
        <v>0</v>
      </c>
      <c r="Y230" s="10">
        <v>0</v>
      </c>
      <c r="Z230" s="9" t="s">
        <v>125</v>
      </c>
      <c r="AA230" s="8">
        <v>6775.4500000000007</v>
      </c>
      <c r="AB230" s="8">
        <v>6775.4500000000007</v>
      </c>
      <c r="AC230" s="8">
        <v>0</v>
      </c>
      <c r="AD230" s="8">
        <v>6775.4500000000007</v>
      </c>
      <c r="AE230" s="8">
        <v>0</v>
      </c>
      <c r="AF230" s="8">
        <v>0</v>
      </c>
      <c r="AG230" s="1">
        <v>0</v>
      </c>
      <c r="AH230" s="1" t="s">
        <v>143</v>
      </c>
      <c r="AI230" s="1">
        <v>2</v>
      </c>
      <c r="AJ230" s="3">
        <v>45961</v>
      </c>
      <c r="AK230" s="3">
        <v>45959</v>
      </c>
      <c r="AL230" s="3">
        <v>0</v>
      </c>
      <c r="AM230" s="3">
        <v>0</v>
      </c>
      <c r="AN230" s="3">
        <v>0</v>
      </c>
      <c r="AO230" s="3">
        <v>45960</v>
      </c>
      <c r="AP230" s="3">
        <v>45956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140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28</v>
      </c>
      <c r="F231" s="9">
        <v>43</v>
      </c>
      <c r="G231" s="9">
        <v>0</v>
      </c>
      <c r="H231" s="9">
        <v>0</v>
      </c>
      <c r="I231" s="9">
        <v>130</v>
      </c>
      <c r="J231" s="9" t="s">
        <v>57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125</v>
      </c>
      <c r="AA231" s="8">
        <v>71805.8</v>
      </c>
      <c r="AB231" s="8">
        <v>64128.3</v>
      </c>
      <c r="AC231" s="8">
        <v>7677.5</v>
      </c>
      <c r="AD231" s="8">
        <v>6775.4500000000007</v>
      </c>
      <c r="AE231" s="8">
        <v>0</v>
      </c>
      <c r="AF231" s="8" t="s">
        <v>58</v>
      </c>
      <c r="AG231" s="1">
        <v>0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146</v>
      </c>
      <c r="BD231" s="56">
        <v>0</v>
      </c>
    </row>
  </sheetData>
  <autoFilter ref="A5:BD23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1">
    <cfRule type="expression" dxfId="7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B6B3-F959-40EB-8876-19ACC60FE388}">
  <sheetPr>
    <tabColor rgb="FFFFFF00"/>
  </sheetPr>
  <dimension ref="A1:BD241"/>
  <sheetViews>
    <sheetView zoomScale="80" zoomScaleNormal="80" workbookViewId="0">
      <selection activeCell="R19" sqref="R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45944</v>
      </c>
      <c r="E3" s="85" t="s">
        <v>52</v>
      </c>
      <c r="F3" s="85"/>
      <c r="G3" s="86">
        <v>9.43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536</v>
      </c>
      <c r="C6" s="9" t="s">
        <v>73</v>
      </c>
      <c r="D6" s="13" t="s">
        <v>537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538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538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535</v>
      </c>
      <c r="BD7" s="56">
        <v>0</v>
      </c>
    </row>
    <row r="8" spans="1:56" ht="28.5" customHeight="1" x14ac:dyDescent="0.45">
      <c r="A8" s="3">
        <v>45938</v>
      </c>
      <c r="B8" s="14" t="s">
        <v>539</v>
      </c>
      <c r="C8" s="9" t="s">
        <v>520</v>
      </c>
      <c r="D8" s="13" t="s">
        <v>521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10100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522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452</v>
      </c>
      <c r="C20" s="9" t="s">
        <v>73</v>
      </c>
      <c r="D20" s="13" t="s">
        <v>255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45945</v>
      </c>
      <c r="U20" s="11">
        <v>10000</v>
      </c>
      <c r="V20" s="10">
        <v>9781</v>
      </c>
      <c r="W20" s="10">
        <v>219</v>
      </c>
      <c r="X20" s="10">
        <v>10350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453</v>
      </c>
      <c r="AG20" s="1" t="s">
        <v>116</v>
      </c>
      <c r="AH20" s="1" t="s">
        <v>74</v>
      </c>
      <c r="AI20" s="1">
        <v>2</v>
      </c>
      <c r="AJ20" s="3">
        <v>45945</v>
      </c>
      <c r="AK20" s="3">
        <v>0</v>
      </c>
      <c r="AL20" s="3">
        <v>45936</v>
      </c>
      <c r="AM20" s="3">
        <v>45943</v>
      </c>
      <c r="AN20" s="3">
        <v>45944</v>
      </c>
      <c r="AO20" s="3">
        <v>45944</v>
      </c>
      <c r="AP20" s="3">
        <v>45940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452</v>
      </c>
      <c r="C21" s="9" t="s">
        <v>73</v>
      </c>
      <c r="D21" s="13" t="s">
        <v>286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45945</v>
      </c>
      <c r="U21" s="11">
        <v>10000</v>
      </c>
      <c r="V21" s="10">
        <v>9900</v>
      </c>
      <c r="W21" s="10">
        <v>100</v>
      </c>
      <c r="X21" s="10">
        <v>10500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453</v>
      </c>
      <c r="AG21" s="1" t="s">
        <v>116</v>
      </c>
      <c r="AH21" s="1" t="s">
        <v>74</v>
      </c>
      <c r="AI21" s="1">
        <v>2</v>
      </c>
      <c r="AJ21" s="3">
        <v>45945</v>
      </c>
      <c r="AK21" s="3">
        <v>0</v>
      </c>
      <c r="AL21" s="3">
        <v>45936</v>
      </c>
      <c r="AM21" s="3">
        <v>45943</v>
      </c>
      <c r="AN21" s="3">
        <v>45944</v>
      </c>
      <c r="AO21" s="3">
        <v>45944</v>
      </c>
      <c r="AP21" s="3">
        <v>45940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242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45945</v>
      </c>
      <c r="U22" s="11">
        <v>5000</v>
      </c>
      <c r="V22" s="10">
        <v>4900</v>
      </c>
      <c r="W22" s="10">
        <v>100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115</v>
      </c>
      <c r="AH22" s="1" t="s">
        <v>74</v>
      </c>
      <c r="AI22" s="1">
        <v>2</v>
      </c>
      <c r="AJ22" s="3">
        <v>45945</v>
      </c>
      <c r="AK22" s="3">
        <v>0</v>
      </c>
      <c r="AL22" s="3">
        <v>45936</v>
      </c>
      <c r="AM22" s="3">
        <v>45943</v>
      </c>
      <c r="AN22" s="3">
        <v>45944</v>
      </c>
      <c r="AO22" s="3">
        <v>45944</v>
      </c>
      <c r="AP22" s="3">
        <v>45940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45919</v>
      </c>
      <c r="B23" s="14" t="s">
        <v>359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301</v>
      </c>
      <c r="T23" s="12">
        <v>45947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360</v>
      </c>
      <c r="AG23" s="1" t="s">
        <v>117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361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301</v>
      </c>
      <c r="T24" s="12">
        <v>45947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362</v>
      </c>
      <c r="AG24" s="1" t="s">
        <v>114</v>
      </c>
      <c r="AH24" s="1" t="s">
        <v>77</v>
      </c>
      <c r="AI24" s="1">
        <v>1</v>
      </c>
      <c r="AJ24" s="3">
        <v>45947</v>
      </c>
      <c r="AK24" s="3">
        <v>0</v>
      </c>
      <c r="AL24" s="3">
        <v>0</v>
      </c>
      <c r="AM24" s="3">
        <v>0</v>
      </c>
      <c r="AN24" s="3">
        <v>0</v>
      </c>
      <c r="AO24" s="3">
        <v>45946</v>
      </c>
      <c r="AP24" s="3">
        <v>45942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540</v>
      </c>
      <c r="C25" s="9" t="s">
        <v>73</v>
      </c>
      <c r="D25" s="13" t="s">
        <v>541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301</v>
      </c>
      <c r="T25" s="12">
        <v>45951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542</v>
      </c>
      <c r="AG25" s="1" t="s">
        <v>114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540</v>
      </c>
      <c r="C26" s="9" t="s">
        <v>73</v>
      </c>
      <c r="D26" s="13" t="s">
        <v>255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301</v>
      </c>
      <c r="T26" s="12">
        <v>45951</v>
      </c>
      <c r="U26" s="11">
        <v>10000</v>
      </c>
      <c r="V26" s="10">
        <v>0</v>
      </c>
      <c r="W26" s="10">
        <v>10000</v>
      </c>
      <c r="X26" s="10">
        <v>6650</v>
      </c>
      <c r="Y26" s="10">
        <v>3517.5</v>
      </c>
      <c r="Z26" s="9" t="s">
        <v>168</v>
      </c>
      <c r="AA26" s="8">
        <v>3292.3448250000006</v>
      </c>
      <c r="AB26" s="8">
        <v>3292.3448250000006</v>
      </c>
      <c r="AC26" s="8">
        <v>0</v>
      </c>
      <c r="AD26" s="8">
        <v>0</v>
      </c>
      <c r="AE26" s="8">
        <v>0</v>
      </c>
      <c r="AF26" s="8" t="s">
        <v>542</v>
      </c>
      <c r="AG26" s="1" t="s">
        <v>113</v>
      </c>
      <c r="AH26" s="1" t="s">
        <v>74</v>
      </c>
      <c r="AI26" s="1">
        <v>2</v>
      </c>
      <c r="AJ26" s="3">
        <v>45951</v>
      </c>
      <c r="AK26" s="3">
        <v>0</v>
      </c>
      <c r="AL26" s="3">
        <v>45942</v>
      </c>
      <c r="AM26" s="3">
        <v>45949</v>
      </c>
      <c r="AN26" s="3">
        <v>45950</v>
      </c>
      <c r="AO26" s="3">
        <v>45950</v>
      </c>
      <c r="AP26" s="3">
        <v>45946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540</v>
      </c>
      <c r="C27" s="9" t="s">
        <v>73</v>
      </c>
      <c r="D27" s="13" t="s">
        <v>254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45951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542</v>
      </c>
      <c r="AG27" s="1" t="s">
        <v>114</v>
      </c>
      <c r="AH27" s="1" t="s">
        <v>74</v>
      </c>
      <c r="AI27" s="1">
        <v>2</v>
      </c>
      <c r="AJ27" s="3">
        <v>45951</v>
      </c>
      <c r="AK27" s="3">
        <v>0</v>
      </c>
      <c r="AL27" s="3">
        <v>45942</v>
      </c>
      <c r="AM27" s="3">
        <v>45949</v>
      </c>
      <c r="AN27" s="3">
        <v>45950</v>
      </c>
      <c r="AO27" s="3">
        <v>45950</v>
      </c>
      <c r="AP27" s="3">
        <v>45946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540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543</v>
      </c>
      <c r="AG28" s="1" t="s">
        <v>114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540</v>
      </c>
      <c r="C29" s="9" t="s">
        <v>73</v>
      </c>
      <c r="D29" s="13" t="s">
        <v>253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45952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543</v>
      </c>
      <c r="AG29" s="1" t="s">
        <v>114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540</v>
      </c>
      <c r="C30" s="9" t="s">
        <v>73</v>
      </c>
      <c r="D30" s="13" t="s">
        <v>272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45952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543</v>
      </c>
      <c r="AG30" s="1" t="s">
        <v>115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540</v>
      </c>
      <c r="C31" s="9" t="s">
        <v>73</v>
      </c>
      <c r="D31" s="13" t="s">
        <v>544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45952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543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545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301</v>
      </c>
      <c r="T32" s="12">
        <v>45952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546</v>
      </c>
      <c r="AG32" s="1" t="s">
        <v>114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545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301</v>
      </c>
      <c r="T33" s="12">
        <v>45952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546</v>
      </c>
      <c r="AG33" s="1" t="s">
        <v>114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545</v>
      </c>
      <c r="C34" s="9" t="s">
        <v>73</v>
      </c>
      <c r="D34" s="13" t="s">
        <v>547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301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546</v>
      </c>
      <c r="AG34" s="1" t="s">
        <v>114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545</v>
      </c>
      <c r="C35" s="9" t="s">
        <v>73</v>
      </c>
      <c r="D35" s="13" t="s">
        <v>286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301</v>
      </c>
      <c r="T35" s="12">
        <v>45952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168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546</v>
      </c>
      <c r="AG35" s="1" t="s">
        <v>114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540</v>
      </c>
      <c r="C36" s="9" t="s">
        <v>73</v>
      </c>
      <c r="D36" s="13" t="s">
        <v>547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548</v>
      </c>
      <c r="AG36" s="1" t="s">
        <v>114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540</v>
      </c>
      <c r="C37" s="9" t="s">
        <v>73</v>
      </c>
      <c r="D37" s="13" t="s">
        <v>549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301</v>
      </c>
      <c r="T37" s="12">
        <v>45954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548</v>
      </c>
      <c r="AG37" s="1" t="s">
        <v>115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545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45954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550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45941</v>
      </c>
      <c r="B39" s="14" t="s">
        <v>545</v>
      </c>
      <c r="C39" s="9" t="s">
        <v>73</v>
      </c>
      <c r="D39" s="13" t="s">
        <v>182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45954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550</v>
      </c>
      <c r="AG39" s="1" t="s">
        <v>114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45941</v>
      </c>
      <c r="B40" s="14" t="s">
        <v>545</v>
      </c>
      <c r="C40" s="9" t="s">
        <v>73</v>
      </c>
      <c r="D40" s="13" t="s">
        <v>253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45954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550</v>
      </c>
      <c r="AG40" s="1" t="s">
        <v>114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545</v>
      </c>
      <c r="C41" s="9" t="s">
        <v>73</v>
      </c>
      <c r="D41" s="13">
        <v>997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45954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550</v>
      </c>
      <c r="AG41" s="1" t="s">
        <v>114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45941</v>
      </c>
      <c r="B42" s="14" t="s">
        <v>540</v>
      </c>
      <c r="C42" s="9" t="s">
        <v>73</v>
      </c>
      <c r="D42" s="13" t="s">
        <v>242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45958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551</v>
      </c>
      <c r="AG42" s="1" t="s">
        <v>114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45941</v>
      </c>
      <c r="B43" s="14" t="s">
        <v>540</v>
      </c>
      <c r="C43" s="9" t="s">
        <v>73</v>
      </c>
      <c r="D43" s="13" t="s">
        <v>552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301</v>
      </c>
      <c r="T43" s="12">
        <v>45958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551</v>
      </c>
      <c r="AG43" s="1" t="s">
        <v>116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45941</v>
      </c>
      <c r="B44" s="14" t="s">
        <v>540</v>
      </c>
      <c r="C44" s="9" t="s">
        <v>73</v>
      </c>
      <c r="D44" s="13" t="s">
        <v>553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301</v>
      </c>
      <c r="T44" s="12">
        <v>45958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551</v>
      </c>
      <c r="AG44" s="1" t="s">
        <v>113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8.5" customHeight="1" x14ac:dyDescent="0.45">
      <c r="A45" s="3">
        <v>45941</v>
      </c>
      <c r="B45" s="14" t="s">
        <v>540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301</v>
      </c>
      <c r="T45" s="12">
        <v>45958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551</v>
      </c>
      <c r="AG45" s="1" t="s">
        <v>61</v>
      </c>
      <c r="AH45" s="1" t="s">
        <v>74</v>
      </c>
      <c r="AI45" s="1">
        <v>2</v>
      </c>
      <c r="AJ45" s="3">
        <v>45958</v>
      </c>
      <c r="AK45" s="3">
        <v>0</v>
      </c>
      <c r="AL45" s="3">
        <v>45949</v>
      </c>
      <c r="AM45" s="3">
        <v>45956</v>
      </c>
      <c r="AN45" s="3">
        <v>45957</v>
      </c>
      <c r="AO45" s="3">
        <v>45957</v>
      </c>
      <c r="AP45" s="3">
        <v>45953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705.02926755555563</v>
      </c>
    </row>
    <row r="46" spans="1:56" ht="28.5" customHeight="1" x14ac:dyDescent="0.45">
      <c r="A46" s="3">
        <v>45941</v>
      </c>
      <c r="B46" s="14" t="s">
        <v>554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301</v>
      </c>
      <c r="T46" s="12">
        <v>45959</v>
      </c>
      <c r="U46" s="11">
        <v>20000</v>
      </c>
      <c r="V46" s="10">
        <v>10000</v>
      </c>
      <c r="W46" s="10">
        <v>10000</v>
      </c>
      <c r="X46" s="10">
        <v>0</v>
      </c>
      <c r="Y46" s="10">
        <v>0</v>
      </c>
      <c r="Z46" s="9" t="s">
        <v>168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555</v>
      </c>
      <c r="AG46" s="1" t="s">
        <v>113</v>
      </c>
      <c r="AH46" s="1" t="s">
        <v>77</v>
      </c>
      <c r="AI46" s="1">
        <v>1</v>
      </c>
      <c r="AJ46" s="3">
        <v>45959</v>
      </c>
      <c r="AK46" s="3">
        <v>0</v>
      </c>
      <c r="AL46" s="3">
        <v>0</v>
      </c>
      <c r="AM46" s="3">
        <v>0</v>
      </c>
      <c r="AN46" s="3">
        <v>0</v>
      </c>
      <c r="AO46" s="3">
        <v>45958</v>
      </c>
      <c r="AP46" s="3">
        <v>45954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 t="s">
        <v>132</v>
      </c>
      <c r="B47" s="14" t="s">
        <v>132</v>
      </c>
      <c r="C47" s="9" t="s">
        <v>73</v>
      </c>
      <c r="D47" s="13" t="s">
        <v>306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 t="s">
        <v>63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168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74</v>
      </c>
      <c r="AI47" s="1">
        <v>2</v>
      </c>
      <c r="AJ47" s="3" t="s">
        <v>63</v>
      </c>
      <c r="AK47" s="3">
        <v>0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0</v>
      </c>
    </row>
    <row r="48" spans="1:56" ht="28.5" customHeight="1" x14ac:dyDescent="0.45">
      <c r="A48" s="3" t="s">
        <v>132</v>
      </c>
      <c r="B48" s="14" t="s">
        <v>132</v>
      </c>
      <c r="C48" s="9" t="s">
        <v>73</v>
      </c>
      <c r="D48" s="13" t="s">
        <v>61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45961</v>
      </c>
      <c r="U48" s="11">
        <v>225000</v>
      </c>
      <c r="V48" s="10">
        <v>0</v>
      </c>
      <c r="W48" s="10">
        <v>225000</v>
      </c>
      <c r="X48" s="10">
        <v>0</v>
      </c>
      <c r="Y48" s="10">
        <v>236250</v>
      </c>
      <c r="Z48" s="9" t="s">
        <v>168</v>
      </c>
      <c r="AA48" s="8">
        <v>210597.75000000003</v>
      </c>
      <c r="AB48" s="8">
        <v>0</v>
      </c>
      <c r="AC48" s="8">
        <v>210597.75000000003</v>
      </c>
      <c r="AD48" s="8">
        <v>0</v>
      </c>
      <c r="AE48" s="8">
        <v>0</v>
      </c>
      <c r="AF48" s="8">
        <v>0</v>
      </c>
      <c r="AG48" s="1" t="s">
        <v>113</v>
      </c>
      <c r="AH48" s="1" t="s">
        <v>74</v>
      </c>
      <c r="AI48" s="1">
        <v>2</v>
      </c>
      <c r="AJ48" s="3">
        <v>45961</v>
      </c>
      <c r="AK48" s="3">
        <v>0</v>
      </c>
      <c r="AL48" s="3">
        <v>45952</v>
      </c>
      <c r="AM48" s="3">
        <v>45959</v>
      </c>
      <c r="AN48" s="3">
        <v>45960</v>
      </c>
      <c r="AO48" s="3">
        <v>45960</v>
      </c>
      <c r="AP48" s="3">
        <v>45956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15863.158520000001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168</v>
      </c>
      <c r="AA49" s="8">
        <v>316848.99482500006</v>
      </c>
      <c r="AB49" s="8">
        <v>64131.694825000006</v>
      </c>
      <c r="AC49" s="8">
        <v>252717.30000000005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170</v>
      </c>
      <c r="BD49" s="56">
        <v>0</v>
      </c>
    </row>
    <row r="50" spans="1:56" ht="28.5" customHeight="1" x14ac:dyDescent="0.45">
      <c r="A50" s="3">
        <v>45905</v>
      </c>
      <c r="B50" s="14" t="s">
        <v>307</v>
      </c>
      <c r="C50" s="9" t="s">
        <v>136</v>
      </c>
      <c r="D50" s="13" t="s">
        <v>302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 t="s">
        <v>63</v>
      </c>
      <c r="U50" s="11">
        <v>109</v>
      </c>
      <c r="V50" s="10">
        <v>0</v>
      </c>
      <c r="W50" s="10">
        <v>109</v>
      </c>
      <c r="X50" s="10">
        <v>6124</v>
      </c>
      <c r="Y50" s="10">
        <v>0</v>
      </c>
      <c r="Z50" s="9" t="s">
        <v>110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183</v>
      </c>
      <c r="BD50" s="56">
        <v>0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184</v>
      </c>
      <c r="BD51" s="56">
        <v>0</v>
      </c>
    </row>
    <row r="52" spans="1:56" ht="28.5" customHeight="1" x14ac:dyDescent="0.45">
      <c r="A52" s="3">
        <v>45919</v>
      </c>
      <c r="B52" s="14" t="s">
        <v>366</v>
      </c>
      <c r="C52" s="9" t="s">
        <v>136</v>
      </c>
      <c r="D52" s="13" t="s">
        <v>261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 t="s">
        <v>63</v>
      </c>
      <c r="U52" s="11">
        <v>48</v>
      </c>
      <c r="V52" s="10">
        <v>0</v>
      </c>
      <c r="W52" s="10">
        <v>48</v>
      </c>
      <c r="X52" s="10">
        <v>11390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455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45919</v>
      </c>
      <c r="B53" s="14" t="s">
        <v>368</v>
      </c>
      <c r="C53" s="9" t="s">
        <v>136</v>
      </c>
      <c r="D53" s="13" t="s">
        <v>128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1933</v>
      </c>
      <c r="V53" s="10">
        <v>0</v>
      </c>
      <c r="W53" s="10">
        <v>1933</v>
      </c>
      <c r="X53" s="10">
        <v>33440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502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348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45919</v>
      </c>
      <c r="B54" s="14" t="s">
        <v>369</v>
      </c>
      <c r="C54" s="9" t="s">
        <v>136</v>
      </c>
      <c r="D54" s="13" t="s">
        <v>304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 t="s">
        <v>63</v>
      </c>
      <c r="U54" s="11">
        <v>604</v>
      </c>
      <c r="V54" s="10">
        <v>0</v>
      </c>
      <c r="W54" s="10">
        <v>604</v>
      </c>
      <c r="X54" s="10">
        <v>16380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45919</v>
      </c>
      <c r="B55" s="14" t="s">
        <v>370</v>
      </c>
      <c r="C55" s="9" t="s">
        <v>136</v>
      </c>
      <c r="D55" s="13" t="s">
        <v>142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 t="s">
        <v>63</v>
      </c>
      <c r="U55" s="11">
        <v>1174</v>
      </c>
      <c r="V55" s="10">
        <v>0</v>
      </c>
      <c r="W55" s="10">
        <v>1174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45923</v>
      </c>
      <c r="B56" s="14" t="s">
        <v>384</v>
      </c>
      <c r="C56" s="9" t="s">
        <v>385</v>
      </c>
      <c r="D56" s="13" t="s">
        <v>386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45944</v>
      </c>
      <c r="U56" s="11">
        <v>5000</v>
      </c>
      <c r="V56" s="10">
        <v>5048</v>
      </c>
      <c r="W56" s="10">
        <v>0</v>
      </c>
      <c r="X56" s="10">
        <v>5500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45944</v>
      </c>
      <c r="AK56" s="3">
        <v>45940</v>
      </c>
      <c r="AL56" s="3">
        <v>45933</v>
      </c>
      <c r="AM56" s="3">
        <v>45941</v>
      </c>
      <c r="AN56" s="3">
        <v>45942</v>
      </c>
      <c r="AO56" s="3">
        <v>45943</v>
      </c>
      <c r="AP56" s="3">
        <v>45939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129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45931</v>
      </c>
      <c r="B57" s="14" t="s">
        <v>478</v>
      </c>
      <c r="C57" s="9" t="s">
        <v>448</v>
      </c>
      <c r="D57" s="13" t="s">
        <v>449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456</v>
      </c>
      <c r="M57" s="10">
        <v>21</v>
      </c>
      <c r="N57" s="9">
        <v>33</v>
      </c>
      <c r="O57" s="9">
        <v>40</v>
      </c>
      <c r="P57" s="10">
        <v>0</v>
      </c>
      <c r="Q57" s="10">
        <v>0</v>
      </c>
      <c r="R57" s="10">
        <v>0</v>
      </c>
      <c r="S57" s="9" t="s">
        <v>71</v>
      </c>
      <c r="T57" s="12">
        <v>45944</v>
      </c>
      <c r="U57" s="11">
        <v>5000</v>
      </c>
      <c r="V57" s="10">
        <v>5000</v>
      </c>
      <c r="W57" s="10">
        <v>0</v>
      </c>
      <c r="X57" s="10">
        <v>5400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68</v>
      </c>
      <c r="AI57" s="1">
        <v>4</v>
      </c>
      <c r="AJ57" s="3">
        <v>45944</v>
      </c>
      <c r="AK57" s="3">
        <v>45940</v>
      </c>
      <c r="AL57" s="3">
        <v>45934</v>
      </c>
      <c r="AM57" s="3">
        <v>45941</v>
      </c>
      <c r="AN57" s="3">
        <v>45942</v>
      </c>
      <c r="AO57" s="3">
        <v>45942</v>
      </c>
      <c r="AP57" s="3">
        <v>45939</v>
      </c>
      <c r="AQ57" s="3">
        <v>45943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45931</v>
      </c>
      <c r="B58" s="14" t="s">
        <v>479</v>
      </c>
      <c r="C58" s="9" t="s">
        <v>448</v>
      </c>
      <c r="D58" s="13" t="s">
        <v>450</v>
      </c>
      <c r="E58" s="9">
        <v>20</v>
      </c>
      <c r="F58" s="9">
        <v>30</v>
      </c>
      <c r="G58" s="9" t="s">
        <v>60</v>
      </c>
      <c r="H58" s="9" t="s">
        <v>66</v>
      </c>
      <c r="I58" s="9">
        <v>80</v>
      </c>
      <c r="J58" s="9" t="s">
        <v>57</v>
      </c>
      <c r="K58" s="9">
        <v>5</v>
      </c>
      <c r="L58" s="9" t="s">
        <v>456</v>
      </c>
      <c r="M58" s="10">
        <v>21</v>
      </c>
      <c r="N58" s="9">
        <v>33</v>
      </c>
      <c r="O58" s="9">
        <v>40</v>
      </c>
      <c r="P58" s="10">
        <v>0</v>
      </c>
      <c r="Q58" s="10">
        <v>0</v>
      </c>
      <c r="R58" s="10">
        <v>0</v>
      </c>
      <c r="S58" s="9" t="s">
        <v>71</v>
      </c>
      <c r="T58" s="12">
        <v>45944</v>
      </c>
      <c r="U58" s="11">
        <v>5000</v>
      </c>
      <c r="V58" s="10">
        <v>5000</v>
      </c>
      <c r="W58" s="10">
        <v>0</v>
      </c>
      <c r="X58" s="10">
        <v>5400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68</v>
      </c>
      <c r="AI58" s="1">
        <v>4</v>
      </c>
      <c r="AJ58" s="3">
        <v>45944</v>
      </c>
      <c r="AK58" s="3">
        <v>45940</v>
      </c>
      <c r="AL58" s="3">
        <v>45934</v>
      </c>
      <c r="AM58" s="3">
        <v>45941</v>
      </c>
      <c r="AN58" s="3">
        <v>45942</v>
      </c>
      <c r="AO58" s="3">
        <v>45942</v>
      </c>
      <c r="AP58" s="3">
        <v>45939</v>
      </c>
      <c r="AQ58" s="3">
        <v>45943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45877</v>
      </c>
      <c r="B59" s="14" t="s">
        <v>269</v>
      </c>
      <c r="C59" s="9" t="s">
        <v>79</v>
      </c>
      <c r="D59" s="13" t="s">
        <v>270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3500</v>
      </c>
      <c r="V59" s="10">
        <v>3500</v>
      </c>
      <c r="W59" s="10">
        <v>0</v>
      </c>
      <c r="X59" s="10">
        <v>3605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45945</v>
      </c>
      <c r="U60" s="11">
        <v>5000</v>
      </c>
      <c r="V60" s="10">
        <v>5100</v>
      </c>
      <c r="W60" s="10">
        <v>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45945</v>
      </c>
      <c r="AK60" s="3">
        <v>45941</v>
      </c>
      <c r="AL60" s="3">
        <v>45934</v>
      </c>
      <c r="AM60" s="3">
        <v>45942</v>
      </c>
      <c r="AN60" s="3">
        <v>45943</v>
      </c>
      <c r="AO60" s="3">
        <v>45944</v>
      </c>
      <c r="AP60" s="3">
        <v>45940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 t="s">
        <v>330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45945</v>
      </c>
      <c r="U61" s="11">
        <v>4000</v>
      </c>
      <c r="V61" s="10">
        <v>4000</v>
      </c>
      <c r="W61" s="10">
        <v>0</v>
      </c>
      <c r="X61" s="10">
        <v>4900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45945</v>
      </c>
      <c r="AK61" s="3">
        <v>45941</v>
      </c>
      <c r="AL61" s="3">
        <v>45934</v>
      </c>
      <c r="AM61" s="3">
        <v>45942</v>
      </c>
      <c r="AN61" s="3">
        <v>45943</v>
      </c>
      <c r="AO61" s="3">
        <v>45944</v>
      </c>
      <c r="AP61" s="3">
        <v>45940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45930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345</v>
      </c>
      <c r="C62" s="9" t="s">
        <v>246</v>
      </c>
      <c r="D62" s="13" t="s">
        <v>329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45945</v>
      </c>
      <c r="U62" s="11">
        <v>5000</v>
      </c>
      <c r="V62" s="10">
        <v>5100</v>
      </c>
      <c r="W62" s="10">
        <v>0</v>
      </c>
      <c r="X62" s="10">
        <v>5013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425</v>
      </c>
      <c r="AG62" s="1" t="s">
        <v>113</v>
      </c>
      <c r="AH62" s="1" t="s">
        <v>75</v>
      </c>
      <c r="AI62" s="1">
        <v>4</v>
      </c>
      <c r="AJ62" s="3">
        <v>45945</v>
      </c>
      <c r="AK62" s="3">
        <v>45941</v>
      </c>
      <c r="AL62" s="3">
        <v>45934</v>
      </c>
      <c r="AM62" s="3">
        <v>45942</v>
      </c>
      <c r="AN62" s="3">
        <v>45943</v>
      </c>
      <c r="AO62" s="3">
        <v>45944</v>
      </c>
      <c r="AP62" s="3">
        <v>45940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 t="s">
        <v>329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45945</v>
      </c>
      <c r="U63" s="11">
        <v>5000</v>
      </c>
      <c r="V63" s="10">
        <v>5100</v>
      </c>
      <c r="W63" s="10">
        <v>0</v>
      </c>
      <c r="X63" s="10">
        <v>5100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45945</v>
      </c>
      <c r="AK63" s="3">
        <v>45941</v>
      </c>
      <c r="AL63" s="3">
        <v>45934</v>
      </c>
      <c r="AM63" s="3">
        <v>45942</v>
      </c>
      <c r="AN63" s="3">
        <v>45943</v>
      </c>
      <c r="AO63" s="3">
        <v>45944</v>
      </c>
      <c r="AP63" s="3">
        <v>45940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45937</v>
      </c>
      <c r="B64" s="14" t="s">
        <v>517</v>
      </c>
      <c r="C64" s="9" t="s">
        <v>136</v>
      </c>
      <c r="D64" s="13" t="s">
        <v>225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227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45945</v>
      </c>
      <c r="U64" s="11">
        <v>5040</v>
      </c>
      <c r="V64" s="10">
        <v>0</v>
      </c>
      <c r="W64" s="10">
        <v>5040</v>
      </c>
      <c r="X64" s="10">
        <v>6170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45825</v>
      </c>
      <c r="B65" s="14" t="s">
        <v>245</v>
      </c>
      <c r="C65" s="9" t="s">
        <v>136</v>
      </c>
      <c r="D65" s="13" t="s">
        <v>225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227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45945</v>
      </c>
      <c r="U65" s="11">
        <v>894</v>
      </c>
      <c r="V65" s="10">
        <v>525</v>
      </c>
      <c r="W65" s="10">
        <v>369</v>
      </c>
      <c r="X65" s="10">
        <v>925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45936</v>
      </c>
      <c r="B66" s="14" t="s">
        <v>503</v>
      </c>
      <c r="C66" s="9" t="s">
        <v>136</v>
      </c>
      <c r="D66" s="13" t="s">
        <v>173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227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45945</v>
      </c>
      <c r="U66" s="11">
        <v>5040</v>
      </c>
      <c r="V66" s="10">
        <v>0</v>
      </c>
      <c r="W66" s="10">
        <v>5040</v>
      </c>
      <c r="X66" s="10">
        <v>6000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45523</v>
      </c>
      <c r="B67" s="14" t="s">
        <v>174</v>
      </c>
      <c r="C67" s="9" t="s">
        <v>136</v>
      </c>
      <c r="D67" s="13" t="s">
        <v>173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227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45945</v>
      </c>
      <c r="U67" s="11">
        <v>89</v>
      </c>
      <c r="V67" s="10">
        <v>0</v>
      </c>
      <c r="W67" s="10">
        <v>89</v>
      </c>
      <c r="X67" s="10">
        <v>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45945</v>
      </c>
      <c r="U68" s="11">
        <v>2500</v>
      </c>
      <c r="V68" s="10">
        <v>2700</v>
      </c>
      <c r="W68" s="10">
        <v>0</v>
      </c>
      <c r="X68" s="10">
        <v>5250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45930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45923</v>
      </c>
      <c r="B69" s="14" t="s">
        <v>399</v>
      </c>
      <c r="C69" s="9" t="s">
        <v>79</v>
      </c>
      <c r="D69" s="13" t="s">
        <v>400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45946</v>
      </c>
      <c r="U69" s="11">
        <v>3000</v>
      </c>
      <c r="V69" s="10">
        <v>0</v>
      </c>
      <c r="W69" s="10">
        <v>3000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45946</v>
      </c>
      <c r="AK69" s="3">
        <v>45942</v>
      </c>
      <c r="AL69" s="3">
        <v>45935</v>
      </c>
      <c r="AM69" s="3">
        <v>45943</v>
      </c>
      <c r="AN69" s="3">
        <v>45944</v>
      </c>
      <c r="AO69" s="3">
        <v>45945</v>
      </c>
      <c r="AP69" s="3">
        <v>45941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333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45947</v>
      </c>
      <c r="U70" s="11">
        <v>2500</v>
      </c>
      <c r="V70" s="10">
        <v>2500</v>
      </c>
      <c r="W70" s="10">
        <v>0</v>
      </c>
      <c r="X70" s="10">
        <v>2550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45947</v>
      </c>
      <c r="AK70" s="3">
        <v>45943</v>
      </c>
      <c r="AL70" s="3">
        <v>45936</v>
      </c>
      <c r="AM70" s="3">
        <v>45944</v>
      </c>
      <c r="AN70" s="3">
        <v>45945</v>
      </c>
      <c r="AO70" s="3">
        <v>45946</v>
      </c>
      <c r="AP70" s="3">
        <v>45942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45911</v>
      </c>
      <c r="B71" s="14" t="s">
        <v>317</v>
      </c>
      <c r="C71" s="9" t="s">
        <v>105</v>
      </c>
      <c r="D71" s="13" t="s">
        <v>318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45947</v>
      </c>
      <c r="U71" s="11">
        <v>8000</v>
      </c>
      <c r="V71" s="10">
        <v>4000</v>
      </c>
      <c r="W71" s="10">
        <v>4000</v>
      </c>
      <c r="X71" s="10">
        <v>8465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45947</v>
      </c>
      <c r="AK71" s="3">
        <v>45943</v>
      </c>
      <c r="AL71" s="3">
        <v>45936</v>
      </c>
      <c r="AM71" s="3">
        <v>45944</v>
      </c>
      <c r="AN71" s="3">
        <v>45945</v>
      </c>
      <c r="AO71" s="3">
        <v>45946</v>
      </c>
      <c r="AP71" s="3">
        <v>45942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315</v>
      </c>
      <c r="C72" s="9" t="s">
        <v>105</v>
      </c>
      <c r="D72" s="13" t="s">
        <v>310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45947</v>
      </c>
      <c r="U73" s="11">
        <v>7500</v>
      </c>
      <c r="V73" s="10">
        <v>5245</v>
      </c>
      <c r="W73" s="10">
        <v>2255</v>
      </c>
      <c r="X73" s="10">
        <v>7625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45951</v>
      </c>
      <c r="U74" s="11">
        <v>5000</v>
      </c>
      <c r="V74" s="10">
        <v>5100</v>
      </c>
      <c r="W74" s="10">
        <v>0</v>
      </c>
      <c r="X74" s="10">
        <v>5100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45951</v>
      </c>
      <c r="AK74" s="3">
        <v>45947</v>
      </c>
      <c r="AL74" s="3">
        <v>45940</v>
      </c>
      <c r="AM74" s="3">
        <v>45948</v>
      </c>
      <c r="AN74" s="3">
        <v>45949</v>
      </c>
      <c r="AO74" s="3">
        <v>45950</v>
      </c>
      <c r="AP74" s="3">
        <v>45946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>
        <v>956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45951</v>
      </c>
      <c r="U75" s="11">
        <v>2500</v>
      </c>
      <c r="V75" s="10">
        <v>1371</v>
      </c>
      <c r="W75" s="10">
        <v>1129</v>
      </c>
      <c r="X75" s="10">
        <v>2550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45892</v>
      </c>
      <c r="B76" s="14" t="s">
        <v>281</v>
      </c>
      <c r="C76" s="9" t="s">
        <v>79</v>
      </c>
      <c r="D76" s="13" t="s">
        <v>209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45951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45951</v>
      </c>
      <c r="AK76" s="3">
        <v>45947</v>
      </c>
      <c r="AL76" s="3">
        <v>45940</v>
      </c>
      <c r="AM76" s="3">
        <v>45948</v>
      </c>
      <c r="AN76" s="3">
        <v>45949</v>
      </c>
      <c r="AO76" s="3">
        <v>45950</v>
      </c>
      <c r="AP76" s="3">
        <v>45946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45951</v>
      </c>
      <c r="U77" s="11">
        <v>5000</v>
      </c>
      <c r="V77" s="10">
        <v>4825</v>
      </c>
      <c r="W77" s="10">
        <v>175</v>
      </c>
      <c r="X77" s="10">
        <v>5200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45951</v>
      </c>
      <c r="AK77" s="3">
        <v>45947</v>
      </c>
      <c r="AL77" s="3">
        <v>45940</v>
      </c>
      <c r="AM77" s="3">
        <v>45948</v>
      </c>
      <c r="AN77" s="3">
        <v>45949</v>
      </c>
      <c r="AO77" s="3">
        <v>45950</v>
      </c>
      <c r="AP77" s="3">
        <v>45946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45933</v>
      </c>
      <c r="B78" s="14" t="s">
        <v>507</v>
      </c>
      <c r="C78" s="9" t="s">
        <v>79</v>
      </c>
      <c r="D78" s="13" t="s">
        <v>483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45951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45951</v>
      </c>
      <c r="AK78" s="3">
        <v>45947</v>
      </c>
      <c r="AL78" s="3">
        <v>45940</v>
      </c>
      <c r="AM78" s="3">
        <v>45948</v>
      </c>
      <c r="AN78" s="3">
        <v>45949</v>
      </c>
      <c r="AO78" s="3">
        <v>45950</v>
      </c>
      <c r="AP78" s="3">
        <v>45946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45952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2689.2250000000004</v>
      </c>
      <c r="AC79" s="8">
        <v>0</v>
      </c>
      <c r="AD79" s="8">
        <v>0</v>
      </c>
      <c r="AE79" s="8">
        <v>2689.2250000000004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45952</v>
      </c>
      <c r="AK79" s="3">
        <v>45948</v>
      </c>
      <c r="AL79" s="3">
        <v>45941</v>
      </c>
      <c r="AM79" s="3">
        <v>45949</v>
      </c>
      <c r="AN79" s="3">
        <v>45950</v>
      </c>
      <c r="AO79" s="3">
        <v>45951</v>
      </c>
      <c r="AP79" s="3">
        <v>45947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45891</v>
      </c>
      <c r="B80" s="14" t="s">
        <v>287</v>
      </c>
      <c r="C80" s="9" t="s">
        <v>79</v>
      </c>
      <c r="D80" s="13" t="s">
        <v>288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45951</v>
      </c>
      <c r="U80" s="11">
        <v>9000</v>
      </c>
      <c r="V80" s="10">
        <v>8447</v>
      </c>
      <c r="W80" s="10">
        <v>553</v>
      </c>
      <c r="X80" s="10">
        <v>9150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5</v>
      </c>
      <c r="AJ80" s="3">
        <v>45951</v>
      </c>
      <c r="AK80" s="3">
        <v>45946</v>
      </c>
      <c r="AL80" s="3">
        <v>45939</v>
      </c>
      <c r="AM80" s="3">
        <v>45947</v>
      </c>
      <c r="AN80" s="3">
        <v>45948</v>
      </c>
      <c r="AO80" s="3">
        <v>45949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8447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45933</v>
      </c>
      <c r="B81" s="14" t="s">
        <v>508</v>
      </c>
      <c r="C81" s="9" t="s">
        <v>79</v>
      </c>
      <c r="D81" s="13" t="s">
        <v>484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45953</v>
      </c>
      <c r="AK81" s="3">
        <v>45949</v>
      </c>
      <c r="AL81" s="3">
        <v>45942</v>
      </c>
      <c r="AM81" s="3">
        <v>45950</v>
      </c>
      <c r="AN81" s="3">
        <v>45951</v>
      </c>
      <c r="AO81" s="3">
        <v>45952</v>
      </c>
      <c r="AP81" s="3">
        <v>45948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45923</v>
      </c>
      <c r="B82" s="14" t="s">
        <v>397</v>
      </c>
      <c r="C82" s="9" t="s">
        <v>79</v>
      </c>
      <c r="D82" s="13" t="s">
        <v>398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45953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45953</v>
      </c>
      <c r="AK82" s="3">
        <v>45949</v>
      </c>
      <c r="AL82" s="3">
        <v>45942</v>
      </c>
      <c r="AM82" s="3">
        <v>45950</v>
      </c>
      <c r="AN82" s="3">
        <v>45951</v>
      </c>
      <c r="AO82" s="3">
        <v>45952</v>
      </c>
      <c r="AP82" s="3">
        <v>45948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329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45954</v>
      </c>
      <c r="U83" s="11">
        <v>5000</v>
      </c>
      <c r="V83" s="10">
        <v>4262</v>
      </c>
      <c r="W83" s="10">
        <v>738</v>
      </c>
      <c r="X83" s="10">
        <v>5150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45954</v>
      </c>
      <c r="U84" s="11">
        <v>2500</v>
      </c>
      <c r="V84" s="10">
        <v>2500</v>
      </c>
      <c r="W84" s="10">
        <v>0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45954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45954</v>
      </c>
      <c r="AK85" s="3">
        <v>45950</v>
      </c>
      <c r="AL85" s="3">
        <v>45943</v>
      </c>
      <c r="AM85" s="3">
        <v>45951</v>
      </c>
      <c r="AN85" s="3">
        <v>45952</v>
      </c>
      <c r="AO85" s="3">
        <v>45953</v>
      </c>
      <c r="AP85" s="3">
        <v>45949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45798</v>
      </c>
      <c r="B86" s="14" t="s">
        <v>239</v>
      </c>
      <c r="C86" s="9" t="s">
        <v>105</v>
      </c>
      <c r="D86" s="13" t="s">
        <v>480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 t="s">
        <v>330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45958</v>
      </c>
      <c r="U87" s="11">
        <v>5000</v>
      </c>
      <c r="V87" s="10">
        <v>5000</v>
      </c>
      <c r="W87" s="10">
        <v>0</v>
      </c>
      <c r="X87" s="10">
        <v>5100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13717</v>
      </c>
      <c r="AG87" s="1" t="s">
        <v>113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45909</v>
      </c>
      <c r="B88" s="14" t="s">
        <v>314</v>
      </c>
      <c r="C88" s="9" t="s">
        <v>79</v>
      </c>
      <c r="D88" s="13" t="s">
        <v>309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 t="s">
        <v>329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45960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45960</v>
      </c>
      <c r="AK89" s="3">
        <v>45956</v>
      </c>
      <c r="AL89" s="3">
        <v>45949</v>
      </c>
      <c r="AM89" s="3">
        <v>45957</v>
      </c>
      <c r="AN89" s="3">
        <v>45958</v>
      </c>
      <c r="AO89" s="3">
        <v>45959</v>
      </c>
      <c r="AP89" s="3">
        <v>45955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 t="s">
        <v>330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45960</v>
      </c>
      <c r="U90" s="11">
        <v>5000</v>
      </c>
      <c r="V90" s="10">
        <v>5000</v>
      </c>
      <c r="W90" s="10">
        <v>0</v>
      </c>
      <c r="X90" s="10">
        <v>5385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45960</v>
      </c>
      <c r="AK90" s="3">
        <v>45956</v>
      </c>
      <c r="AL90" s="3">
        <v>45949</v>
      </c>
      <c r="AM90" s="3">
        <v>45957</v>
      </c>
      <c r="AN90" s="3">
        <v>45958</v>
      </c>
      <c r="AO90" s="3">
        <v>45959</v>
      </c>
      <c r="AP90" s="3">
        <v>45955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 t="s">
        <v>132</v>
      </c>
      <c r="B91" s="14" t="s">
        <v>132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115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1667.7075555555555</v>
      </c>
    </row>
    <row r="92" spans="1:56" ht="28.5" customHeight="1" x14ac:dyDescent="0.45">
      <c r="A92" s="3" t="s">
        <v>132</v>
      </c>
      <c r="B92" s="14" t="s">
        <v>132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1625.4871111111113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333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1129</v>
      </c>
      <c r="W94" s="10">
        <v>1371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2689.2250000000004</v>
      </c>
      <c r="AC95" s="8">
        <v>0</v>
      </c>
      <c r="AD95" s="8">
        <v>0</v>
      </c>
      <c r="AE95" s="8">
        <v>2689.2250000000004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345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45911</v>
      </c>
      <c r="B97" s="14" t="s">
        <v>319</v>
      </c>
      <c r="C97" s="9" t="s">
        <v>105</v>
      </c>
      <c r="D97" s="13" t="s">
        <v>320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45909</v>
      </c>
      <c r="B98" s="14" t="s">
        <v>316</v>
      </c>
      <c r="C98" s="9" t="s">
        <v>105</v>
      </c>
      <c r="D98" s="13" t="s">
        <v>311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3478.5300000000007</v>
      </c>
      <c r="AC98" s="8">
        <v>0</v>
      </c>
      <c r="AD98" s="8">
        <v>3478.5300000000007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45941</v>
      </c>
      <c r="B99" s="14" t="s">
        <v>126</v>
      </c>
      <c r="C99" s="9" t="s">
        <v>105</v>
      </c>
      <c r="D99" s="13" t="s">
        <v>556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45975</v>
      </c>
      <c r="AK99" s="3">
        <v>45971</v>
      </c>
      <c r="AL99" s="3">
        <v>45964</v>
      </c>
      <c r="AM99" s="3">
        <v>45972</v>
      </c>
      <c r="AN99" s="3">
        <v>45973</v>
      </c>
      <c r="AO99" s="3">
        <v>45974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250.15613333333337</v>
      </c>
    </row>
    <row r="100" spans="1:56" ht="28.5" customHeight="1" x14ac:dyDescent="0.45">
      <c r="A100" s="3" t="s">
        <v>132</v>
      </c>
      <c r="B100" s="14" t="s">
        <v>132</v>
      </c>
      <c r="C100" s="9" t="s">
        <v>136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45961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7916.333333333333</v>
      </c>
    </row>
    <row r="101" spans="1:56" ht="28.5" customHeight="1" x14ac:dyDescent="0.45">
      <c r="A101" s="3" t="s">
        <v>132</v>
      </c>
      <c r="B101" s="14" t="s">
        <v>132</v>
      </c>
      <c r="C101" s="9" t="s">
        <v>246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45961</v>
      </c>
      <c r="U101" s="11">
        <v>305000</v>
      </c>
      <c r="V101" s="10">
        <v>0</v>
      </c>
      <c r="W101" s="10">
        <v>305000</v>
      </c>
      <c r="X101" s="10">
        <v>0</v>
      </c>
      <c r="Y101" s="10">
        <v>320250</v>
      </c>
      <c r="Z101" s="9" t="s">
        <v>80</v>
      </c>
      <c r="AA101" s="8">
        <v>336607.14999999997</v>
      </c>
      <c r="AB101" s="8">
        <v>0</v>
      </c>
      <c r="AC101" s="8">
        <v>336607.14999999997</v>
      </c>
      <c r="AD101" s="8">
        <v>0</v>
      </c>
      <c r="AE101" s="8">
        <v>336607.14999999997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25432.540222222222</v>
      </c>
    </row>
    <row r="102" spans="1:56" ht="28.5" customHeight="1" x14ac:dyDescent="0.45">
      <c r="A102" s="3">
        <v>45933</v>
      </c>
      <c r="B102" s="14" t="s">
        <v>504</v>
      </c>
      <c r="C102" s="9" t="s">
        <v>105</v>
      </c>
      <c r="D102" s="13" t="s">
        <v>208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45933</v>
      </c>
      <c r="B103" s="14" t="s">
        <v>505</v>
      </c>
      <c r="C103" s="9" t="s">
        <v>105</v>
      </c>
      <c r="D103" s="13" t="s">
        <v>481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45933</v>
      </c>
      <c r="B104" s="14" t="s">
        <v>506</v>
      </c>
      <c r="C104" s="9" t="s">
        <v>79</v>
      </c>
      <c r="D104" s="13" t="s">
        <v>482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250.15613333333337</v>
      </c>
    </row>
    <row r="105" spans="1:56" ht="28.5" customHeight="1" x14ac:dyDescent="0.45">
      <c r="A105" s="3">
        <v>45933</v>
      </c>
      <c r="B105" s="14" t="s">
        <v>509</v>
      </c>
      <c r="C105" s="9" t="s">
        <v>105</v>
      </c>
      <c r="D105" s="13" t="s">
        <v>485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3310.89</v>
      </c>
      <c r="AC105" s="8">
        <v>0</v>
      </c>
      <c r="AD105" s="8">
        <v>3310.89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45933</v>
      </c>
      <c r="B106" s="14" t="s">
        <v>510</v>
      </c>
      <c r="C106" s="9" t="s">
        <v>105</v>
      </c>
      <c r="D106" s="13" t="s">
        <v>486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80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45919</v>
      </c>
      <c r="B107" s="14" t="s">
        <v>368</v>
      </c>
      <c r="C107" s="9" t="s">
        <v>136</v>
      </c>
      <c r="D107" s="13" t="s">
        <v>213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1172</v>
      </c>
      <c r="V107" s="10">
        <v>0</v>
      </c>
      <c r="W107" s="10">
        <v>1172</v>
      </c>
      <c r="X107" s="10">
        <v>21290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349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45919</v>
      </c>
      <c r="B108" s="14" t="s">
        <v>367</v>
      </c>
      <c r="C108" s="9" t="s">
        <v>136</v>
      </c>
      <c r="D108" s="13" t="s">
        <v>350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227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622</v>
      </c>
      <c r="V108" s="10">
        <v>0</v>
      </c>
      <c r="W108" s="10">
        <v>622</v>
      </c>
      <c r="X108" s="10">
        <v>6150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45923</v>
      </c>
      <c r="B109" s="14" t="s">
        <v>393</v>
      </c>
      <c r="C109" s="9" t="s">
        <v>79</v>
      </c>
      <c r="D109" s="13" t="s">
        <v>394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131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250.15613333333337</v>
      </c>
    </row>
    <row r="110" spans="1:56" ht="28.5" customHeight="1" x14ac:dyDescent="0.45">
      <c r="A110" s="3">
        <v>45923</v>
      </c>
      <c r="B110" s="14" t="s">
        <v>395</v>
      </c>
      <c r="C110" s="9" t="s">
        <v>79</v>
      </c>
      <c r="D110" s="13" t="s">
        <v>396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25000</v>
      </c>
      <c r="V110" s="10">
        <v>0</v>
      </c>
      <c r="W110" s="10">
        <v>25000</v>
      </c>
      <c r="X110" s="10">
        <v>0</v>
      </c>
      <c r="Y110" s="10">
        <v>26250</v>
      </c>
      <c r="Z110" s="9" t="s">
        <v>80</v>
      </c>
      <c r="AA110" s="8">
        <v>27590.75</v>
      </c>
      <c r="AB110" s="8">
        <v>27590.75</v>
      </c>
      <c r="AC110" s="8">
        <v>0</v>
      </c>
      <c r="AD110" s="8">
        <v>27590.75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45877</v>
      </c>
      <c r="B111" s="14" t="s">
        <v>269</v>
      </c>
      <c r="C111" s="9" t="s">
        <v>79</v>
      </c>
      <c r="D111" s="13" t="s">
        <v>270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3500</v>
      </c>
      <c r="V111" s="10">
        <v>1217</v>
      </c>
      <c r="W111" s="10">
        <v>2283</v>
      </c>
      <c r="X111" s="10">
        <v>1545</v>
      </c>
      <c r="Y111" s="10">
        <v>2052.75</v>
      </c>
      <c r="Z111" s="9" t="s">
        <v>80</v>
      </c>
      <c r="AA111" s="8">
        <v>2265.4764825000002</v>
      </c>
      <c r="AB111" s="8">
        <v>2265.4764825000002</v>
      </c>
      <c r="AC111" s="8">
        <v>0</v>
      </c>
      <c r="AD111" s="8">
        <v>2265.4764825000002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45896</v>
      </c>
      <c r="B112" s="14" t="s">
        <v>291</v>
      </c>
      <c r="C112" s="9" t="s">
        <v>79</v>
      </c>
      <c r="D112" s="13" t="s">
        <v>263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45905</v>
      </c>
      <c r="B113" s="14" t="s">
        <v>308</v>
      </c>
      <c r="C113" s="9" t="s">
        <v>136</v>
      </c>
      <c r="D113" s="13" t="s">
        <v>229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243</v>
      </c>
      <c r="V113" s="10">
        <v>0</v>
      </c>
      <c r="W113" s="10">
        <v>243</v>
      </c>
      <c r="X113" s="10">
        <v>5950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300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45796</v>
      </c>
      <c r="B114" s="14" t="s">
        <v>233</v>
      </c>
      <c r="C114" s="9" t="s">
        <v>136</v>
      </c>
      <c r="D114" s="13" t="s">
        <v>231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 t="s">
        <v>63</v>
      </c>
      <c r="U114" s="11">
        <v>302</v>
      </c>
      <c r="V114" s="10">
        <v>363</v>
      </c>
      <c r="W114" s="10">
        <v>0</v>
      </c>
      <c r="X114" s="10">
        <v>5300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45674</v>
      </c>
      <c r="B115" s="14" t="s">
        <v>215</v>
      </c>
      <c r="C115" s="9" t="s">
        <v>136</v>
      </c>
      <c r="D115" s="13" t="s">
        <v>214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188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222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45611</v>
      </c>
      <c r="B116" s="14" t="s">
        <v>187</v>
      </c>
      <c r="C116" s="9" t="s">
        <v>136</v>
      </c>
      <c r="D116" s="13" t="s">
        <v>186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45523</v>
      </c>
      <c r="B117" s="14" t="s">
        <v>174</v>
      </c>
      <c r="C117" s="9" t="s">
        <v>136</v>
      </c>
      <c r="D117" s="13" t="s">
        <v>172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45896</v>
      </c>
      <c r="B118" s="14" t="s">
        <v>292</v>
      </c>
      <c r="C118" s="9" t="s">
        <v>79</v>
      </c>
      <c r="D118" s="13" t="s">
        <v>293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129</v>
      </c>
      <c r="U118" s="11">
        <v>3000</v>
      </c>
      <c r="V118" s="10">
        <v>3194</v>
      </c>
      <c r="W118" s="10">
        <v>0</v>
      </c>
      <c r="X118" s="10">
        <v>8100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5</v>
      </c>
      <c r="AJ118" s="3" t="s">
        <v>129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45891</v>
      </c>
      <c r="B119" s="14" t="s">
        <v>289</v>
      </c>
      <c r="C119" s="9" t="s">
        <v>79</v>
      </c>
      <c r="D119" s="13" t="s">
        <v>290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129</v>
      </c>
      <c r="U119" s="11">
        <v>6000</v>
      </c>
      <c r="V119" s="10">
        <v>5500</v>
      </c>
      <c r="W119" s="10">
        <v>500</v>
      </c>
      <c r="X119" s="10">
        <v>9455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5</v>
      </c>
      <c r="AJ119" s="3" t="s">
        <v>129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8500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45908</v>
      </c>
      <c r="B120" s="14" t="s">
        <v>313</v>
      </c>
      <c r="C120" s="9" t="s">
        <v>235</v>
      </c>
      <c r="D120" s="13" t="s">
        <v>236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129</v>
      </c>
      <c r="U120" s="11">
        <v>4000</v>
      </c>
      <c r="V120" s="10">
        <v>4000</v>
      </c>
      <c r="W120" s="10">
        <v>0</v>
      </c>
      <c r="X120" s="10">
        <v>4060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129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45908</v>
      </c>
      <c r="B121" s="14" t="s">
        <v>313</v>
      </c>
      <c r="C121" s="9" t="s">
        <v>235</v>
      </c>
      <c r="D121" s="13" t="s">
        <v>278</v>
      </c>
      <c r="E121" s="9">
        <v>20</v>
      </c>
      <c r="F121" s="9">
        <v>34</v>
      </c>
      <c r="G121" s="9" t="s">
        <v>60</v>
      </c>
      <c r="H121" s="9" t="s">
        <v>66</v>
      </c>
      <c r="I121" s="9">
        <v>95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129</v>
      </c>
      <c r="U121" s="11">
        <v>4000</v>
      </c>
      <c r="V121" s="10">
        <v>4000</v>
      </c>
      <c r="W121" s="10">
        <v>0</v>
      </c>
      <c r="X121" s="10">
        <v>4060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129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45799</v>
      </c>
      <c r="B122" s="14" t="s">
        <v>240</v>
      </c>
      <c r="C122" s="9" t="s">
        <v>235</v>
      </c>
      <c r="D122" s="13" t="s">
        <v>236</v>
      </c>
      <c r="E122" s="9">
        <v>20</v>
      </c>
      <c r="F122" s="9">
        <v>34</v>
      </c>
      <c r="G122" s="9" t="s">
        <v>60</v>
      </c>
      <c r="H122" s="9" t="s">
        <v>66</v>
      </c>
      <c r="I122" s="9">
        <v>95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129</v>
      </c>
      <c r="U122" s="11">
        <v>4000</v>
      </c>
      <c r="V122" s="10">
        <v>3975</v>
      </c>
      <c r="W122" s="10">
        <v>25</v>
      </c>
      <c r="X122" s="10">
        <v>4140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202</v>
      </c>
      <c r="AG122" s="1" t="s">
        <v>113</v>
      </c>
      <c r="AH122" s="1" t="s">
        <v>75</v>
      </c>
      <c r="AI122" s="1">
        <v>4</v>
      </c>
      <c r="AJ122" s="3" t="s">
        <v>129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45799</v>
      </c>
      <c r="B123" s="14" t="s">
        <v>240</v>
      </c>
      <c r="C123" s="9" t="s">
        <v>235</v>
      </c>
      <c r="D123" s="13" t="s">
        <v>278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129</v>
      </c>
      <c r="U123" s="11">
        <v>4000</v>
      </c>
      <c r="V123" s="10">
        <v>4056</v>
      </c>
      <c r="W123" s="10">
        <v>0</v>
      </c>
      <c r="X123" s="10">
        <v>4404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202</v>
      </c>
      <c r="AG123" s="1" t="s">
        <v>113</v>
      </c>
      <c r="AH123" s="1" t="s">
        <v>75</v>
      </c>
      <c r="AI123" s="1">
        <v>4</v>
      </c>
      <c r="AJ123" s="3" t="s">
        <v>129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45720</v>
      </c>
      <c r="B124" s="14" t="s">
        <v>126</v>
      </c>
      <c r="C124" s="9" t="s">
        <v>105</v>
      </c>
      <c r="D124" s="13" t="s">
        <v>201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129</v>
      </c>
      <c r="U124" s="11">
        <v>4000</v>
      </c>
      <c r="V124" s="10">
        <v>4010</v>
      </c>
      <c r="W124" s="10">
        <v>0</v>
      </c>
      <c r="X124" s="10">
        <v>4470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129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45720</v>
      </c>
      <c r="B125" s="14" t="s">
        <v>126</v>
      </c>
      <c r="C125" s="9" t="s">
        <v>105</v>
      </c>
      <c r="D125" s="13" t="s">
        <v>208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129</v>
      </c>
      <c r="U125" s="11">
        <v>3000</v>
      </c>
      <c r="V125" s="10">
        <v>3065</v>
      </c>
      <c r="W125" s="10">
        <v>0</v>
      </c>
      <c r="X125" s="10">
        <v>3300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129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45541</v>
      </c>
      <c r="B126" s="14" t="s">
        <v>176</v>
      </c>
      <c r="C126" s="9" t="s">
        <v>105</v>
      </c>
      <c r="D126" s="13" t="s">
        <v>177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129</v>
      </c>
      <c r="U126" s="11">
        <v>3000</v>
      </c>
      <c r="V126" s="10">
        <v>3318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178</v>
      </c>
      <c r="AG126" s="1" t="s">
        <v>113</v>
      </c>
      <c r="AH126" s="1" t="s">
        <v>75</v>
      </c>
      <c r="AI126" s="1">
        <v>4</v>
      </c>
      <c r="AJ126" s="3" t="s">
        <v>129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>
        <v>0</v>
      </c>
      <c r="AY126" s="2" t="s">
        <v>211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45581</v>
      </c>
      <c r="B127" s="14" t="s">
        <v>180</v>
      </c>
      <c r="C127" s="9" t="s">
        <v>105</v>
      </c>
      <c r="D127" s="13" t="s">
        <v>181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129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80</v>
      </c>
      <c r="AA128" s="8">
        <v>599832.22648249997</v>
      </c>
      <c r="AB128" s="8">
        <v>104931.0064825</v>
      </c>
      <c r="AC128" s="8">
        <v>494901.22</v>
      </c>
      <c r="AD128" s="8">
        <v>60925.506482500001</v>
      </c>
      <c r="AE128" s="8">
        <v>538906.72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>
        <v>21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45944</v>
      </c>
      <c r="U129" s="11">
        <v>2500</v>
      </c>
      <c r="V129" s="10">
        <v>2700</v>
      </c>
      <c r="W129" s="10">
        <v>0</v>
      </c>
      <c r="X129" s="10">
        <v>2687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45944</v>
      </c>
      <c r="AK129" s="3">
        <v>0</v>
      </c>
      <c r="AL129" s="3">
        <v>45935</v>
      </c>
      <c r="AM129" s="3">
        <v>45942</v>
      </c>
      <c r="AN129" s="3">
        <v>45943</v>
      </c>
      <c r="AO129" s="3">
        <v>45943</v>
      </c>
      <c r="AP129" s="3">
        <v>45939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 t="s">
        <v>335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45945</v>
      </c>
      <c r="U130" s="11">
        <v>5000</v>
      </c>
      <c r="V130" s="10">
        <v>5100</v>
      </c>
      <c r="W130" s="10">
        <v>0</v>
      </c>
      <c r="X130" s="10">
        <v>5200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45945</v>
      </c>
      <c r="AK130" s="3">
        <v>0</v>
      </c>
      <c r="AL130" s="3">
        <v>45936</v>
      </c>
      <c r="AM130" s="3">
        <v>45943</v>
      </c>
      <c r="AN130" s="3">
        <v>45944</v>
      </c>
      <c r="AO130" s="3">
        <v>45944</v>
      </c>
      <c r="AP130" s="3">
        <v>45940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45954</v>
      </c>
      <c r="U131" s="11">
        <v>2500</v>
      </c>
      <c r="V131" s="10">
        <v>0</v>
      </c>
      <c r="W131" s="10">
        <v>2500</v>
      </c>
      <c r="X131" s="10">
        <v>2550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45954</v>
      </c>
      <c r="AK131" s="3">
        <v>0</v>
      </c>
      <c r="AL131" s="3">
        <v>45945</v>
      </c>
      <c r="AM131" s="3">
        <v>45952</v>
      </c>
      <c r="AN131" s="3">
        <v>45953</v>
      </c>
      <c r="AO131" s="3">
        <v>45953</v>
      </c>
      <c r="AP131" s="3">
        <v>45949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45946</v>
      </c>
      <c r="U132" s="11">
        <v>2500</v>
      </c>
      <c r="V132" s="10">
        <v>2700</v>
      </c>
      <c r="W132" s="10">
        <v>0</v>
      </c>
      <c r="X132" s="10">
        <v>2686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45946</v>
      </c>
      <c r="AK132" s="3">
        <v>0</v>
      </c>
      <c r="AL132" s="3">
        <v>45937</v>
      </c>
      <c r="AM132" s="3">
        <v>45944</v>
      </c>
      <c r="AN132" s="3">
        <v>45945</v>
      </c>
      <c r="AO132" s="3">
        <v>45945</v>
      </c>
      <c r="AP132" s="3">
        <v>45941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429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45946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247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45946</v>
      </c>
      <c r="AK133" s="3">
        <v>0</v>
      </c>
      <c r="AL133" s="3">
        <v>45937</v>
      </c>
      <c r="AM133" s="3">
        <v>45944</v>
      </c>
      <c r="AN133" s="3">
        <v>45945</v>
      </c>
      <c r="AO133" s="3">
        <v>45945</v>
      </c>
      <c r="AP133" s="3">
        <v>45941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338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45947</v>
      </c>
      <c r="U134" s="11">
        <v>5000</v>
      </c>
      <c r="V134" s="10">
        <v>0</v>
      </c>
      <c r="W134" s="10">
        <v>5000</v>
      </c>
      <c r="X134" s="10">
        <v>5100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334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5100</v>
      </c>
      <c r="W135" s="10">
        <v>0</v>
      </c>
      <c r="X135" s="10">
        <v>5100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335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45947</v>
      </c>
      <c r="U136" s="11">
        <v>5000</v>
      </c>
      <c r="V136" s="10">
        <v>4200</v>
      </c>
      <c r="W136" s="10">
        <v>800</v>
      </c>
      <c r="X136" s="10">
        <v>5200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45947</v>
      </c>
      <c r="AK136" s="3">
        <v>0</v>
      </c>
      <c r="AL136" s="3">
        <v>45938</v>
      </c>
      <c r="AM136" s="3">
        <v>45945</v>
      </c>
      <c r="AN136" s="3">
        <v>45946</v>
      </c>
      <c r="AO136" s="3">
        <v>45946</v>
      </c>
      <c r="AP136" s="3">
        <v>45942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332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2500</v>
      </c>
      <c r="V137" s="10">
        <v>2359</v>
      </c>
      <c r="W137" s="10">
        <v>141</v>
      </c>
      <c r="X137" s="10">
        <v>2600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45951</v>
      </c>
      <c r="U138" s="11">
        <v>10000</v>
      </c>
      <c r="V138" s="10">
        <v>10200</v>
      </c>
      <c r="W138" s="10">
        <v>0</v>
      </c>
      <c r="X138" s="10">
        <v>10200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45951</v>
      </c>
      <c r="AK138" s="3">
        <v>0</v>
      </c>
      <c r="AL138" s="3">
        <v>45942</v>
      </c>
      <c r="AM138" s="3">
        <v>45949</v>
      </c>
      <c r="AN138" s="3">
        <v>45950</v>
      </c>
      <c r="AO138" s="3">
        <v>45950</v>
      </c>
      <c r="AP138" s="3">
        <v>45946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45947</v>
      </c>
      <c r="U139" s="11">
        <v>5000</v>
      </c>
      <c r="V139" s="10">
        <v>0</v>
      </c>
      <c r="W139" s="10">
        <v>5000</v>
      </c>
      <c r="X139" s="10">
        <v>5100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45947</v>
      </c>
      <c r="AK139" s="3">
        <v>0</v>
      </c>
      <c r="AL139" s="3">
        <v>45938</v>
      </c>
      <c r="AM139" s="3">
        <v>45945</v>
      </c>
      <c r="AN139" s="3">
        <v>45946</v>
      </c>
      <c r="AO139" s="3">
        <v>45946</v>
      </c>
      <c r="AP139" s="3">
        <v>45942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45950</v>
      </c>
      <c r="U140" s="11">
        <v>10000</v>
      </c>
      <c r="V140" s="10">
        <v>10200</v>
      </c>
      <c r="W140" s="10">
        <v>0</v>
      </c>
      <c r="X140" s="10">
        <v>10300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45950</v>
      </c>
      <c r="AK140" s="3">
        <v>0</v>
      </c>
      <c r="AL140" s="3">
        <v>45941</v>
      </c>
      <c r="AM140" s="3">
        <v>45948</v>
      </c>
      <c r="AN140" s="3">
        <v>45949</v>
      </c>
      <c r="AO140" s="3">
        <v>45949</v>
      </c>
      <c r="AP140" s="3">
        <v>45945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45950</v>
      </c>
      <c r="AK141" s="3">
        <v>0</v>
      </c>
      <c r="AL141" s="3">
        <v>45941</v>
      </c>
      <c r="AM141" s="3">
        <v>45948</v>
      </c>
      <c r="AN141" s="3">
        <v>45949</v>
      </c>
      <c r="AO141" s="3">
        <v>45949</v>
      </c>
      <c r="AP141" s="3">
        <v>45945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340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45947</v>
      </c>
      <c r="U142" s="11">
        <v>2500</v>
      </c>
      <c r="V142" s="10">
        <v>0</v>
      </c>
      <c r="W142" s="10">
        <v>2500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45947</v>
      </c>
      <c r="AK142" s="3">
        <v>0</v>
      </c>
      <c r="AL142" s="3">
        <v>45938</v>
      </c>
      <c r="AM142" s="3">
        <v>45945</v>
      </c>
      <c r="AN142" s="3">
        <v>45946</v>
      </c>
      <c r="AO142" s="3">
        <v>45946</v>
      </c>
      <c r="AP142" s="3">
        <v>45942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932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45958</v>
      </c>
      <c r="U143" s="11">
        <v>2500</v>
      </c>
      <c r="V143" s="10">
        <v>0</v>
      </c>
      <c r="W143" s="10">
        <v>2500</v>
      </c>
      <c r="X143" s="10">
        <v>2550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45958</v>
      </c>
      <c r="AK143" s="3">
        <v>0</v>
      </c>
      <c r="AL143" s="3">
        <v>45949</v>
      </c>
      <c r="AM143" s="3">
        <v>45956</v>
      </c>
      <c r="AN143" s="3">
        <v>45957</v>
      </c>
      <c r="AO143" s="3">
        <v>45957</v>
      </c>
      <c r="AP143" s="3">
        <v>45953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7500</v>
      </c>
      <c r="V144" s="10">
        <v>0</v>
      </c>
      <c r="W144" s="10">
        <v>7500</v>
      </c>
      <c r="X144" s="10">
        <v>0</v>
      </c>
      <c r="Y144" s="10">
        <v>7875</v>
      </c>
      <c r="Z144" s="9" t="s">
        <v>247</v>
      </c>
      <c r="AA144" s="8">
        <v>8486.7750000000015</v>
      </c>
      <c r="AB144" s="8">
        <v>8486.7750000000015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341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247</v>
      </c>
      <c r="AA145" s="8">
        <v>2828.9250000000002</v>
      </c>
      <c r="AB145" s="8">
        <v>2828.9250000000002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>
        <v>935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5000</v>
      </c>
      <c r="V146" s="10">
        <v>0</v>
      </c>
      <c r="W146" s="10">
        <v>5000</v>
      </c>
      <c r="X146" s="10">
        <v>5165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45945</v>
      </c>
      <c r="U147" s="11">
        <v>5000</v>
      </c>
      <c r="V147" s="10">
        <v>4728</v>
      </c>
      <c r="W147" s="10">
        <v>272</v>
      </c>
      <c r="X147" s="10">
        <v>5100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45951</v>
      </c>
      <c r="U148" s="11">
        <v>10000</v>
      </c>
      <c r="V148" s="10">
        <v>0</v>
      </c>
      <c r="W148" s="10">
        <v>10000</v>
      </c>
      <c r="X148" s="10">
        <v>10300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45952</v>
      </c>
      <c r="U149" s="11">
        <v>2500</v>
      </c>
      <c r="V149" s="10">
        <v>2700</v>
      </c>
      <c r="W149" s="10">
        <v>0</v>
      </c>
      <c r="X149" s="10">
        <v>2687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2500</v>
      </c>
      <c r="V150" s="10">
        <v>0</v>
      </c>
      <c r="W150" s="10">
        <v>2500</v>
      </c>
      <c r="X150" s="10">
        <v>2550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429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45952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45952</v>
      </c>
      <c r="AK151" s="3">
        <v>0</v>
      </c>
      <c r="AL151" s="3">
        <v>45943</v>
      </c>
      <c r="AM151" s="3">
        <v>45950</v>
      </c>
      <c r="AN151" s="3">
        <v>45951</v>
      </c>
      <c r="AO151" s="3">
        <v>45951</v>
      </c>
      <c r="AP151" s="3">
        <v>45947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342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5000</v>
      </c>
      <c r="V152" s="10">
        <v>0</v>
      </c>
      <c r="W152" s="10">
        <v>5000</v>
      </c>
      <c r="X152" s="10">
        <v>5140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5000</v>
      </c>
      <c r="V153" s="10">
        <v>5100</v>
      </c>
      <c r="W153" s="10">
        <v>0</v>
      </c>
      <c r="X153" s="10">
        <v>0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247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45954</v>
      </c>
      <c r="U156" s="11">
        <v>5000</v>
      </c>
      <c r="V156" s="10">
        <v>0</v>
      </c>
      <c r="W156" s="10">
        <v>5000</v>
      </c>
      <c r="X156" s="10">
        <v>5165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45954</v>
      </c>
      <c r="U157" s="11">
        <v>5000</v>
      </c>
      <c r="V157" s="10">
        <v>0</v>
      </c>
      <c r="W157" s="10">
        <v>5000</v>
      </c>
      <c r="X157" s="10">
        <v>5200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5378.4500000000007</v>
      </c>
      <c r="AB159" s="8">
        <v>5378.4500000000007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5378.4500000000007</v>
      </c>
      <c r="AB160" s="8">
        <v>5378.4500000000007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2500</v>
      </c>
      <c r="V163" s="10">
        <v>1607</v>
      </c>
      <c r="W163" s="10">
        <v>893</v>
      </c>
      <c r="X163" s="10">
        <v>2686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>
        <v>932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45960</v>
      </c>
      <c r="U164" s="11">
        <v>5000</v>
      </c>
      <c r="V164" s="10">
        <v>0</v>
      </c>
      <c r="W164" s="10">
        <v>5000</v>
      </c>
      <c r="X164" s="10">
        <v>5100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959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344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5657.85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247</v>
      </c>
      <c r="AA167" s="8">
        <v>11315.7</v>
      </c>
      <c r="AB167" s="8">
        <v>11315.7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5657.85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2500</v>
      </c>
      <c r="V169" s="10">
        <v>0</v>
      </c>
      <c r="W169" s="10">
        <v>2500</v>
      </c>
      <c r="X169" s="10">
        <v>2521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343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2828.9250000000002</v>
      </c>
      <c r="AC170" s="8">
        <v>0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341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247</v>
      </c>
      <c r="AA171" s="8">
        <v>2828.9250000000002</v>
      </c>
      <c r="AB171" s="8">
        <v>2828.9250000000002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429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45959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247</v>
      </c>
      <c r="AA172" s="8">
        <v>2828.9250000000002</v>
      </c>
      <c r="AB172" s="8">
        <v>2828.9250000000002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45959</v>
      </c>
      <c r="AK172" s="3">
        <v>0</v>
      </c>
      <c r="AL172" s="3">
        <v>45950</v>
      </c>
      <c r="AM172" s="3">
        <v>45957</v>
      </c>
      <c r="AN172" s="3">
        <v>45958</v>
      </c>
      <c r="AO172" s="3">
        <v>45958</v>
      </c>
      <c r="AP172" s="3">
        <v>45954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247</v>
      </c>
      <c r="AA173" s="8">
        <v>10756.900000000001</v>
      </c>
      <c r="AB173" s="8">
        <v>10756.900000000001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45959</v>
      </c>
      <c r="AK173" s="3">
        <v>0</v>
      </c>
      <c r="AL173" s="3">
        <v>45950</v>
      </c>
      <c r="AM173" s="3">
        <v>45957</v>
      </c>
      <c r="AN173" s="3">
        <v>45958</v>
      </c>
      <c r="AO173" s="3">
        <v>45958</v>
      </c>
      <c r="AP173" s="3">
        <v>45954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45960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247</v>
      </c>
      <c r="AA174" s="8">
        <v>10756.900000000001</v>
      </c>
      <c r="AB174" s="8">
        <v>10756.900000000001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45960</v>
      </c>
      <c r="AK174" s="3">
        <v>0</v>
      </c>
      <c r="AL174" s="3">
        <v>45951</v>
      </c>
      <c r="AM174" s="3">
        <v>45958</v>
      </c>
      <c r="AN174" s="3">
        <v>45959</v>
      </c>
      <c r="AO174" s="3">
        <v>45959</v>
      </c>
      <c r="AP174" s="3">
        <v>45955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5378.4500000000007</v>
      </c>
      <c r="AB175" s="8">
        <v>5378.4500000000007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45960</v>
      </c>
      <c r="AK175" s="3">
        <v>0</v>
      </c>
      <c r="AL175" s="3">
        <v>45951</v>
      </c>
      <c r="AM175" s="3">
        <v>45958</v>
      </c>
      <c r="AN175" s="3">
        <v>45959</v>
      </c>
      <c r="AO175" s="3">
        <v>45959</v>
      </c>
      <c r="AP175" s="3">
        <v>45955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338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5518.15</v>
      </c>
      <c r="AB176" s="8">
        <v>5518.15</v>
      </c>
      <c r="AC176" s="8">
        <v>0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335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7500</v>
      </c>
      <c r="V178" s="10">
        <v>0</v>
      </c>
      <c r="W178" s="10">
        <v>7500</v>
      </c>
      <c r="X178" s="10">
        <v>0</v>
      </c>
      <c r="Y178" s="10">
        <v>7875</v>
      </c>
      <c r="Z178" s="9" t="s">
        <v>247</v>
      </c>
      <c r="AA178" s="8">
        <v>8486.7750000000015</v>
      </c>
      <c r="AB178" s="8">
        <v>6532</v>
      </c>
      <c r="AC178" s="8">
        <v>1954.7750000000015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153.99283055555571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340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2500</v>
      </c>
      <c r="V179" s="10">
        <v>0</v>
      </c>
      <c r="W179" s="10">
        <v>2500</v>
      </c>
      <c r="X179" s="10">
        <v>2550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45961</v>
      </c>
      <c r="AK180" s="3">
        <v>0</v>
      </c>
      <c r="AL180" s="3">
        <v>45952</v>
      </c>
      <c r="AM180" s="3">
        <v>45959</v>
      </c>
      <c r="AN180" s="3">
        <v>45960</v>
      </c>
      <c r="AO180" s="3">
        <v>45960</v>
      </c>
      <c r="AP180" s="3">
        <v>45956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423.7023388888889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336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45961</v>
      </c>
      <c r="U181" s="11">
        <v>2500</v>
      </c>
      <c r="V181" s="10">
        <v>2026</v>
      </c>
      <c r="W181" s="10">
        <v>474</v>
      </c>
      <c r="X181" s="10">
        <v>2550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45961</v>
      </c>
      <c r="AK181" s="3">
        <v>0</v>
      </c>
      <c r="AL181" s="3">
        <v>45952</v>
      </c>
      <c r="AM181" s="3">
        <v>45959</v>
      </c>
      <c r="AN181" s="3">
        <v>45960</v>
      </c>
      <c r="AO181" s="3">
        <v>45960</v>
      </c>
      <c r="AP181" s="3">
        <v>45956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 t="s">
        <v>132</v>
      </c>
      <c r="B182" s="14" t="s">
        <v>132</v>
      </c>
      <c r="C182" s="9" t="s">
        <v>246</v>
      </c>
      <c r="D182" s="13" t="s">
        <v>61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 t="s">
        <v>63</v>
      </c>
      <c r="U182" s="11">
        <v>1267500</v>
      </c>
      <c r="V182" s="10">
        <v>0</v>
      </c>
      <c r="W182" s="10">
        <v>1267500</v>
      </c>
      <c r="X182" s="10">
        <v>0</v>
      </c>
      <c r="Y182" s="10">
        <v>1330875</v>
      </c>
      <c r="Z182" s="9" t="s">
        <v>247</v>
      </c>
      <c r="AA182" s="8">
        <v>1434264.9750000001</v>
      </c>
      <c r="AB182" s="8">
        <v>0</v>
      </c>
      <c r="AC182" s="8">
        <v>1434264.9750000001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112988.20747500002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20</v>
      </c>
      <c r="F183" s="9">
        <v>38</v>
      </c>
      <c r="G183" s="9">
        <v>0</v>
      </c>
      <c r="H183" s="9">
        <v>0</v>
      </c>
      <c r="I183" s="9">
        <v>82</v>
      </c>
      <c r="J183" s="9" t="s">
        <v>78</v>
      </c>
      <c r="K183" s="9">
        <v>2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247</v>
      </c>
      <c r="AA183" s="8">
        <v>1592440.3</v>
      </c>
      <c r="AB183" s="8">
        <v>150842.10000000003</v>
      </c>
      <c r="AC183" s="8">
        <v>1441598.2000000002</v>
      </c>
      <c r="AD183" s="8">
        <v>0</v>
      </c>
      <c r="AE183" s="8">
        <v>0</v>
      </c>
      <c r="AF183" s="8" t="s">
        <v>58</v>
      </c>
      <c r="AG183" s="1" t="s">
        <v>113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249</v>
      </c>
      <c r="BD183" s="56">
        <v>0</v>
      </c>
    </row>
    <row r="184" spans="1:56" ht="28.5" customHeight="1" x14ac:dyDescent="0.45">
      <c r="A184" s="3">
        <v>45919</v>
      </c>
      <c r="B184" s="14" t="s">
        <v>372</v>
      </c>
      <c r="C184" s="9" t="s">
        <v>136</v>
      </c>
      <c r="D184" s="13" t="s">
        <v>282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 t="s">
        <v>63</v>
      </c>
      <c r="U184" s="11">
        <v>208</v>
      </c>
      <c r="V184" s="10">
        <v>0</v>
      </c>
      <c r="W184" s="10">
        <v>208</v>
      </c>
      <c r="X184" s="10">
        <v>21632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202</v>
      </c>
      <c r="AG184" s="1" t="s">
        <v>115</v>
      </c>
      <c r="AH184" s="1" t="s">
        <v>74</v>
      </c>
      <c r="AI184" s="1">
        <v>2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348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8.5" customHeight="1" x14ac:dyDescent="0.45">
      <c r="A185" s="3">
        <v>45919</v>
      </c>
      <c r="B185" s="14" t="s">
        <v>373</v>
      </c>
      <c r="C185" s="9" t="s">
        <v>136</v>
      </c>
      <c r="D185" s="13" t="s">
        <v>351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45945</v>
      </c>
      <c r="U185" s="11">
        <v>11357</v>
      </c>
      <c r="V185" s="10">
        <v>11357</v>
      </c>
      <c r="W185" s="10">
        <v>0</v>
      </c>
      <c r="X185" s="10">
        <v>12110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202</v>
      </c>
      <c r="AG185" s="1" t="s">
        <v>114</v>
      </c>
      <c r="AH185" s="1" t="s">
        <v>74</v>
      </c>
      <c r="AI185" s="1">
        <v>2</v>
      </c>
      <c r="AJ185" s="3">
        <v>45945</v>
      </c>
      <c r="AK185" s="3">
        <v>0</v>
      </c>
      <c r="AL185" s="3">
        <v>45936</v>
      </c>
      <c r="AM185" s="3">
        <v>45943</v>
      </c>
      <c r="AN185" s="3">
        <v>45944</v>
      </c>
      <c r="AO185" s="3">
        <v>45944</v>
      </c>
      <c r="AP185" s="3">
        <v>45940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352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8.5" customHeight="1" x14ac:dyDescent="0.45">
      <c r="A186" s="3">
        <v>45919</v>
      </c>
      <c r="B186" s="14" t="s">
        <v>373</v>
      </c>
      <c r="C186" s="9" t="s">
        <v>136</v>
      </c>
      <c r="D186" s="13" t="s">
        <v>351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45952</v>
      </c>
      <c r="U186" s="11">
        <v>25709</v>
      </c>
      <c r="V186" s="10">
        <v>13843</v>
      </c>
      <c r="W186" s="10">
        <v>11866</v>
      </c>
      <c r="X186" s="10">
        <v>27997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202</v>
      </c>
      <c r="AG186" s="1" t="s">
        <v>114</v>
      </c>
      <c r="AH186" s="1" t="s">
        <v>74</v>
      </c>
      <c r="AI186" s="1">
        <v>2</v>
      </c>
      <c r="AJ186" s="3">
        <v>45952</v>
      </c>
      <c r="AK186" s="3">
        <v>0</v>
      </c>
      <c r="AL186" s="3">
        <v>45943</v>
      </c>
      <c r="AM186" s="3">
        <v>45950</v>
      </c>
      <c r="AN186" s="3">
        <v>45951</v>
      </c>
      <c r="AO186" s="3">
        <v>45951</v>
      </c>
      <c r="AP186" s="3">
        <v>45947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352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8.5" customHeight="1" x14ac:dyDescent="0.45">
      <c r="A187" s="3">
        <v>45919</v>
      </c>
      <c r="B187" s="14" t="s">
        <v>374</v>
      </c>
      <c r="C187" s="9" t="s">
        <v>136</v>
      </c>
      <c r="D187" s="13" t="s">
        <v>244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45954</v>
      </c>
      <c r="U187" s="11">
        <v>16814</v>
      </c>
      <c r="V187" s="10">
        <v>15440</v>
      </c>
      <c r="W187" s="10">
        <v>1374</v>
      </c>
      <c r="X187" s="10">
        <v>27689</v>
      </c>
      <c r="Y187" s="10">
        <v>0</v>
      </c>
      <c r="Z187" s="9" t="s">
        <v>81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202</v>
      </c>
      <c r="AG187" s="1" t="s">
        <v>61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 t="s">
        <v>353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8.5" customHeight="1" x14ac:dyDescent="0.45">
      <c r="A188" s="3">
        <v>45941</v>
      </c>
      <c r="B188" s="14" t="s">
        <v>557</v>
      </c>
      <c r="C188" s="9" t="s">
        <v>73</v>
      </c>
      <c r="D188" s="13" t="s">
        <v>558</v>
      </c>
      <c r="E188" s="9">
        <v>20</v>
      </c>
      <c r="F188" s="9">
        <v>32</v>
      </c>
      <c r="G188" s="9" t="s">
        <v>60</v>
      </c>
      <c r="H188" s="9">
        <v>0</v>
      </c>
      <c r="I188" s="9">
        <v>72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301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81</v>
      </c>
      <c r="AA188" s="8">
        <v>4679.9500000000007</v>
      </c>
      <c r="AB188" s="8">
        <v>4679.9500000000007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8.5" customHeight="1" x14ac:dyDescent="0.45">
      <c r="A189" s="3">
        <v>45941</v>
      </c>
      <c r="B189" s="14" t="s">
        <v>557</v>
      </c>
      <c r="C189" s="9" t="s">
        <v>73</v>
      </c>
      <c r="D189" s="13" t="s">
        <v>559</v>
      </c>
      <c r="E189" s="9">
        <v>20</v>
      </c>
      <c r="F189" s="9">
        <v>32</v>
      </c>
      <c r="G189" s="9" t="s">
        <v>60</v>
      </c>
      <c r="H189" s="9">
        <v>0</v>
      </c>
      <c r="I189" s="9">
        <v>72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301</v>
      </c>
      <c r="T189" s="12">
        <v>45954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81</v>
      </c>
      <c r="AA189" s="8">
        <v>9359.9000000000015</v>
      </c>
      <c r="AB189" s="8">
        <v>9359.9000000000015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45954</v>
      </c>
      <c r="AK189" s="3">
        <v>0</v>
      </c>
      <c r="AL189" s="3">
        <v>45945</v>
      </c>
      <c r="AM189" s="3">
        <v>45952</v>
      </c>
      <c r="AN189" s="3">
        <v>45953</v>
      </c>
      <c r="AO189" s="3">
        <v>45953</v>
      </c>
      <c r="AP189" s="3">
        <v>45949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8.5" customHeight="1" x14ac:dyDescent="0.45">
      <c r="A190" s="3" t="s">
        <v>132</v>
      </c>
      <c r="B190" s="14" t="s">
        <v>132</v>
      </c>
      <c r="C190" s="9" t="s">
        <v>136</v>
      </c>
      <c r="D190" s="13" t="s">
        <v>61</v>
      </c>
      <c r="E190" s="9">
        <v>20</v>
      </c>
      <c r="F190" s="9">
        <v>36</v>
      </c>
      <c r="G190" s="9" t="s">
        <v>60</v>
      </c>
      <c r="H190" s="9">
        <v>0</v>
      </c>
      <c r="I190" s="9">
        <v>78</v>
      </c>
      <c r="J190" s="9" t="s">
        <v>57</v>
      </c>
      <c r="K190" s="9">
        <v>5</v>
      </c>
      <c r="L190" s="9" t="s">
        <v>188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45961</v>
      </c>
      <c r="U190" s="11">
        <v>290000</v>
      </c>
      <c r="V190" s="10">
        <v>0</v>
      </c>
      <c r="W190" s="10">
        <v>290000</v>
      </c>
      <c r="X190" s="10">
        <v>0</v>
      </c>
      <c r="Y190" s="10">
        <v>304500</v>
      </c>
      <c r="Z190" s="9" t="s">
        <v>81</v>
      </c>
      <c r="AA190" s="8">
        <v>303847.5</v>
      </c>
      <c r="AB190" s="8">
        <v>6477</v>
      </c>
      <c r="AC190" s="8">
        <v>297370.5</v>
      </c>
      <c r="AD190" s="8">
        <v>0</v>
      </c>
      <c r="AE190" s="8">
        <v>0</v>
      </c>
      <c r="AF190" s="8" t="s">
        <v>202</v>
      </c>
      <c r="AG190" s="1" t="s">
        <v>113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22732.322666666667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20</v>
      </c>
      <c r="F191" s="9">
        <v>37</v>
      </c>
      <c r="G191" s="9">
        <v>0</v>
      </c>
      <c r="H191" s="9">
        <v>0</v>
      </c>
      <c r="I191" s="9">
        <v>80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81</v>
      </c>
      <c r="AA191" s="8">
        <v>317887.34999999998</v>
      </c>
      <c r="AB191" s="8">
        <v>20516.850000000002</v>
      </c>
      <c r="AC191" s="8">
        <v>297370.5</v>
      </c>
      <c r="AD191" s="8">
        <v>0</v>
      </c>
      <c r="AE191" s="8">
        <v>0</v>
      </c>
      <c r="AF191" s="8" t="s">
        <v>58</v>
      </c>
      <c r="AG191" s="1" t="s">
        <v>113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0</v>
      </c>
    </row>
    <row r="192" spans="1:56" ht="28.5" customHeight="1" x14ac:dyDescent="0.45">
      <c r="A192" s="3">
        <v>45933</v>
      </c>
      <c r="B192" s="14" t="s">
        <v>490</v>
      </c>
      <c r="C192" s="9" t="s">
        <v>458</v>
      </c>
      <c r="D192" s="13" t="s">
        <v>459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45944</v>
      </c>
      <c r="U192" s="11">
        <v>5000</v>
      </c>
      <c r="V192" s="10">
        <v>4737</v>
      </c>
      <c r="W192" s="10">
        <v>263</v>
      </c>
      <c r="X192" s="10">
        <v>5200</v>
      </c>
      <c r="Y192" s="10">
        <v>0</v>
      </c>
      <c r="Z192" s="9" t="s">
        <v>118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68</v>
      </c>
      <c r="AI192" s="1">
        <v>4</v>
      </c>
      <c r="AJ192" s="3">
        <v>45944</v>
      </c>
      <c r="AK192" s="3">
        <v>45940</v>
      </c>
      <c r="AL192" s="3">
        <v>45934</v>
      </c>
      <c r="AM192" s="3">
        <v>45941</v>
      </c>
      <c r="AN192" s="3">
        <v>45942</v>
      </c>
      <c r="AO192" s="3">
        <v>45942</v>
      </c>
      <c r="AP192" s="3">
        <v>45939</v>
      </c>
      <c r="AQ192" s="3">
        <v>45943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45933</v>
      </c>
      <c r="B193" s="14" t="s">
        <v>512</v>
      </c>
      <c r="C193" s="9" t="s">
        <v>105</v>
      </c>
      <c r="D193" s="13" t="s">
        <v>491</v>
      </c>
      <c r="E193" s="9">
        <v>21</v>
      </c>
      <c r="F193" s="9">
        <v>40</v>
      </c>
      <c r="G193" s="9" t="s">
        <v>60</v>
      </c>
      <c r="H193" s="9" t="s">
        <v>66</v>
      </c>
      <c r="I193" s="9">
        <v>108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42</v>
      </c>
      <c r="O193" s="9">
        <v>40</v>
      </c>
      <c r="P193" s="10">
        <v>0</v>
      </c>
      <c r="Q193" s="10">
        <v>0</v>
      </c>
      <c r="R193" s="10">
        <v>0</v>
      </c>
      <c r="S193" s="9" t="s">
        <v>67</v>
      </c>
      <c r="T193" s="12">
        <v>45947</v>
      </c>
      <c r="U193" s="11">
        <v>3000</v>
      </c>
      <c r="V193" s="10">
        <v>3000</v>
      </c>
      <c r="W193" s="10">
        <v>0</v>
      </c>
      <c r="X193" s="10">
        <v>3200</v>
      </c>
      <c r="Y193" s="10">
        <v>0</v>
      </c>
      <c r="Z193" s="9" t="s">
        <v>118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>
        <v>45947</v>
      </c>
      <c r="AK193" s="3">
        <v>45943</v>
      </c>
      <c r="AL193" s="3">
        <v>45937</v>
      </c>
      <c r="AM193" s="3">
        <v>45944</v>
      </c>
      <c r="AN193" s="3">
        <v>45945</v>
      </c>
      <c r="AO193" s="3">
        <v>45945</v>
      </c>
      <c r="AP193" s="3">
        <v>45942</v>
      </c>
      <c r="AQ193" s="3">
        <v>45946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 t="s">
        <v>523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45940</v>
      </c>
      <c r="B194" s="14" t="s">
        <v>524</v>
      </c>
      <c r="C194" s="9" t="s">
        <v>109</v>
      </c>
      <c r="D194" s="13" t="s">
        <v>525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30000</v>
      </c>
      <c r="V194" s="10">
        <v>30562</v>
      </c>
      <c r="W194" s="10">
        <v>0</v>
      </c>
      <c r="X194" s="10">
        <v>52505</v>
      </c>
      <c r="Y194" s="10">
        <v>0</v>
      </c>
      <c r="Z194" s="9" t="s">
        <v>118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>
        <v>45944</v>
      </c>
      <c r="AK194" s="3">
        <v>45940</v>
      </c>
      <c r="AL194" s="3">
        <v>45934</v>
      </c>
      <c r="AM194" s="3">
        <v>45941</v>
      </c>
      <c r="AN194" s="3">
        <v>45942</v>
      </c>
      <c r="AO194" s="3">
        <v>45942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526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45930</v>
      </c>
      <c r="B195" s="14" t="s">
        <v>511</v>
      </c>
      <c r="C195" s="9" t="s">
        <v>79</v>
      </c>
      <c r="D195" s="13" t="s">
        <v>446</v>
      </c>
      <c r="E195" s="9">
        <v>21</v>
      </c>
      <c r="F195" s="9">
        <v>40</v>
      </c>
      <c r="G195" s="9" t="s">
        <v>60</v>
      </c>
      <c r="H195" s="9" t="s">
        <v>76</v>
      </c>
      <c r="I195" s="9">
        <v>108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42</v>
      </c>
      <c r="O195" s="9">
        <v>40</v>
      </c>
      <c r="P195" s="10">
        <v>0</v>
      </c>
      <c r="Q195" s="10">
        <v>0</v>
      </c>
      <c r="R195" s="10">
        <v>0</v>
      </c>
      <c r="S195" s="9" t="s">
        <v>67</v>
      </c>
      <c r="T195" s="12">
        <v>45951</v>
      </c>
      <c r="U195" s="11">
        <v>3000</v>
      </c>
      <c r="V195" s="10">
        <v>3000</v>
      </c>
      <c r="W195" s="10">
        <v>0</v>
      </c>
      <c r="X195" s="10">
        <v>3105</v>
      </c>
      <c r="Y195" s="10">
        <v>0</v>
      </c>
      <c r="Z195" s="9" t="s">
        <v>118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>
        <v>45951</v>
      </c>
      <c r="AK195" s="3">
        <v>45947</v>
      </c>
      <c r="AL195" s="3">
        <v>45941</v>
      </c>
      <c r="AM195" s="3">
        <v>45948</v>
      </c>
      <c r="AN195" s="3">
        <v>45949</v>
      </c>
      <c r="AO195" s="3">
        <v>45949</v>
      </c>
      <c r="AP195" s="3">
        <v>45946</v>
      </c>
      <c r="AQ195" s="3">
        <v>45950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45933</v>
      </c>
      <c r="B196" s="14" t="s">
        <v>513</v>
      </c>
      <c r="C196" s="9" t="s">
        <v>79</v>
      </c>
      <c r="D196" s="13" t="s">
        <v>492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0</v>
      </c>
      <c r="B197" s="14" t="s">
        <v>126</v>
      </c>
      <c r="C197" s="9" t="s">
        <v>109</v>
      </c>
      <c r="D197" s="13" t="s">
        <v>560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45950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118</v>
      </c>
      <c r="AA197" s="8">
        <v>10756.900000000001</v>
      </c>
      <c r="AB197" s="8">
        <v>10756.900000000001</v>
      </c>
      <c r="AC197" s="8">
        <v>0</v>
      </c>
      <c r="AD197" s="8">
        <v>10756.900000000001</v>
      </c>
      <c r="AE197" s="8">
        <v>0</v>
      </c>
      <c r="AF197" s="8">
        <v>0</v>
      </c>
      <c r="AG197" s="1" t="s">
        <v>114</v>
      </c>
      <c r="AH197" s="1" t="s">
        <v>68</v>
      </c>
      <c r="AI197" s="1">
        <v>4</v>
      </c>
      <c r="AJ197" s="3">
        <v>45950</v>
      </c>
      <c r="AK197" s="3">
        <v>45946</v>
      </c>
      <c r="AL197" s="3">
        <v>45940</v>
      </c>
      <c r="AM197" s="3">
        <v>45947</v>
      </c>
      <c r="AN197" s="3">
        <v>45948</v>
      </c>
      <c r="AO197" s="3">
        <v>45948</v>
      </c>
      <c r="AP197" s="3">
        <v>45945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0</v>
      </c>
      <c r="B198" s="14" t="s">
        <v>126</v>
      </c>
      <c r="C198" s="9" t="s">
        <v>109</v>
      </c>
      <c r="D198" s="13" t="s">
        <v>561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45950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118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116</v>
      </c>
      <c r="AH198" s="1" t="s">
        <v>68</v>
      </c>
      <c r="AI198" s="1">
        <v>4</v>
      </c>
      <c r="AJ198" s="3">
        <v>45950</v>
      </c>
      <c r="AK198" s="3">
        <v>45946</v>
      </c>
      <c r="AL198" s="3">
        <v>45940</v>
      </c>
      <c r="AM198" s="3">
        <v>45947</v>
      </c>
      <c r="AN198" s="3">
        <v>45948</v>
      </c>
      <c r="AO198" s="3">
        <v>45948</v>
      </c>
      <c r="AP198" s="3">
        <v>45945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0</v>
      </c>
      <c r="B199" s="14" t="s">
        <v>126</v>
      </c>
      <c r="C199" s="9" t="s">
        <v>109</v>
      </c>
      <c r="D199" s="13" t="s">
        <v>562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45950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118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61</v>
      </c>
      <c r="AH199" s="1" t="s">
        <v>68</v>
      </c>
      <c r="AI199" s="1">
        <v>4</v>
      </c>
      <c r="AJ199" s="3">
        <v>45950</v>
      </c>
      <c r="AK199" s="3">
        <v>45946</v>
      </c>
      <c r="AL199" s="3">
        <v>45940</v>
      </c>
      <c r="AM199" s="3">
        <v>45947</v>
      </c>
      <c r="AN199" s="3">
        <v>45948</v>
      </c>
      <c r="AO199" s="3">
        <v>45948</v>
      </c>
      <c r="AP199" s="3">
        <v>45945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45">
      <c r="A200" s="3">
        <v>0</v>
      </c>
      <c r="B200" s="14" t="s">
        <v>126</v>
      </c>
      <c r="C200" s="9" t="s">
        <v>109</v>
      </c>
      <c r="D200" s="13" t="s">
        <v>563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45950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118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114</v>
      </c>
      <c r="AH200" s="1" t="s">
        <v>68</v>
      </c>
      <c r="AI200" s="1">
        <v>4</v>
      </c>
      <c r="AJ200" s="3">
        <v>45950</v>
      </c>
      <c r="AK200" s="3">
        <v>45946</v>
      </c>
      <c r="AL200" s="3">
        <v>45940</v>
      </c>
      <c r="AM200" s="3">
        <v>45947</v>
      </c>
      <c r="AN200" s="3">
        <v>45948</v>
      </c>
      <c r="AO200" s="3">
        <v>45948</v>
      </c>
      <c r="AP200" s="3">
        <v>45945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119</v>
      </c>
      <c r="BD200" s="56">
        <v>0</v>
      </c>
    </row>
    <row r="201" spans="1:56" ht="28.5" customHeight="1" x14ac:dyDescent="0.45">
      <c r="A201" s="3">
        <v>0</v>
      </c>
      <c r="B201" s="14" t="s">
        <v>126</v>
      </c>
      <c r="C201" s="9" t="s">
        <v>109</v>
      </c>
      <c r="D201" s="13" t="s">
        <v>59</v>
      </c>
      <c r="E201" s="9">
        <v>21</v>
      </c>
      <c r="F201" s="9">
        <v>37</v>
      </c>
      <c r="G201" s="9" t="s">
        <v>60</v>
      </c>
      <c r="H201" s="9" t="s">
        <v>76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45950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118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114</v>
      </c>
      <c r="AH201" s="1" t="s">
        <v>68</v>
      </c>
      <c r="AI201" s="1">
        <v>4</v>
      </c>
      <c r="AJ201" s="3">
        <v>45950</v>
      </c>
      <c r="AK201" s="3">
        <v>45946</v>
      </c>
      <c r="AL201" s="3">
        <v>45940</v>
      </c>
      <c r="AM201" s="3">
        <v>45947</v>
      </c>
      <c r="AN201" s="3">
        <v>45948</v>
      </c>
      <c r="AO201" s="3">
        <v>45948</v>
      </c>
      <c r="AP201" s="3">
        <v>45945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 t="s">
        <v>132</v>
      </c>
      <c r="B202" s="14" t="s">
        <v>132</v>
      </c>
      <c r="C202" s="9" t="s">
        <v>109</v>
      </c>
      <c r="D202" s="13" t="s">
        <v>61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 t="s">
        <v>63</v>
      </c>
      <c r="U202" s="11">
        <v>115000</v>
      </c>
      <c r="V202" s="10">
        <v>0</v>
      </c>
      <c r="W202" s="10">
        <v>115000</v>
      </c>
      <c r="X202" s="10">
        <v>0</v>
      </c>
      <c r="Y202" s="10">
        <v>120750</v>
      </c>
      <c r="Z202" s="9" t="s">
        <v>118</v>
      </c>
      <c r="AA202" s="8">
        <v>123704.35</v>
      </c>
      <c r="AB202" s="8">
        <v>123704.35</v>
      </c>
      <c r="AC202" s="8">
        <v>0</v>
      </c>
      <c r="AD202" s="8">
        <v>123704.35</v>
      </c>
      <c r="AE202" s="8">
        <v>0</v>
      </c>
      <c r="AF202" s="8">
        <v>0</v>
      </c>
      <c r="AG202" s="1" t="s">
        <v>114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45631</v>
      </c>
      <c r="B203" s="14" t="s">
        <v>195</v>
      </c>
      <c r="C203" s="9" t="s">
        <v>107</v>
      </c>
      <c r="D203" s="13" t="s">
        <v>141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16000</v>
      </c>
      <c r="V203" s="10">
        <v>0</v>
      </c>
      <c r="W203" s="10">
        <v>16000</v>
      </c>
      <c r="X203" s="10">
        <v>0</v>
      </c>
      <c r="Y203" s="10">
        <v>16800</v>
      </c>
      <c r="Z203" s="9" t="s">
        <v>118</v>
      </c>
      <c r="AA203" s="8">
        <v>17211.04</v>
      </c>
      <c r="AB203" s="8">
        <v>17211.04</v>
      </c>
      <c r="AC203" s="8">
        <v>0</v>
      </c>
      <c r="AD203" s="8">
        <v>17211.04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207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45631</v>
      </c>
      <c r="B204" s="14" t="s">
        <v>194</v>
      </c>
      <c r="C204" s="9" t="s">
        <v>107</v>
      </c>
      <c r="D204" s="13" t="s">
        <v>141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 t="s">
        <v>63</v>
      </c>
      <c r="U204" s="11">
        <v>9000</v>
      </c>
      <c r="V204" s="10">
        <v>0</v>
      </c>
      <c r="W204" s="10">
        <v>9000</v>
      </c>
      <c r="X204" s="10">
        <v>0</v>
      </c>
      <c r="Y204" s="10">
        <v>9450</v>
      </c>
      <c r="Z204" s="9" t="s">
        <v>118</v>
      </c>
      <c r="AA204" s="8">
        <v>9681.2100000000009</v>
      </c>
      <c r="AB204" s="8">
        <v>9681.2100000000009</v>
      </c>
      <c r="AC204" s="8">
        <v>0</v>
      </c>
      <c r="AD204" s="8">
        <v>9681.2100000000009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206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45896</v>
      </c>
      <c r="B205" s="14" t="s">
        <v>294</v>
      </c>
      <c r="C205" s="9" t="s">
        <v>105</v>
      </c>
      <c r="D205" s="13" t="s">
        <v>295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114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45896</v>
      </c>
      <c r="B206" s="14" t="s">
        <v>296</v>
      </c>
      <c r="C206" s="9" t="s">
        <v>105</v>
      </c>
      <c r="D206" s="13" t="s">
        <v>265</v>
      </c>
      <c r="E206" s="9">
        <v>21</v>
      </c>
      <c r="F206" s="9">
        <v>38</v>
      </c>
      <c r="G206" s="9" t="s">
        <v>60</v>
      </c>
      <c r="H206" s="9" t="s">
        <v>66</v>
      </c>
      <c r="I206" s="9">
        <v>102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67</v>
      </c>
      <c r="T206" s="12" t="s">
        <v>63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118</v>
      </c>
      <c r="AA206" s="8">
        <v>5518.15</v>
      </c>
      <c r="AB206" s="8">
        <v>5518.15</v>
      </c>
      <c r="AC206" s="8">
        <v>0</v>
      </c>
      <c r="AD206" s="8">
        <v>5518.15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45896</v>
      </c>
      <c r="B207" s="14" t="s">
        <v>297</v>
      </c>
      <c r="C207" s="9" t="s">
        <v>105</v>
      </c>
      <c r="D207" s="13" t="s">
        <v>298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118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114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>
        <v>45911</v>
      </c>
      <c r="B208" s="14" t="s">
        <v>321</v>
      </c>
      <c r="C208" s="9" t="s">
        <v>105</v>
      </c>
      <c r="D208" s="13" t="s">
        <v>322</v>
      </c>
      <c r="E208" s="9">
        <v>21</v>
      </c>
      <c r="F208" s="9">
        <v>38</v>
      </c>
      <c r="G208" s="9" t="s">
        <v>60</v>
      </c>
      <c r="H208" s="9" t="s">
        <v>66</v>
      </c>
      <c r="I208" s="9">
        <v>102</v>
      </c>
      <c r="J208" s="9" t="s">
        <v>57</v>
      </c>
      <c r="K208" s="9">
        <v>5</v>
      </c>
      <c r="L208" s="9" t="s">
        <v>90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67</v>
      </c>
      <c r="T208" s="12" t="s">
        <v>63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118</v>
      </c>
      <c r="AA208" s="8">
        <v>3310.89</v>
      </c>
      <c r="AB208" s="8">
        <v>3310.89</v>
      </c>
      <c r="AC208" s="8">
        <v>0</v>
      </c>
      <c r="AD208" s="8">
        <v>3310.89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 t="s">
        <v>132</v>
      </c>
      <c r="B209" s="14" t="s">
        <v>132</v>
      </c>
      <c r="C209" s="9" t="s">
        <v>107</v>
      </c>
      <c r="D209" s="13" t="s">
        <v>141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118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45854</v>
      </c>
      <c r="B210" s="14" t="s">
        <v>257</v>
      </c>
      <c r="C210" s="9" t="s">
        <v>79</v>
      </c>
      <c r="D210" s="13" t="s">
        <v>258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90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118</v>
      </c>
      <c r="AA210" s="8">
        <v>3310.89</v>
      </c>
      <c r="AB210" s="8">
        <v>3310.89</v>
      </c>
      <c r="AC210" s="8">
        <v>0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>
        <v>45826</v>
      </c>
      <c r="B211" s="14" t="s">
        <v>250</v>
      </c>
      <c r="C211" s="9" t="s">
        <v>105</v>
      </c>
      <c r="D211" s="13" t="s">
        <v>238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90</v>
      </c>
      <c r="M211" s="10">
        <v>22</v>
      </c>
      <c r="N211" s="9">
        <v>40</v>
      </c>
      <c r="O211" s="9">
        <v>40</v>
      </c>
      <c r="P211" s="10">
        <v>163.47937368575995</v>
      </c>
      <c r="Q211" s="10">
        <v>0</v>
      </c>
      <c r="R211" s="10">
        <v>163.47937368575995</v>
      </c>
      <c r="S211" s="9" t="s">
        <v>67</v>
      </c>
      <c r="T211" s="12" t="s">
        <v>63</v>
      </c>
      <c r="U211" s="11">
        <v>8000</v>
      </c>
      <c r="V211" s="10">
        <v>470</v>
      </c>
      <c r="W211" s="10">
        <v>7530</v>
      </c>
      <c r="X211" s="10">
        <v>0</v>
      </c>
      <c r="Y211" s="10">
        <v>7906.5</v>
      </c>
      <c r="Z211" s="9" t="s">
        <v>118</v>
      </c>
      <c r="AA211" s="8">
        <v>8310.3338999999996</v>
      </c>
      <c r="AB211" s="8">
        <v>8310.3338999999996</v>
      </c>
      <c r="AC211" s="8">
        <v>0</v>
      </c>
      <c r="AD211" s="8">
        <v>8310.3338999999996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45066</v>
      </c>
      <c r="B212" s="14" t="s">
        <v>124</v>
      </c>
      <c r="C212" s="9" t="s">
        <v>79</v>
      </c>
      <c r="D212" s="13" t="s">
        <v>123</v>
      </c>
      <c r="E212" s="9">
        <v>21</v>
      </c>
      <c r="F212" s="9">
        <v>38</v>
      </c>
      <c r="G212" s="9" t="s">
        <v>60</v>
      </c>
      <c r="H212" s="9" t="s">
        <v>76</v>
      </c>
      <c r="I212" s="9">
        <v>102</v>
      </c>
      <c r="J212" s="9" t="s">
        <v>57</v>
      </c>
      <c r="K212" s="9">
        <v>5</v>
      </c>
      <c r="L212" s="9" t="s">
        <v>90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118</v>
      </c>
      <c r="AA212" s="8">
        <v>5518.15</v>
      </c>
      <c r="AB212" s="8">
        <v>5518.15</v>
      </c>
      <c r="AC212" s="8">
        <v>0</v>
      </c>
      <c r="AD212" s="8">
        <v>0</v>
      </c>
      <c r="AE212" s="8">
        <v>5518.15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21</v>
      </c>
      <c r="F213" s="9">
        <v>37</v>
      </c>
      <c r="G213" s="9">
        <v>0</v>
      </c>
      <c r="H213" s="9">
        <v>0</v>
      </c>
      <c r="I213" s="9">
        <v>74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 t="s">
        <v>82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118</v>
      </c>
      <c r="AA213" s="8">
        <v>234903.73390000005</v>
      </c>
      <c r="AB213" s="8">
        <v>234903.73390000005</v>
      </c>
      <c r="AC213" s="8">
        <v>0</v>
      </c>
      <c r="AD213" s="8">
        <v>226074.69390000004</v>
      </c>
      <c r="AE213" s="8">
        <v>8829.0399999999991</v>
      </c>
      <c r="AF213" s="8" t="s">
        <v>58</v>
      </c>
      <c r="AG213" s="1" t="s">
        <v>114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 t="s">
        <v>132</v>
      </c>
      <c r="B214" s="14" t="s">
        <v>132</v>
      </c>
      <c r="C214" s="9" t="s">
        <v>205</v>
      </c>
      <c r="D214" s="13" t="s">
        <v>205</v>
      </c>
      <c r="E214" s="9">
        <v>23</v>
      </c>
      <c r="F214" s="9">
        <v>34</v>
      </c>
      <c r="G214" s="9" t="s">
        <v>60</v>
      </c>
      <c r="H214" s="9">
        <v>0</v>
      </c>
      <c r="I214" s="9">
        <v>68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45961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83</v>
      </c>
      <c r="AA214" s="8">
        <v>29756.100000000002</v>
      </c>
      <c r="AB214" s="8">
        <v>29756.100000000002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45961</v>
      </c>
      <c r="AK214" s="3">
        <v>0</v>
      </c>
      <c r="AL214" s="3">
        <v>45952</v>
      </c>
      <c r="AM214" s="3">
        <v>45959</v>
      </c>
      <c r="AN214" s="3">
        <v>45960</v>
      </c>
      <c r="AO214" s="3">
        <v>45960</v>
      </c>
      <c r="AP214" s="3">
        <v>45956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102</v>
      </c>
      <c r="BD214" s="56">
        <v>0</v>
      </c>
    </row>
    <row r="215" spans="1:56" ht="28.5" customHeight="1" x14ac:dyDescent="0.45">
      <c r="A215" s="3">
        <v>45944</v>
      </c>
      <c r="B215" s="14" t="s">
        <v>126</v>
      </c>
      <c r="C215" s="9" t="s">
        <v>566</v>
      </c>
      <c r="D215" s="13" t="s">
        <v>567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45952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83</v>
      </c>
      <c r="AA215" s="8">
        <v>5518.15</v>
      </c>
      <c r="AB215" s="8">
        <v>5518.15</v>
      </c>
      <c r="AC215" s="8">
        <v>0</v>
      </c>
      <c r="AD215" s="8">
        <v>0</v>
      </c>
      <c r="AE215" s="8">
        <v>5518.15</v>
      </c>
      <c r="AF215" s="8">
        <v>0</v>
      </c>
      <c r="AG215" s="1" t="s">
        <v>113</v>
      </c>
      <c r="AH215" s="1" t="s">
        <v>462</v>
      </c>
      <c r="AI215" s="1">
        <v>3</v>
      </c>
      <c r="AJ215" s="3">
        <v>45952</v>
      </c>
      <c r="AK215" s="3">
        <v>45949</v>
      </c>
      <c r="AL215" s="3">
        <v>45948</v>
      </c>
      <c r="AM215" s="3">
        <v>45947</v>
      </c>
      <c r="AN215" s="3">
        <v>0</v>
      </c>
      <c r="AO215" s="3">
        <v>45948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102</v>
      </c>
      <c r="BD215" s="56">
        <v>0</v>
      </c>
    </row>
    <row r="216" spans="1:56" ht="28.5" customHeight="1" x14ac:dyDescent="0.45">
      <c r="A216" s="3" t="s">
        <v>132</v>
      </c>
      <c r="B216" s="14" t="s">
        <v>132</v>
      </c>
      <c r="C216" s="9" t="s">
        <v>210</v>
      </c>
      <c r="D216" s="13" t="s">
        <v>61</v>
      </c>
      <c r="E216" s="9">
        <v>23</v>
      </c>
      <c r="F216" s="9">
        <v>34</v>
      </c>
      <c r="G216" s="9" t="s">
        <v>60</v>
      </c>
      <c r="H216" s="9">
        <v>0</v>
      </c>
      <c r="I216" s="9">
        <v>68</v>
      </c>
      <c r="J216" s="9" t="s">
        <v>57</v>
      </c>
      <c r="K216" s="9">
        <v>5</v>
      </c>
      <c r="L216" s="9" t="s">
        <v>91</v>
      </c>
      <c r="M216" s="10">
        <v>24</v>
      </c>
      <c r="N216" s="9">
        <v>37</v>
      </c>
      <c r="O216" s="9">
        <v>50</v>
      </c>
      <c r="P216" s="10">
        <v>821.54158271999995</v>
      </c>
      <c r="Q216" s="10">
        <v>0</v>
      </c>
      <c r="R216" s="10">
        <v>821.54158271999995</v>
      </c>
      <c r="S216" s="9" t="s">
        <v>121</v>
      </c>
      <c r="T216" s="12" t="s">
        <v>63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83</v>
      </c>
      <c r="AA216" s="8">
        <v>29756.100000000002</v>
      </c>
      <c r="AB216" s="8">
        <v>4911</v>
      </c>
      <c r="AC216" s="8">
        <v>24845.100000000002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102</v>
      </c>
      <c r="BD216" s="56">
        <v>1857.1712249999998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83</v>
      </c>
      <c r="AA217" s="8">
        <v>65030.350000000006</v>
      </c>
      <c r="AB217" s="8">
        <v>40185.25</v>
      </c>
      <c r="AC217" s="8">
        <v>24845.100000000002</v>
      </c>
      <c r="AD217" s="8">
        <v>0</v>
      </c>
      <c r="AE217" s="8">
        <v>5518.15</v>
      </c>
      <c r="AF217" s="8" t="s">
        <v>58</v>
      </c>
      <c r="AG217" s="1" t="s">
        <v>113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8.5" customHeight="1" x14ac:dyDescent="0.45">
      <c r="A218" s="3">
        <v>45933</v>
      </c>
      <c r="B218" s="14" t="s">
        <v>514</v>
      </c>
      <c r="C218" s="9" t="s">
        <v>79</v>
      </c>
      <c r="D218" s="13" t="s">
        <v>531</v>
      </c>
      <c r="E218" s="9">
        <v>23</v>
      </c>
      <c r="F218" s="9">
        <v>38</v>
      </c>
      <c r="G218" s="9" t="s">
        <v>60</v>
      </c>
      <c r="H218" s="9" t="s">
        <v>66</v>
      </c>
      <c r="I218" s="9">
        <v>118</v>
      </c>
      <c r="J218" s="9" t="s">
        <v>57</v>
      </c>
      <c r="K218" s="9">
        <v>5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45946</v>
      </c>
      <c r="U218" s="11">
        <v>3000</v>
      </c>
      <c r="V218" s="10">
        <v>0</v>
      </c>
      <c r="W218" s="10">
        <v>3000</v>
      </c>
      <c r="X218" s="10">
        <v>3200</v>
      </c>
      <c r="Y218" s="10">
        <v>0</v>
      </c>
      <c r="Z218" s="9" t="s">
        <v>461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116</v>
      </c>
      <c r="AH218" s="1" t="s">
        <v>462</v>
      </c>
      <c r="AI218" s="1">
        <v>3</v>
      </c>
      <c r="AJ218" s="3">
        <v>45946</v>
      </c>
      <c r="AK218" s="3">
        <v>45943</v>
      </c>
      <c r="AL218" s="3">
        <v>45942</v>
      </c>
      <c r="AM218" s="3">
        <v>45941</v>
      </c>
      <c r="AN218" s="3">
        <v>0</v>
      </c>
      <c r="AO218" s="3">
        <v>45942</v>
      </c>
      <c r="AP218" s="3">
        <v>45941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463</v>
      </c>
      <c r="BD218" s="56">
        <v>0</v>
      </c>
    </row>
    <row r="219" spans="1:56" ht="28.5" customHeight="1" x14ac:dyDescent="0.45">
      <c r="A219" s="3">
        <v>45933</v>
      </c>
      <c r="B219" s="14" t="s">
        <v>515</v>
      </c>
      <c r="C219" s="9" t="s">
        <v>79</v>
      </c>
      <c r="D219" s="13" t="s">
        <v>532</v>
      </c>
      <c r="E219" s="9">
        <v>23</v>
      </c>
      <c r="F219" s="9">
        <v>38</v>
      </c>
      <c r="G219" s="9" t="s">
        <v>60</v>
      </c>
      <c r="H219" s="9" t="s">
        <v>66</v>
      </c>
      <c r="I219" s="9">
        <v>118</v>
      </c>
      <c r="J219" s="9" t="s">
        <v>57</v>
      </c>
      <c r="K219" s="9">
        <v>5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45946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461</v>
      </c>
      <c r="AA219" s="8">
        <v>3310.89</v>
      </c>
      <c r="AB219" s="8">
        <v>3310.89</v>
      </c>
      <c r="AC219" s="8">
        <v>0</v>
      </c>
      <c r="AD219" s="8">
        <v>2638</v>
      </c>
      <c r="AE219" s="8">
        <v>672.88999999999987</v>
      </c>
      <c r="AF219" s="8">
        <v>0</v>
      </c>
      <c r="AG219" s="1" t="s">
        <v>113</v>
      </c>
      <c r="AH219" s="1" t="s">
        <v>462</v>
      </c>
      <c r="AI219" s="1">
        <v>3</v>
      </c>
      <c r="AJ219" s="3">
        <v>45946</v>
      </c>
      <c r="AK219" s="3">
        <v>45943</v>
      </c>
      <c r="AL219" s="3">
        <v>45942</v>
      </c>
      <c r="AM219" s="3">
        <v>45941</v>
      </c>
      <c r="AN219" s="3">
        <v>0</v>
      </c>
      <c r="AO219" s="3">
        <v>45942</v>
      </c>
      <c r="AP219" s="3">
        <v>45941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463</v>
      </c>
      <c r="BD219" s="56">
        <v>0</v>
      </c>
    </row>
    <row r="220" spans="1:56" ht="28.5" customHeight="1" x14ac:dyDescent="0.45">
      <c r="A220" s="3">
        <v>45937</v>
      </c>
      <c r="B220" s="14" t="s">
        <v>518</v>
      </c>
      <c r="C220" s="9" t="s">
        <v>79</v>
      </c>
      <c r="D220" s="13" t="s">
        <v>533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118</v>
      </c>
      <c r="J220" s="9" t="s">
        <v>57</v>
      </c>
      <c r="K220" s="9">
        <v>5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45946</v>
      </c>
      <c r="U220" s="11">
        <v>3000</v>
      </c>
      <c r="V220" s="10">
        <v>0</v>
      </c>
      <c r="W220" s="10">
        <v>3000</v>
      </c>
      <c r="X220" s="10">
        <v>3200</v>
      </c>
      <c r="Y220" s="10">
        <v>0</v>
      </c>
      <c r="Z220" s="9" t="s">
        <v>461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462</v>
      </c>
      <c r="AI220" s="1">
        <v>3</v>
      </c>
      <c r="AJ220" s="3">
        <v>45946</v>
      </c>
      <c r="AK220" s="3">
        <v>45943</v>
      </c>
      <c r="AL220" s="3">
        <v>45942</v>
      </c>
      <c r="AM220" s="3">
        <v>45941</v>
      </c>
      <c r="AN220" s="3">
        <v>0</v>
      </c>
      <c r="AO220" s="3">
        <v>45942</v>
      </c>
      <c r="AP220" s="3">
        <v>45941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463</v>
      </c>
      <c r="BD220" s="56">
        <v>0</v>
      </c>
    </row>
    <row r="221" spans="1:56" ht="28.5" customHeight="1" x14ac:dyDescent="0.45">
      <c r="A221" s="3">
        <v>0</v>
      </c>
      <c r="B221" s="14" t="s">
        <v>126</v>
      </c>
      <c r="C221" s="9" t="s">
        <v>109</v>
      </c>
      <c r="D221" s="13" t="s">
        <v>59</v>
      </c>
      <c r="E221" s="9">
        <v>23</v>
      </c>
      <c r="F221" s="9">
        <v>40</v>
      </c>
      <c r="G221" s="9" t="s">
        <v>60</v>
      </c>
      <c r="H221" s="9" t="s">
        <v>66</v>
      </c>
      <c r="I221" s="9">
        <v>125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>
        <v>45950</v>
      </c>
      <c r="U221" s="11">
        <v>5000</v>
      </c>
      <c r="V221" s="10">
        <v>0</v>
      </c>
      <c r="W221" s="10">
        <v>5000</v>
      </c>
      <c r="X221" s="10">
        <v>0</v>
      </c>
      <c r="Y221" s="10">
        <v>0</v>
      </c>
      <c r="Z221" s="9" t="s">
        <v>461</v>
      </c>
      <c r="AA221" s="8">
        <v>5797.55</v>
      </c>
      <c r="AB221" s="8">
        <v>2015</v>
      </c>
      <c r="AC221" s="8">
        <v>3782.55</v>
      </c>
      <c r="AD221" s="8">
        <v>0</v>
      </c>
      <c r="AE221" s="8">
        <v>5797.55</v>
      </c>
      <c r="AF221" s="8">
        <v>0</v>
      </c>
      <c r="AG221" s="1" t="s">
        <v>113</v>
      </c>
      <c r="AH221" s="1" t="s">
        <v>143</v>
      </c>
      <c r="AI221" s="1">
        <v>2</v>
      </c>
      <c r="AJ221" s="3">
        <v>45950</v>
      </c>
      <c r="AK221" s="3">
        <v>45948</v>
      </c>
      <c r="AL221" s="3">
        <v>0</v>
      </c>
      <c r="AM221" s="3">
        <v>0</v>
      </c>
      <c r="AN221" s="3">
        <v>0</v>
      </c>
      <c r="AO221" s="3">
        <v>45949</v>
      </c>
      <c r="AP221" s="3">
        <v>45945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140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463</v>
      </c>
      <c r="BD221" s="56">
        <v>333.49482499999993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85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461</v>
      </c>
      <c r="AA222" s="8">
        <v>9108.44</v>
      </c>
      <c r="AB222" s="8">
        <v>5325.8899999999994</v>
      </c>
      <c r="AC222" s="8">
        <v>3782.55</v>
      </c>
      <c r="AD222" s="8">
        <v>2638</v>
      </c>
      <c r="AE222" s="8">
        <v>6470.4400000000005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464</v>
      </c>
      <c r="BD222" s="56">
        <v>0</v>
      </c>
    </row>
    <row r="223" spans="1:56" ht="28.5" customHeight="1" x14ac:dyDescent="0.45">
      <c r="A223" s="3">
        <v>45601</v>
      </c>
      <c r="B223" s="14" t="s">
        <v>185</v>
      </c>
      <c r="C223" s="9" t="s">
        <v>92</v>
      </c>
      <c r="D223" s="13" t="s">
        <v>139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90</v>
      </c>
      <c r="M223" s="10">
        <v>24</v>
      </c>
      <c r="N223" s="9">
        <v>40</v>
      </c>
      <c r="O223" s="9">
        <v>55</v>
      </c>
      <c r="P223" s="10">
        <v>3207.7128103679997</v>
      </c>
      <c r="Q223" s="10">
        <v>0</v>
      </c>
      <c r="R223" s="10">
        <v>3207.7128103679997</v>
      </c>
      <c r="S223" s="9" t="s">
        <v>259</v>
      </c>
      <c r="T223" s="12" t="s">
        <v>63</v>
      </c>
      <c r="U223" s="11">
        <v>100000</v>
      </c>
      <c r="V223" s="10">
        <v>1500</v>
      </c>
      <c r="W223" s="10">
        <v>98500</v>
      </c>
      <c r="X223" s="10">
        <v>0</v>
      </c>
      <c r="Y223" s="10">
        <v>103425</v>
      </c>
      <c r="Z223" s="9" t="s">
        <v>98</v>
      </c>
      <c r="AA223" s="8">
        <v>105955.465</v>
      </c>
      <c r="AB223" s="8">
        <v>19362</v>
      </c>
      <c r="AC223" s="8">
        <v>86593.464999999997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72</v>
      </c>
      <c r="AI223" s="1">
        <v>3</v>
      </c>
      <c r="AJ223" s="3" t="s">
        <v>63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111</v>
      </c>
      <c r="BD223" s="56">
        <v>11092.935565123611</v>
      </c>
    </row>
    <row r="224" spans="1:56" ht="28.5" customHeight="1" x14ac:dyDescent="0.45">
      <c r="A224" s="3">
        <v>45601</v>
      </c>
      <c r="B224" s="14" t="s">
        <v>185</v>
      </c>
      <c r="C224" s="9" t="s">
        <v>92</v>
      </c>
      <c r="D224" s="13" t="s">
        <v>139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90</v>
      </c>
      <c r="M224" s="10">
        <v>24</v>
      </c>
      <c r="N224" s="9">
        <v>40</v>
      </c>
      <c r="O224" s="9">
        <v>55</v>
      </c>
      <c r="P224" s="10">
        <v>11003.203948644863</v>
      </c>
      <c r="Q224" s="10">
        <v>0</v>
      </c>
      <c r="R224" s="10">
        <v>11003.203948644863</v>
      </c>
      <c r="S224" s="9" t="s">
        <v>259</v>
      </c>
      <c r="T224" s="12" t="s">
        <v>63</v>
      </c>
      <c r="U224" s="11">
        <v>337878</v>
      </c>
      <c r="V224" s="10">
        <v>0</v>
      </c>
      <c r="W224" s="10">
        <v>337878</v>
      </c>
      <c r="X224" s="10">
        <v>0</v>
      </c>
      <c r="Y224" s="10">
        <v>354771.9</v>
      </c>
      <c r="Z224" s="9" t="s">
        <v>98</v>
      </c>
      <c r="AA224" s="8">
        <v>363451.98582000006</v>
      </c>
      <c r="AB224" s="8">
        <v>0</v>
      </c>
      <c r="AC224" s="8">
        <v>363451.98582000006</v>
      </c>
      <c r="AD224" s="8">
        <v>0</v>
      </c>
      <c r="AE224" s="8">
        <v>0</v>
      </c>
      <c r="AF224" s="8">
        <v>0</v>
      </c>
      <c r="AG224" s="1" t="s">
        <v>116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111</v>
      </c>
      <c r="BD224" s="56">
        <v>46559.511849046357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128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98</v>
      </c>
      <c r="AA225" s="8">
        <v>469407.45082000003</v>
      </c>
      <c r="AB225" s="8">
        <v>19362</v>
      </c>
      <c r="AC225" s="8">
        <v>450045.45082000003</v>
      </c>
      <c r="AD225" s="8">
        <v>0</v>
      </c>
      <c r="AE225" s="8">
        <v>0</v>
      </c>
      <c r="AF225" s="8" t="s">
        <v>58</v>
      </c>
      <c r="AG225" s="1" t="s">
        <v>113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112</v>
      </c>
      <c r="BD225" s="56">
        <v>0</v>
      </c>
    </row>
    <row r="226" spans="1:56" ht="28.5" customHeight="1" x14ac:dyDescent="0.45">
      <c r="A226" s="3">
        <v>45923</v>
      </c>
      <c r="B226" s="14" t="s">
        <v>410</v>
      </c>
      <c r="C226" s="9" t="s">
        <v>376</v>
      </c>
      <c r="D226" s="13" t="s">
        <v>411</v>
      </c>
      <c r="E226" s="9">
        <v>24</v>
      </c>
      <c r="F226" s="9">
        <v>37</v>
      </c>
      <c r="G226" s="9" t="s">
        <v>60</v>
      </c>
      <c r="H226" s="9">
        <v>0</v>
      </c>
      <c r="I226" s="9">
        <v>120</v>
      </c>
      <c r="J226" s="9" t="s">
        <v>57</v>
      </c>
      <c r="K226" s="9">
        <v>5</v>
      </c>
      <c r="L226" s="9" t="s">
        <v>91</v>
      </c>
      <c r="M226" s="10">
        <v>25</v>
      </c>
      <c r="N226" s="9">
        <v>40</v>
      </c>
      <c r="O226" s="9">
        <v>55</v>
      </c>
      <c r="P226" s="10">
        <v>0</v>
      </c>
      <c r="Q226" s="10">
        <v>0</v>
      </c>
      <c r="R226" s="10">
        <v>0</v>
      </c>
      <c r="S226" s="9" t="s">
        <v>67</v>
      </c>
      <c r="T226" s="12">
        <v>45948</v>
      </c>
      <c r="U226" s="11">
        <v>5000</v>
      </c>
      <c r="V226" s="10">
        <v>5000</v>
      </c>
      <c r="W226" s="10">
        <v>0</v>
      </c>
      <c r="X226" s="10">
        <v>5300</v>
      </c>
      <c r="Y226" s="10">
        <v>0</v>
      </c>
      <c r="Z226" s="9" t="s">
        <v>412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72</v>
      </c>
      <c r="AI226" s="1">
        <v>3</v>
      </c>
      <c r="AJ226" s="3">
        <v>45948</v>
      </c>
      <c r="AK226" s="3">
        <v>0</v>
      </c>
      <c r="AL226" s="3">
        <v>45938</v>
      </c>
      <c r="AM226" s="3">
        <v>45945</v>
      </c>
      <c r="AN226" s="3">
        <v>45946</v>
      </c>
      <c r="AO226" s="3">
        <v>45946</v>
      </c>
      <c r="AP226" s="3">
        <v>45943</v>
      </c>
      <c r="AQ226" s="3">
        <v>45947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413</v>
      </c>
      <c r="BD226" s="56">
        <v>0</v>
      </c>
    </row>
    <row r="227" spans="1:56" ht="28.5" customHeight="1" x14ac:dyDescent="0.45">
      <c r="A227" s="3">
        <v>45923</v>
      </c>
      <c r="B227" s="14" t="s">
        <v>410</v>
      </c>
      <c r="C227" s="9" t="s">
        <v>376</v>
      </c>
      <c r="D227" s="13" t="s">
        <v>59</v>
      </c>
      <c r="E227" s="9">
        <v>24</v>
      </c>
      <c r="F227" s="9">
        <v>37</v>
      </c>
      <c r="G227" s="9" t="s">
        <v>60</v>
      </c>
      <c r="H227" s="9">
        <v>0</v>
      </c>
      <c r="I227" s="9">
        <v>120</v>
      </c>
      <c r="J227" s="9" t="s">
        <v>57</v>
      </c>
      <c r="K227" s="9">
        <v>5</v>
      </c>
      <c r="L227" s="9" t="s">
        <v>91</v>
      </c>
      <c r="M227" s="10">
        <v>25</v>
      </c>
      <c r="N227" s="9">
        <v>40</v>
      </c>
      <c r="O227" s="9">
        <v>55</v>
      </c>
      <c r="P227" s="10">
        <v>0</v>
      </c>
      <c r="Q227" s="10">
        <v>0</v>
      </c>
      <c r="R227" s="10">
        <v>0</v>
      </c>
      <c r="S227" s="9" t="s">
        <v>67</v>
      </c>
      <c r="T227" s="12">
        <v>45948</v>
      </c>
      <c r="U227" s="11">
        <v>5000</v>
      </c>
      <c r="V227" s="10">
        <v>5000</v>
      </c>
      <c r="W227" s="10">
        <v>0</v>
      </c>
      <c r="X227" s="10">
        <v>0</v>
      </c>
      <c r="Y227" s="10">
        <v>0</v>
      </c>
      <c r="Z227" s="9" t="s">
        <v>412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264</v>
      </c>
      <c r="AI227" s="1">
        <v>2</v>
      </c>
      <c r="AJ227" s="3">
        <v>45948</v>
      </c>
      <c r="AK227" s="3">
        <v>0</v>
      </c>
      <c r="AL227" s="3">
        <v>0</v>
      </c>
      <c r="AM227" s="3">
        <v>0</v>
      </c>
      <c r="AN227" s="3">
        <v>0</v>
      </c>
      <c r="AO227" s="3">
        <v>45946</v>
      </c>
      <c r="AP227" s="3">
        <v>45943</v>
      </c>
      <c r="AQ227" s="3">
        <v>45947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413</v>
      </c>
      <c r="BD227" s="56">
        <v>0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24</v>
      </c>
      <c r="F228" s="9">
        <v>37</v>
      </c>
      <c r="G228" s="9">
        <v>0</v>
      </c>
      <c r="H228" s="9">
        <v>0</v>
      </c>
      <c r="I228" s="9">
        <v>120</v>
      </c>
      <c r="J228" s="9" t="s">
        <v>78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412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414</v>
      </c>
      <c r="BD228" s="56">
        <v>0</v>
      </c>
    </row>
    <row r="229" spans="1:56" ht="28.5" customHeight="1" x14ac:dyDescent="0.45">
      <c r="A229" s="3">
        <v>45934</v>
      </c>
      <c r="B229" s="14" t="s">
        <v>527</v>
      </c>
      <c r="C229" s="9" t="s">
        <v>494</v>
      </c>
      <c r="D229" s="13" t="s">
        <v>59</v>
      </c>
      <c r="E229" s="9">
        <v>26</v>
      </c>
      <c r="F229" s="9">
        <v>39</v>
      </c>
      <c r="G229" s="9" t="s">
        <v>60</v>
      </c>
      <c r="H229" s="9">
        <v>0</v>
      </c>
      <c r="I229" s="9">
        <v>93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121</v>
      </c>
      <c r="T229" s="12">
        <v>45960</v>
      </c>
      <c r="U229" s="11">
        <v>5000</v>
      </c>
      <c r="V229" s="10">
        <v>5000</v>
      </c>
      <c r="W229" s="10">
        <v>0</v>
      </c>
      <c r="X229" s="10">
        <v>0</v>
      </c>
      <c r="Y229" s="10">
        <v>0</v>
      </c>
      <c r="Z229" s="9" t="s">
        <v>495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77</v>
      </c>
      <c r="AI229" s="1">
        <v>1</v>
      </c>
      <c r="AJ229" s="3">
        <v>45960</v>
      </c>
      <c r="AK229" s="3">
        <v>0</v>
      </c>
      <c r="AL229" s="3">
        <v>0</v>
      </c>
      <c r="AM229" s="3">
        <v>0</v>
      </c>
      <c r="AN229" s="3">
        <v>0</v>
      </c>
      <c r="AO229" s="3">
        <v>45959</v>
      </c>
      <c r="AP229" s="3">
        <v>45955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303</v>
      </c>
      <c r="BD229" s="56">
        <v>0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495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58</v>
      </c>
      <c r="AG230" s="1" t="s">
        <v>114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303</v>
      </c>
      <c r="BD230" s="56">
        <v>0</v>
      </c>
    </row>
    <row r="231" spans="1:56" ht="28.5" customHeight="1" x14ac:dyDescent="0.45">
      <c r="A231" s="3">
        <v>45939</v>
      </c>
      <c r="B231" s="14" t="s">
        <v>534</v>
      </c>
      <c r="C231" s="9" t="s">
        <v>528</v>
      </c>
      <c r="D231" s="13" t="s">
        <v>529</v>
      </c>
      <c r="E231" s="9">
        <v>26</v>
      </c>
      <c r="F231" s="9">
        <v>40</v>
      </c>
      <c r="G231" s="9" t="s">
        <v>60</v>
      </c>
      <c r="H231" s="9">
        <v>0</v>
      </c>
      <c r="I231" s="9">
        <v>108</v>
      </c>
      <c r="J231" s="9" t="s">
        <v>57</v>
      </c>
      <c r="K231" s="9">
        <v>5</v>
      </c>
      <c r="L231" s="9" t="s">
        <v>90</v>
      </c>
      <c r="M231" s="10">
        <v>27</v>
      </c>
      <c r="N231" s="9">
        <v>43</v>
      </c>
      <c r="O231" s="9">
        <v>40</v>
      </c>
      <c r="P231" s="10">
        <v>286.42936262399996</v>
      </c>
      <c r="Q231" s="10">
        <v>0</v>
      </c>
      <c r="R231" s="10">
        <v>286.42936262399996</v>
      </c>
      <c r="S231" s="9" t="s">
        <v>106</v>
      </c>
      <c r="T231" s="12">
        <v>45954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189</v>
      </c>
      <c r="AA231" s="8">
        <v>11595.1</v>
      </c>
      <c r="AB231" s="8">
        <v>7850</v>
      </c>
      <c r="AC231" s="8">
        <v>3745.1000000000004</v>
      </c>
      <c r="AD231" s="8">
        <v>0</v>
      </c>
      <c r="AE231" s="8">
        <v>0</v>
      </c>
      <c r="AF231" s="8">
        <v>0</v>
      </c>
      <c r="AG231" s="1" t="s">
        <v>115</v>
      </c>
      <c r="AH231" s="1" t="s">
        <v>72</v>
      </c>
      <c r="AI231" s="1">
        <v>3</v>
      </c>
      <c r="AJ231" s="3">
        <v>45954</v>
      </c>
      <c r="AK231" s="3">
        <v>0</v>
      </c>
      <c r="AL231" s="3">
        <v>45944</v>
      </c>
      <c r="AM231" s="3">
        <v>45951</v>
      </c>
      <c r="AN231" s="3">
        <v>45952</v>
      </c>
      <c r="AO231" s="3">
        <v>45952</v>
      </c>
      <c r="AP231" s="3">
        <v>45949</v>
      </c>
      <c r="AQ231" s="3">
        <v>45953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101</v>
      </c>
      <c r="BD231" s="56">
        <v>372.17971555555562</v>
      </c>
    </row>
    <row r="232" spans="1:56" ht="28.5" customHeight="1" x14ac:dyDescent="0.45">
      <c r="A232" s="3">
        <v>45931</v>
      </c>
      <c r="B232" s="14" t="s">
        <v>496</v>
      </c>
      <c r="C232" s="9" t="s">
        <v>107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45945</v>
      </c>
      <c r="U232" s="11">
        <v>10122</v>
      </c>
      <c r="V232" s="10">
        <v>10122</v>
      </c>
      <c r="W232" s="10">
        <v>0</v>
      </c>
      <c r="X232" s="10">
        <v>0</v>
      </c>
      <c r="Y232" s="10">
        <v>0</v>
      </c>
      <c r="Z232" s="9" t="s">
        <v>189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116</v>
      </c>
      <c r="AH232" s="1" t="s">
        <v>77</v>
      </c>
      <c r="AI232" s="1">
        <v>1</v>
      </c>
      <c r="AJ232" s="3">
        <v>45945</v>
      </c>
      <c r="AK232" s="3">
        <v>0</v>
      </c>
      <c r="AL232" s="3">
        <v>0</v>
      </c>
      <c r="AM232" s="3">
        <v>0</v>
      </c>
      <c r="AN232" s="3">
        <v>0</v>
      </c>
      <c r="AO232" s="3">
        <v>45944</v>
      </c>
      <c r="AP232" s="3">
        <v>45940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101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189</v>
      </c>
      <c r="AA233" s="8">
        <v>11595.1</v>
      </c>
      <c r="AB233" s="8">
        <v>7850</v>
      </c>
      <c r="AC233" s="8">
        <v>3745.1000000000004</v>
      </c>
      <c r="AD233" s="8">
        <v>0</v>
      </c>
      <c r="AE233" s="8">
        <v>0</v>
      </c>
      <c r="AF233" s="8" t="s">
        <v>58</v>
      </c>
      <c r="AG233" s="1" t="s">
        <v>116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0</v>
      </c>
    </row>
    <row r="234" spans="1:56" ht="28.5" customHeight="1" x14ac:dyDescent="0.45">
      <c r="A234" s="3">
        <v>45901</v>
      </c>
      <c r="B234" s="14" t="s">
        <v>299</v>
      </c>
      <c r="C234" s="9" t="s">
        <v>107</v>
      </c>
      <c r="D234" s="13" t="s">
        <v>141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45945</v>
      </c>
      <c r="U234" s="11">
        <v>10000</v>
      </c>
      <c r="V234" s="10">
        <v>3425</v>
      </c>
      <c r="W234" s="10">
        <v>6575</v>
      </c>
      <c r="X234" s="10">
        <v>11225</v>
      </c>
      <c r="Y234" s="10">
        <v>0</v>
      </c>
      <c r="Z234" s="9" t="s">
        <v>87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75</v>
      </c>
      <c r="AI234" s="1">
        <v>4</v>
      </c>
      <c r="AJ234" s="3">
        <v>45945</v>
      </c>
      <c r="AK234" s="3">
        <v>45941</v>
      </c>
      <c r="AL234" s="3">
        <v>45934</v>
      </c>
      <c r="AM234" s="3">
        <v>45942</v>
      </c>
      <c r="AN234" s="3">
        <v>45943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0</v>
      </c>
    </row>
    <row r="235" spans="1:56" ht="28.5" customHeight="1" x14ac:dyDescent="0.45">
      <c r="A235" s="3">
        <v>45933</v>
      </c>
      <c r="B235" s="14" t="s">
        <v>497</v>
      </c>
      <c r="C235" s="9" t="s">
        <v>107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45951</v>
      </c>
      <c r="U235" s="11">
        <v>15000</v>
      </c>
      <c r="V235" s="10">
        <v>15000</v>
      </c>
      <c r="W235" s="10">
        <v>0</v>
      </c>
      <c r="X235" s="10">
        <v>0</v>
      </c>
      <c r="Y235" s="10">
        <v>0</v>
      </c>
      <c r="Z235" s="9" t="s">
        <v>87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143</v>
      </c>
      <c r="AI235" s="1">
        <v>2</v>
      </c>
      <c r="AJ235" s="3">
        <v>45951</v>
      </c>
      <c r="AK235" s="3">
        <v>45949</v>
      </c>
      <c r="AL235" s="3">
        <v>0</v>
      </c>
      <c r="AM235" s="3">
        <v>0</v>
      </c>
      <c r="AN235" s="3">
        <v>0</v>
      </c>
      <c r="AO235" s="3">
        <v>45950</v>
      </c>
      <c r="AP235" s="3">
        <v>45946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140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0</v>
      </c>
    </row>
    <row r="236" spans="1:56" ht="28.5" customHeight="1" x14ac:dyDescent="0.45">
      <c r="A236" s="3">
        <v>45933</v>
      </c>
      <c r="B236" s="14" t="s">
        <v>498</v>
      </c>
      <c r="C236" s="9" t="s">
        <v>107</v>
      </c>
      <c r="D236" s="13" t="s">
        <v>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45960</v>
      </c>
      <c r="U236" s="11">
        <v>15000</v>
      </c>
      <c r="V236" s="10">
        <v>0</v>
      </c>
      <c r="W236" s="10">
        <v>15000</v>
      </c>
      <c r="X236" s="10">
        <v>0</v>
      </c>
      <c r="Y236" s="10">
        <v>0</v>
      </c>
      <c r="Z236" s="9" t="s">
        <v>87</v>
      </c>
      <c r="AA236" s="8">
        <v>18649.949999999997</v>
      </c>
      <c r="AB236" s="8">
        <v>18649.949999999997</v>
      </c>
      <c r="AC236" s="8">
        <v>0</v>
      </c>
      <c r="AD236" s="8">
        <v>9135</v>
      </c>
      <c r="AE236" s="8">
        <v>9514.9499999999971</v>
      </c>
      <c r="AF236" s="8">
        <v>0</v>
      </c>
      <c r="AG236" s="1" t="s">
        <v>116</v>
      </c>
      <c r="AH236" s="1" t="s">
        <v>143</v>
      </c>
      <c r="AI236" s="1">
        <v>2</v>
      </c>
      <c r="AJ236" s="3">
        <v>45960</v>
      </c>
      <c r="AK236" s="3">
        <v>45958</v>
      </c>
      <c r="AL236" s="3">
        <v>0</v>
      </c>
      <c r="AM236" s="3">
        <v>0</v>
      </c>
      <c r="AN236" s="3">
        <v>0</v>
      </c>
      <c r="AO236" s="3">
        <v>45959</v>
      </c>
      <c r="AP236" s="3">
        <v>45955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140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26</v>
      </c>
      <c r="F237" s="9">
        <v>43</v>
      </c>
      <c r="G237" s="9">
        <v>0</v>
      </c>
      <c r="H237" s="9">
        <v>0</v>
      </c>
      <c r="I237" s="9">
        <v>120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18649.949999999997</v>
      </c>
      <c r="AC237" s="8">
        <v>0</v>
      </c>
      <c r="AD237" s="8">
        <v>9135</v>
      </c>
      <c r="AE237" s="8">
        <v>9514.9499999999971</v>
      </c>
      <c r="AF237" s="8" t="s">
        <v>58</v>
      </c>
      <c r="AG237" s="1" t="s">
        <v>114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0</v>
      </c>
    </row>
    <row r="238" spans="1:56" ht="28.5" customHeight="1" x14ac:dyDescent="0.45">
      <c r="A238" s="3">
        <v>45940</v>
      </c>
      <c r="B238" s="14" t="s">
        <v>126</v>
      </c>
      <c r="C238" s="9" t="s">
        <v>530</v>
      </c>
      <c r="D238" s="13" t="s">
        <v>59</v>
      </c>
      <c r="E238" s="9">
        <v>28</v>
      </c>
      <c r="F238" s="9">
        <v>39</v>
      </c>
      <c r="G238" s="9" t="s">
        <v>60</v>
      </c>
      <c r="H238" s="9">
        <v>0</v>
      </c>
      <c r="I238" s="9">
        <v>105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45947</v>
      </c>
      <c r="U238" s="11">
        <v>5000</v>
      </c>
      <c r="V238" s="10">
        <v>0</v>
      </c>
      <c r="W238" s="10">
        <v>5000</v>
      </c>
      <c r="X238" s="10">
        <v>0</v>
      </c>
      <c r="Y238" s="10">
        <v>0</v>
      </c>
      <c r="Z238" s="9" t="s">
        <v>125</v>
      </c>
      <c r="AA238" s="8">
        <v>5657.85</v>
      </c>
      <c r="AB238" s="8">
        <v>5657.85</v>
      </c>
      <c r="AC238" s="8">
        <v>0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77</v>
      </c>
      <c r="AI238" s="1">
        <v>1</v>
      </c>
      <c r="AJ238" s="3">
        <v>45947</v>
      </c>
      <c r="AK238" s="3">
        <v>0</v>
      </c>
      <c r="AL238" s="3">
        <v>0</v>
      </c>
      <c r="AM238" s="3">
        <v>0</v>
      </c>
      <c r="AN238" s="3">
        <v>0</v>
      </c>
      <c r="AO238" s="3">
        <v>45946</v>
      </c>
      <c r="AP238" s="3">
        <v>45942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0</v>
      </c>
    </row>
    <row r="239" spans="1:56" ht="28.5" customHeight="1" x14ac:dyDescent="0.45">
      <c r="A239" s="3" t="s">
        <v>132</v>
      </c>
      <c r="B239" s="14" t="s">
        <v>132</v>
      </c>
      <c r="C239" s="9" t="s">
        <v>144</v>
      </c>
      <c r="D239" s="13" t="s">
        <v>145</v>
      </c>
      <c r="E239" s="9">
        <v>28</v>
      </c>
      <c r="F239" s="9">
        <v>41</v>
      </c>
      <c r="G239" s="9" t="s">
        <v>60</v>
      </c>
      <c r="H239" s="9">
        <v>0</v>
      </c>
      <c r="I239" s="9">
        <v>120</v>
      </c>
      <c r="J239" s="9" t="s">
        <v>78</v>
      </c>
      <c r="K239" s="9">
        <v>3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45950</v>
      </c>
      <c r="U239" s="11">
        <v>50000</v>
      </c>
      <c r="V239" s="10">
        <v>0</v>
      </c>
      <c r="W239" s="10">
        <v>50000</v>
      </c>
      <c r="X239" s="10">
        <v>0</v>
      </c>
      <c r="Y239" s="10">
        <v>52500</v>
      </c>
      <c r="Z239" s="9" t="s">
        <v>125</v>
      </c>
      <c r="AA239" s="8">
        <v>59372.5</v>
      </c>
      <c r="AB239" s="8">
        <v>45834</v>
      </c>
      <c r="AC239" s="8">
        <v>13538.5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45950</v>
      </c>
      <c r="AK239" s="3">
        <v>0</v>
      </c>
      <c r="AL239" s="3">
        <v>45941</v>
      </c>
      <c r="AM239" s="3">
        <v>45948</v>
      </c>
      <c r="AN239" s="3">
        <v>45949</v>
      </c>
      <c r="AO239" s="3">
        <v>45949</v>
      </c>
      <c r="AP239" s="3">
        <v>45945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1521.5769722222221</v>
      </c>
    </row>
    <row r="240" spans="1:56" ht="28.5" customHeight="1" x14ac:dyDescent="0.45">
      <c r="A240" s="3" t="s">
        <v>132</v>
      </c>
      <c r="B240" s="14" t="s">
        <v>132</v>
      </c>
      <c r="C240" s="9" t="s">
        <v>107</v>
      </c>
      <c r="D240" s="13" t="s">
        <v>59</v>
      </c>
      <c r="E240" s="9">
        <v>28</v>
      </c>
      <c r="F240" s="9">
        <v>47</v>
      </c>
      <c r="G240" s="9" t="s">
        <v>60</v>
      </c>
      <c r="H240" s="9" t="s">
        <v>66</v>
      </c>
      <c r="I240" s="9">
        <v>180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45961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125</v>
      </c>
      <c r="AA240" s="8">
        <v>6775.4500000000007</v>
      </c>
      <c r="AB240" s="8">
        <v>6775.4500000000007</v>
      </c>
      <c r="AC240" s="8">
        <v>0</v>
      </c>
      <c r="AD240" s="8">
        <v>6775.4500000000007</v>
      </c>
      <c r="AE240" s="8">
        <v>0</v>
      </c>
      <c r="AF240" s="8">
        <v>0</v>
      </c>
      <c r="AG240" s="1">
        <v>0</v>
      </c>
      <c r="AH240" s="1" t="s">
        <v>143</v>
      </c>
      <c r="AI240" s="1">
        <v>2</v>
      </c>
      <c r="AJ240" s="3">
        <v>45961</v>
      </c>
      <c r="AK240" s="3">
        <v>45959</v>
      </c>
      <c r="AL240" s="3">
        <v>0</v>
      </c>
      <c r="AM240" s="3">
        <v>0</v>
      </c>
      <c r="AN240" s="3">
        <v>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140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28</v>
      </c>
      <c r="F241" s="9">
        <v>43</v>
      </c>
      <c r="G241" s="9">
        <v>0</v>
      </c>
      <c r="H241" s="9">
        <v>0</v>
      </c>
      <c r="I241" s="9">
        <v>130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125</v>
      </c>
      <c r="AA241" s="8">
        <v>71805.8</v>
      </c>
      <c r="AB241" s="8">
        <v>58267.3</v>
      </c>
      <c r="AC241" s="8">
        <v>13538.5</v>
      </c>
      <c r="AD241" s="8">
        <v>6775.4500000000007</v>
      </c>
      <c r="AE241" s="8">
        <v>0</v>
      </c>
      <c r="AF241" s="8" t="s">
        <v>58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146</v>
      </c>
      <c r="BD241" s="56">
        <v>0</v>
      </c>
    </row>
  </sheetData>
  <autoFilter ref="A5:BD2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1">
    <cfRule type="expression" dxfId="7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9A6F-2CE7-4A13-95AD-3B904A2421DF}">
  <sheetPr>
    <tabColor rgb="FFFFFF00"/>
  </sheetPr>
  <dimension ref="A1:BD249"/>
  <sheetViews>
    <sheetView topLeftCell="A5" zoomScale="80" zoomScaleNormal="80" workbookViewId="0">
      <selection activeCell="N12" sqref="N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45943</v>
      </c>
      <c r="E3" s="85" t="s">
        <v>52</v>
      </c>
      <c r="F3" s="85"/>
      <c r="G3" s="86">
        <v>9.44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536</v>
      </c>
      <c r="C6" s="9" t="s">
        <v>73</v>
      </c>
      <c r="D6" s="13" t="s">
        <v>537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538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538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535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45944</v>
      </c>
      <c r="U8" s="11">
        <v>15000</v>
      </c>
      <c r="V8" s="10">
        <v>15000</v>
      </c>
      <c r="W8" s="10">
        <v>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45944</v>
      </c>
      <c r="U9" s="11">
        <v>3000</v>
      </c>
      <c r="V9" s="10">
        <v>3000</v>
      </c>
      <c r="W9" s="10">
        <v>0</v>
      </c>
      <c r="X9" s="10">
        <v>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45938</v>
      </c>
      <c r="B10" s="14" t="s">
        <v>539</v>
      </c>
      <c r="C10" s="9" t="s">
        <v>520</v>
      </c>
      <c r="D10" s="13" t="s">
        <v>521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145.31170937599998</v>
      </c>
      <c r="Q10" s="10">
        <v>0</v>
      </c>
      <c r="R10" s="10">
        <v>145.31170937599998</v>
      </c>
      <c r="S10" s="9" t="s">
        <v>71</v>
      </c>
      <c r="T10" s="12">
        <v>45946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130</v>
      </c>
      <c r="AA10" s="8">
        <v>8801.1</v>
      </c>
      <c r="AB10" s="8">
        <v>8801.1</v>
      </c>
      <c r="AC10" s="8">
        <v>0</v>
      </c>
      <c r="AD10" s="8">
        <v>0</v>
      </c>
      <c r="AE10" s="8">
        <v>0</v>
      </c>
      <c r="AF10" s="8" t="s">
        <v>522</v>
      </c>
      <c r="AG10" s="1" t="s">
        <v>114</v>
      </c>
      <c r="AH10" s="1" t="s">
        <v>72</v>
      </c>
      <c r="AI10" s="1">
        <v>3</v>
      </c>
      <c r="AJ10" s="3">
        <v>45946</v>
      </c>
      <c r="AK10" s="3">
        <v>0</v>
      </c>
      <c r="AL10" s="3">
        <v>45936</v>
      </c>
      <c r="AM10" s="3">
        <v>45943</v>
      </c>
      <c r="AN10" s="3">
        <v>45944</v>
      </c>
      <c r="AO10" s="3">
        <v>45944</v>
      </c>
      <c r="AP10" s="3">
        <v>45941</v>
      </c>
      <c r="AQ10" s="3">
        <v>45945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375</v>
      </c>
      <c r="C11" s="9" t="s">
        <v>376</v>
      </c>
      <c r="D11" s="13" t="s">
        <v>377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45950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130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45950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45950</v>
      </c>
      <c r="AK12" s="3">
        <v>0</v>
      </c>
      <c r="AL12" s="3">
        <v>45940</v>
      </c>
      <c r="AM12" s="3">
        <v>45947</v>
      </c>
      <c r="AN12" s="3">
        <v>45948</v>
      </c>
      <c r="AO12" s="3">
        <v>45948</v>
      </c>
      <c r="AP12" s="3">
        <v>45945</v>
      </c>
      <c r="AQ12" s="3">
        <v>45949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45955</v>
      </c>
      <c r="AK13" s="3">
        <v>0</v>
      </c>
      <c r="AL13" s="3">
        <v>45945</v>
      </c>
      <c r="AM13" s="3">
        <v>45952</v>
      </c>
      <c r="AN13" s="3">
        <v>45953</v>
      </c>
      <c r="AO13" s="3">
        <v>45953</v>
      </c>
      <c r="AP13" s="3">
        <v>45950</v>
      </c>
      <c r="AQ13" s="3">
        <v>45954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45958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45958</v>
      </c>
      <c r="AK14" s="3">
        <v>0</v>
      </c>
      <c r="AL14" s="3">
        <v>45948</v>
      </c>
      <c r="AM14" s="3">
        <v>45955</v>
      </c>
      <c r="AN14" s="3">
        <v>45956</v>
      </c>
      <c r="AO14" s="3">
        <v>45956</v>
      </c>
      <c r="AP14" s="3">
        <v>45953</v>
      </c>
      <c r="AQ14" s="3">
        <v>45957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45923</v>
      </c>
      <c r="B15" s="14" t="s">
        <v>378</v>
      </c>
      <c r="C15" s="9" t="s">
        <v>376</v>
      </c>
      <c r="D15" s="13" t="s">
        <v>379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45961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72</v>
      </c>
      <c r="AI15" s="1">
        <v>3</v>
      </c>
      <c r="AJ15" s="3">
        <v>45961</v>
      </c>
      <c r="AK15" s="3">
        <v>0</v>
      </c>
      <c r="AL15" s="3">
        <v>45951</v>
      </c>
      <c r="AM15" s="3">
        <v>45958</v>
      </c>
      <c r="AN15" s="3">
        <v>45959</v>
      </c>
      <c r="AO15" s="3">
        <v>45959</v>
      </c>
      <c r="AP15" s="3">
        <v>45956</v>
      </c>
      <c r="AQ15" s="3">
        <v>45960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 t="s">
        <v>193</v>
      </c>
      <c r="D16" s="13" t="s">
        <v>94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130</v>
      </c>
      <c r="AA16" s="8">
        <v>91224.1</v>
      </c>
      <c r="AB16" s="8">
        <v>91224.1</v>
      </c>
      <c r="AC16" s="8">
        <v>0</v>
      </c>
      <c r="AD16" s="8">
        <v>0</v>
      </c>
      <c r="AE16" s="8">
        <v>0</v>
      </c>
      <c r="AF16" s="8" t="s">
        <v>58</v>
      </c>
      <c r="AG16" s="1" t="s">
        <v>114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45952</v>
      </c>
      <c r="U17" s="11">
        <v>20000</v>
      </c>
      <c r="V17" s="10">
        <v>2631</v>
      </c>
      <c r="W17" s="10">
        <v>17369</v>
      </c>
      <c r="X17" s="10">
        <v>21131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45952</v>
      </c>
      <c r="AK17" s="3">
        <v>0</v>
      </c>
      <c r="AL17" s="3">
        <v>45943</v>
      </c>
      <c r="AM17" s="3">
        <v>45950</v>
      </c>
      <c r="AN17" s="3">
        <v>45951</v>
      </c>
      <c r="AO17" s="3">
        <v>45951</v>
      </c>
      <c r="AP17" s="3">
        <v>45947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 t="s">
        <v>132</v>
      </c>
      <c r="B18" s="14" t="s">
        <v>132</v>
      </c>
      <c r="C18" s="9" t="s">
        <v>196</v>
      </c>
      <c r="D18" s="13" t="s">
        <v>197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91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45961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165</v>
      </c>
      <c r="AA18" s="8">
        <v>18501.714330000003</v>
      </c>
      <c r="AB18" s="8">
        <v>2540</v>
      </c>
      <c r="AC18" s="8">
        <v>15961.714330000003</v>
      </c>
      <c r="AD18" s="8">
        <v>0</v>
      </c>
      <c r="AE18" s="8">
        <v>0</v>
      </c>
      <c r="AF18" s="8">
        <v>0</v>
      </c>
      <c r="AG18" s="1" t="s">
        <v>113</v>
      </c>
      <c r="AH18" s="1" t="s">
        <v>72</v>
      </c>
      <c r="AI18" s="1">
        <v>3</v>
      </c>
      <c r="AJ18" s="3">
        <v>45961</v>
      </c>
      <c r="AK18" s="3">
        <v>0</v>
      </c>
      <c r="AL18" s="3">
        <v>45951</v>
      </c>
      <c r="AM18" s="3">
        <v>45958</v>
      </c>
      <c r="AN18" s="3">
        <v>45959</v>
      </c>
      <c r="AO18" s="3">
        <v>45959</v>
      </c>
      <c r="AP18" s="3">
        <v>45956</v>
      </c>
      <c r="AQ18" s="3">
        <v>45960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1159.175165120889</v>
      </c>
    </row>
    <row r="19" spans="1:56" ht="28.5" customHeight="1" x14ac:dyDescent="0.45">
      <c r="A19" s="3" t="s">
        <v>132</v>
      </c>
      <c r="B19" s="14" t="s">
        <v>132</v>
      </c>
      <c r="C19" s="9" t="s">
        <v>224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45961</v>
      </c>
      <c r="AK19" s="3">
        <v>0</v>
      </c>
      <c r="AL19" s="3">
        <v>45952</v>
      </c>
      <c r="AM19" s="3">
        <v>45959</v>
      </c>
      <c r="AN19" s="3">
        <v>45960</v>
      </c>
      <c r="AO19" s="3">
        <v>45960</v>
      </c>
      <c r="AP19" s="3">
        <v>45956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8.5" customHeight="1" x14ac:dyDescent="0.45">
      <c r="A20" s="3" t="s">
        <v>132</v>
      </c>
      <c r="B20" s="14" t="s">
        <v>132</v>
      </c>
      <c r="C20" s="9" t="s">
        <v>133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140000</v>
      </c>
      <c r="V20" s="10">
        <v>2563</v>
      </c>
      <c r="W20" s="10">
        <v>137437</v>
      </c>
      <c r="X20" s="10">
        <v>0</v>
      </c>
      <c r="Y20" s="10">
        <v>144308.85</v>
      </c>
      <c r="Z20" s="9" t="s">
        <v>165</v>
      </c>
      <c r="AA20" s="8">
        <v>120959.67806999999</v>
      </c>
      <c r="AB20" s="8">
        <v>0</v>
      </c>
      <c r="AC20" s="8">
        <v>120959.67806999999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8784.3606207280009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165</v>
      </c>
      <c r="AA21" s="8">
        <v>174665.79240000001</v>
      </c>
      <c r="AB21" s="8">
        <v>2540</v>
      </c>
      <c r="AC21" s="8">
        <v>172125.79240000001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182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45944</v>
      </c>
      <c r="U22" s="11">
        <v>10000</v>
      </c>
      <c r="V22" s="10">
        <v>10000</v>
      </c>
      <c r="W22" s="10">
        <v>0</v>
      </c>
      <c r="X22" s="10">
        <v>10500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116</v>
      </c>
      <c r="AH22" s="1" t="s">
        <v>74</v>
      </c>
      <c r="AI22" s="1">
        <v>2</v>
      </c>
      <c r="AJ22" s="3">
        <v>45944</v>
      </c>
      <c r="AK22" s="3">
        <v>0</v>
      </c>
      <c r="AL22" s="3">
        <v>45935</v>
      </c>
      <c r="AM22" s="3">
        <v>45942</v>
      </c>
      <c r="AN22" s="3">
        <v>45943</v>
      </c>
      <c r="AO22" s="3">
        <v>45943</v>
      </c>
      <c r="AP22" s="3">
        <v>45939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45933</v>
      </c>
      <c r="B23" s="14" t="s">
        <v>452</v>
      </c>
      <c r="C23" s="9" t="s">
        <v>73</v>
      </c>
      <c r="D23" s="13" t="s">
        <v>253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45944</v>
      </c>
      <c r="U23" s="11">
        <v>5000</v>
      </c>
      <c r="V23" s="10">
        <v>3000</v>
      </c>
      <c r="W23" s="10">
        <v>2000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453</v>
      </c>
      <c r="AG23" s="1" t="s">
        <v>113</v>
      </c>
      <c r="AH23" s="1" t="s">
        <v>74</v>
      </c>
      <c r="AI23" s="1">
        <v>2</v>
      </c>
      <c r="AJ23" s="3">
        <v>45944</v>
      </c>
      <c r="AK23" s="3">
        <v>0</v>
      </c>
      <c r="AL23" s="3">
        <v>45935</v>
      </c>
      <c r="AM23" s="3">
        <v>45942</v>
      </c>
      <c r="AN23" s="3">
        <v>45943</v>
      </c>
      <c r="AO23" s="3">
        <v>45943</v>
      </c>
      <c r="AP23" s="3">
        <v>45939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45944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113</v>
      </c>
      <c r="AH24" s="1" t="s">
        <v>74</v>
      </c>
      <c r="AI24" s="1">
        <v>2</v>
      </c>
      <c r="AJ24" s="3">
        <v>45944</v>
      </c>
      <c r="AK24" s="3">
        <v>0</v>
      </c>
      <c r="AL24" s="3">
        <v>45935</v>
      </c>
      <c r="AM24" s="3">
        <v>45942</v>
      </c>
      <c r="AN24" s="3">
        <v>45943</v>
      </c>
      <c r="AO24" s="3">
        <v>45943</v>
      </c>
      <c r="AP24" s="3">
        <v>45939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45930</v>
      </c>
      <c r="B25" s="14" t="s">
        <v>454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45944</v>
      </c>
      <c r="U25" s="11">
        <v>5000</v>
      </c>
      <c r="V25" s="10">
        <v>5250</v>
      </c>
      <c r="W25" s="10">
        <v>0</v>
      </c>
      <c r="X25" s="10">
        <v>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77</v>
      </c>
      <c r="AI25" s="1">
        <v>1</v>
      </c>
      <c r="AJ25" s="3">
        <v>45947</v>
      </c>
      <c r="AK25" s="3">
        <v>0</v>
      </c>
      <c r="AL25" s="3">
        <v>0</v>
      </c>
      <c r="AM25" s="3">
        <v>0</v>
      </c>
      <c r="AN25" s="3">
        <v>0</v>
      </c>
      <c r="AO25" s="3">
        <v>45946</v>
      </c>
      <c r="AP25" s="3">
        <v>45942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255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45945</v>
      </c>
      <c r="U26" s="11">
        <v>10000</v>
      </c>
      <c r="V26" s="10">
        <v>10000</v>
      </c>
      <c r="W26" s="10">
        <v>0</v>
      </c>
      <c r="X26" s="10">
        <v>10350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116</v>
      </c>
      <c r="AH26" s="1" t="s">
        <v>74</v>
      </c>
      <c r="AI26" s="1">
        <v>2</v>
      </c>
      <c r="AJ26" s="3">
        <v>45945</v>
      </c>
      <c r="AK26" s="3">
        <v>0</v>
      </c>
      <c r="AL26" s="3">
        <v>45936</v>
      </c>
      <c r="AM26" s="3">
        <v>45943</v>
      </c>
      <c r="AN26" s="3">
        <v>45944</v>
      </c>
      <c r="AO26" s="3">
        <v>45944</v>
      </c>
      <c r="AP26" s="3">
        <v>45940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452</v>
      </c>
      <c r="C27" s="9" t="s">
        <v>73</v>
      </c>
      <c r="D27" s="13" t="s">
        <v>286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45945</v>
      </c>
      <c r="U27" s="11">
        <v>10000</v>
      </c>
      <c r="V27" s="10">
        <v>10000</v>
      </c>
      <c r="W27" s="10">
        <v>0</v>
      </c>
      <c r="X27" s="10">
        <v>10500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453</v>
      </c>
      <c r="AG27" s="1" t="s">
        <v>116</v>
      </c>
      <c r="AH27" s="1" t="s">
        <v>74</v>
      </c>
      <c r="AI27" s="1">
        <v>2</v>
      </c>
      <c r="AJ27" s="3">
        <v>45945</v>
      </c>
      <c r="AK27" s="3">
        <v>0</v>
      </c>
      <c r="AL27" s="3">
        <v>45936</v>
      </c>
      <c r="AM27" s="3">
        <v>45943</v>
      </c>
      <c r="AN27" s="3">
        <v>45944</v>
      </c>
      <c r="AO27" s="3">
        <v>45944</v>
      </c>
      <c r="AP27" s="3">
        <v>45940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45933</v>
      </c>
      <c r="B28" s="14" t="s">
        <v>452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453</v>
      </c>
      <c r="AG28" s="1" t="s">
        <v>114</v>
      </c>
      <c r="AH28" s="1" t="s">
        <v>74</v>
      </c>
      <c r="AI28" s="1">
        <v>2</v>
      </c>
      <c r="AJ28" s="3">
        <v>45945</v>
      </c>
      <c r="AK28" s="3">
        <v>0</v>
      </c>
      <c r="AL28" s="3">
        <v>45936</v>
      </c>
      <c r="AM28" s="3">
        <v>45943</v>
      </c>
      <c r="AN28" s="3">
        <v>45944</v>
      </c>
      <c r="AO28" s="3">
        <v>45944</v>
      </c>
      <c r="AP28" s="3">
        <v>45940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359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45947</v>
      </c>
      <c r="U29" s="11">
        <v>20000</v>
      </c>
      <c r="V29" s="10">
        <v>21000</v>
      </c>
      <c r="W29" s="10">
        <v>0</v>
      </c>
      <c r="X29" s="10">
        <v>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360</v>
      </c>
      <c r="AG29" s="1" t="s">
        <v>114</v>
      </c>
      <c r="AH29" s="1" t="s">
        <v>77</v>
      </c>
      <c r="AI29" s="1">
        <v>1</v>
      </c>
      <c r="AJ29" s="3">
        <v>45947</v>
      </c>
      <c r="AK29" s="3">
        <v>0</v>
      </c>
      <c r="AL29" s="3">
        <v>0</v>
      </c>
      <c r="AM29" s="3">
        <v>0</v>
      </c>
      <c r="AN29" s="3">
        <v>0</v>
      </c>
      <c r="AO29" s="3">
        <v>45946</v>
      </c>
      <c r="AP29" s="3">
        <v>45942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361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45947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362</v>
      </c>
      <c r="AG30" s="1" t="s">
        <v>114</v>
      </c>
      <c r="AH30" s="1" t="s">
        <v>77</v>
      </c>
      <c r="AI30" s="1">
        <v>1</v>
      </c>
      <c r="AJ30" s="3">
        <v>45947</v>
      </c>
      <c r="AK30" s="3">
        <v>0</v>
      </c>
      <c r="AL30" s="3">
        <v>0</v>
      </c>
      <c r="AM30" s="3">
        <v>0</v>
      </c>
      <c r="AN30" s="3">
        <v>0</v>
      </c>
      <c r="AO30" s="3">
        <v>45946</v>
      </c>
      <c r="AP30" s="3">
        <v>45942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540</v>
      </c>
      <c r="C31" s="9" t="s">
        <v>73</v>
      </c>
      <c r="D31" s="13" t="s">
        <v>541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45951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542</v>
      </c>
      <c r="AG31" s="1" t="s">
        <v>114</v>
      </c>
      <c r="AH31" s="1" t="s">
        <v>74</v>
      </c>
      <c r="AI31" s="1">
        <v>2</v>
      </c>
      <c r="AJ31" s="3">
        <v>45951</v>
      </c>
      <c r="AK31" s="3">
        <v>0</v>
      </c>
      <c r="AL31" s="3">
        <v>45942</v>
      </c>
      <c r="AM31" s="3">
        <v>45949</v>
      </c>
      <c r="AN31" s="3">
        <v>45950</v>
      </c>
      <c r="AO31" s="3">
        <v>45950</v>
      </c>
      <c r="AP31" s="3">
        <v>45946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540</v>
      </c>
      <c r="C32" s="9" t="s">
        <v>73</v>
      </c>
      <c r="D32" s="13" t="s">
        <v>255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301</v>
      </c>
      <c r="T32" s="12">
        <v>45951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542</v>
      </c>
      <c r="AG32" s="1" t="s">
        <v>115</v>
      </c>
      <c r="AH32" s="1" t="s">
        <v>74</v>
      </c>
      <c r="AI32" s="1">
        <v>2</v>
      </c>
      <c r="AJ32" s="3">
        <v>45951</v>
      </c>
      <c r="AK32" s="3">
        <v>0</v>
      </c>
      <c r="AL32" s="3">
        <v>45942</v>
      </c>
      <c r="AM32" s="3">
        <v>45949</v>
      </c>
      <c r="AN32" s="3">
        <v>45950</v>
      </c>
      <c r="AO32" s="3">
        <v>45950</v>
      </c>
      <c r="AP32" s="3">
        <v>45946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540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301</v>
      </c>
      <c r="T33" s="12">
        <v>45951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542</v>
      </c>
      <c r="AG33" s="1" t="s">
        <v>114</v>
      </c>
      <c r="AH33" s="1" t="s">
        <v>74</v>
      </c>
      <c r="AI33" s="1">
        <v>2</v>
      </c>
      <c r="AJ33" s="3">
        <v>45951</v>
      </c>
      <c r="AK33" s="3">
        <v>0</v>
      </c>
      <c r="AL33" s="3">
        <v>45942</v>
      </c>
      <c r="AM33" s="3">
        <v>45949</v>
      </c>
      <c r="AN33" s="3">
        <v>45950</v>
      </c>
      <c r="AO33" s="3">
        <v>45950</v>
      </c>
      <c r="AP33" s="3">
        <v>45946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540</v>
      </c>
      <c r="C34" s="9" t="s">
        <v>73</v>
      </c>
      <c r="D34" s="13" t="s">
        <v>242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301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1063</v>
      </c>
      <c r="AC34" s="8">
        <v>3616.9500000000007</v>
      </c>
      <c r="AD34" s="8">
        <v>0</v>
      </c>
      <c r="AE34" s="8">
        <v>0</v>
      </c>
      <c r="AF34" s="8" t="s">
        <v>543</v>
      </c>
      <c r="AG34" s="1" t="s">
        <v>114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272.44474933333333</v>
      </c>
    </row>
    <row r="35" spans="1:56" ht="28.5" customHeight="1" x14ac:dyDescent="0.45">
      <c r="A35" s="3">
        <v>45941</v>
      </c>
      <c r="B35" s="14" t="s">
        <v>540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301</v>
      </c>
      <c r="T35" s="12">
        <v>45952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543</v>
      </c>
      <c r="AG35" s="1" t="s">
        <v>114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540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543</v>
      </c>
      <c r="AG36" s="1" t="s">
        <v>115</v>
      </c>
      <c r="AH36" s="1" t="s">
        <v>74</v>
      </c>
      <c r="AI36" s="1">
        <v>2</v>
      </c>
      <c r="AJ36" s="3">
        <v>45952</v>
      </c>
      <c r="AK36" s="3">
        <v>0</v>
      </c>
      <c r="AL36" s="3">
        <v>45943</v>
      </c>
      <c r="AM36" s="3">
        <v>45950</v>
      </c>
      <c r="AN36" s="3">
        <v>45951</v>
      </c>
      <c r="AO36" s="3">
        <v>45951</v>
      </c>
      <c r="AP36" s="3">
        <v>45947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45941</v>
      </c>
      <c r="B37" s="14" t="s">
        <v>540</v>
      </c>
      <c r="C37" s="9" t="s">
        <v>73</v>
      </c>
      <c r="D37" s="13" t="s">
        <v>544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301</v>
      </c>
      <c r="T37" s="12">
        <v>45952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543</v>
      </c>
      <c r="AG37" s="1" t="s">
        <v>114</v>
      </c>
      <c r="AH37" s="1" t="s">
        <v>74</v>
      </c>
      <c r="AI37" s="1">
        <v>2</v>
      </c>
      <c r="AJ37" s="3">
        <v>45952</v>
      </c>
      <c r="AK37" s="3">
        <v>0</v>
      </c>
      <c r="AL37" s="3">
        <v>45943</v>
      </c>
      <c r="AM37" s="3">
        <v>45950</v>
      </c>
      <c r="AN37" s="3">
        <v>45951</v>
      </c>
      <c r="AO37" s="3">
        <v>45951</v>
      </c>
      <c r="AP37" s="3">
        <v>45947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45941</v>
      </c>
      <c r="B38" s="14" t="s">
        <v>545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45952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546</v>
      </c>
      <c r="AG38" s="1" t="s">
        <v>114</v>
      </c>
      <c r="AH38" s="1" t="s">
        <v>74</v>
      </c>
      <c r="AI38" s="1">
        <v>2</v>
      </c>
      <c r="AJ38" s="3">
        <v>45952</v>
      </c>
      <c r="AK38" s="3">
        <v>0</v>
      </c>
      <c r="AL38" s="3">
        <v>45943</v>
      </c>
      <c r="AM38" s="3">
        <v>45950</v>
      </c>
      <c r="AN38" s="3">
        <v>45951</v>
      </c>
      <c r="AO38" s="3">
        <v>45951</v>
      </c>
      <c r="AP38" s="3">
        <v>45947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45941</v>
      </c>
      <c r="B39" s="14" t="s">
        <v>545</v>
      </c>
      <c r="C39" s="9" t="s">
        <v>73</v>
      </c>
      <c r="D39" s="13" t="s">
        <v>253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45952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546</v>
      </c>
      <c r="AG39" s="1" t="s">
        <v>114</v>
      </c>
      <c r="AH39" s="1" t="s">
        <v>74</v>
      </c>
      <c r="AI39" s="1">
        <v>2</v>
      </c>
      <c r="AJ39" s="3">
        <v>45952</v>
      </c>
      <c r="AK39" s="3">
        <v>0</v>
      </c>
      <c r="AL39" s="3">
        <v>45943</v>
      </c>
      <c r="AM39" s="3">
        <v>45950</v>
      </c>
      <c r="AN39" s="3">
        <v>45951</v>
      </c>
      <c r="AO39" s="3">
        <v>45951</v>
      </c>
      <c r="AP39" s="3">
        <v>45947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545</v>
      </c>
      <c r="C40" s="9" t="s">
        <v>73</v>
      </c>
      <c r="D40" s="13" t="s">
        <v>547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45952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546</v>
      </c>
      <c r="AG40" s="1" t="s">
        <v>114</v>
      </c>
      <c r="AH40" s="1" t="s">
        <v>74</v>
      </c>
      <c r="AI40" s="1">
        <v>2</v>
      </c>
      <c r="AJ40" s="3">
        <v>45952</v>
      </c>
      <c r="AK40" s="3">
        <v>0</v>
      </c>
      <c r="AL40" s="3">
        <v>45943</v>
      </c>
      <c r="AM40" s="3">
        <v>45950</v>
      </c>
      <c r="AN40" s="3">
        <v>45951</v>
      </c>
      <c r="AO40" s="3">
        <v>45951</v>
      </c>
      <c r="AP40" s="3">
        <v>45947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45941</v>
      </c>
      <c r="B41" s="14" t="s">
        <v>545</v>
      </c>
      <c r="C41" s="9" t="s">
        <v>73</v>
      </c>
      <c r="D41" s="13" t="s">
        <v>286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546</v>
      </c>
      <c r="AG41" s="1" t="s">
        <v>114</v>
      </c>
      <c r="AH41" s="1" t="s">
        <v>74</v>
      </c>
      <c r="AI41" s="1">
        <v>2</v>
      </c>
      <c r="AJ41" s="3">
        <v>45952</v>
      </c>
      <c r="AK41" s="3">
        <v>0</v>
      </c>
      <c r="AL41" s="3">
        <v>45943</v>
      </c>
      <c r="AM41" s="3">
        <v>45950</v>
      </c>
      <c r="AN41" s="3">
        <v>45951</v>
      </c>
      <c r="AO41" s="3">
        <v>45951</v>
      </c>
      <c r="AP41" s="3">
        <v>45947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45941</v>
      </c>
      <c r="B42" s="14" t="s">
        <v>540</v>
      </c>
      <c r="C42" s="9" t="s">
        <v>73</v>
      </c>
      <c r="D42" s="13" t="s">
        <v>547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45954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548</v>
      </c>
      <c r="AG42" s="1" t="s">
        <v>114</v>
      </c>
      <c r="AH42" s="1" t="s">
        <v>74</v>
      </c>
      <c r="AI42" s="1">
        <v>2</v>
      </c>
      <c r="AJ42" s="3">
        <v>45954</v>
      </c>
      <c r="AK42" s="3">
        <v>0</v>
      </c>
      <c r="AL42" s="3">
        <v>45945</v>
      </c>
      <c r="AM42" s="3">
        <v>45952</v>
      </c>
      <c r="AN42" s="3">
        <v>45953</v>
      </c>
      <c r="AO42" s="3">
        <v>45953</v>
      </c>
      <c r="AP42" s="3">
        <v>45949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45941</v>
      </c>
      <c r="B43" s="14" t="s">
        <v>540</v>
      </c>
      <c r="C43" s="9" t="s">
        <v>73</v>
      </c>
      <c r="D43" s="13" t="s">
        <v>549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301</v>
      </c>
      <c r="T43" s="12">
        <v>45954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548</v>
      </c>
      <c r="AG43" s="1" t="s">
        <v>115</v>
      </c>
      <c r="AH43" s="1" t="s">
        <v>74</v>
      </c>
      <c r="AI43" s="1">
        <v>2</v>
      </c>
      <c r="AJ43" s="3">
        <v>45954</v>
      </c>
      <c r="AK43" s="3">
        <v>0</v>
      </c>
      <c r="AL43" s="3">
        <v>45945</v>
      </c>
      <c r="AM43" s="3">
        <v>45952</v>
      </c>
      <c r="AN43" s="3">
        <v>45953</v>
      </c>
      <c r="AO43" s="3">
        <v>45953</v>
      </c>
      <c r="AP43" s="3">
        <v>45949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45941</v>
      </c>
      <c r="B44" s="14" t="s">
        <v>545</v>
      </c>
      <c r="C44" s="9" t="s">
        <v>73</v>
      </c>
      <c r="D44" s="13" t="s">
        <v>255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301</v>
      </c>
      <c r="T44" s="12">
        <v>45954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168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550</v>
      </c>
      <c r="AG44" s="1" t="s">
        <v>114</v>
      </c>
      <c r="AH44" s="1" t="s">
        <v>74</v>
      </c>
      <c r="AI44" s="1">
        <v>2</v>
      </c>
      <c r="AJ44" s="3">
        <v>45954</v>
      </c>
      <c r="AK44" s="3">
        <v>0</v>
      </c>
      <c r="AL44" s="3">
        <v>45945</v>
      </c>
      <c r="AM44" s="3">
        <v>45952</v>
      </c>
      <c r="AN44" s="3">
        <v>45953</v>
      </c>
      <c r="AO44" s="3">
        <v>45953</v>
      </c>
      <c r="AP44" s="3">
        <v>45949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705.02926755555563</v>
      </c>
    </row>
    <row r="45" spans="1:56" ht="28.5" customHeight="1" x14ac:dyDescent="0.45">
      <c r="A45" s="3">
        <v>45941</v>
      </c>
      <c r="B45" s="14" t="s">
        <v>545</v>
      </c>
      <c r="C45" s="9" t="s">
        <v>73</v>
      </c>
      <c r="D45" s="13" t="s">
        <v>182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301</v>
      </c>
      <c r="T45" s="12">
        <v>45954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550</v>
      </c>
      <c r="AG45" s="1" t="s">
        <v>114</v>
      </c>
      <c r="AH45" s="1" t="s">
        <v>74</v>
      </c>
      <c r="AI45" s="1">
        <v>2</v>
      </c>
      <c r="AJ45" s="3">
        <v>45954</v>
      </c>
      <c r="AK45" s="3">
        <v>0</v>
      </c>
      <c r="AL45" s="3">
        <v>45945</v>
      </c>
      <c r="AM45" s="3">
        <v>45952</v>
      </c>
      <c r="AN45" s="3">
        <v>45953</v>
      </c>
      <c r="AO45" s="3">
        <v>45953</v>
      </c>
      <c r="AP45" s="3">
        <v>45949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45941</v>
      </c>
      <c r="B46" s="14" t="s">
        <v>545</v>
      </c>
      <c r="C46" s="9" t="s">
        <v>73</v>
      </c>
      <c r="D46" s="13" t="s">
        <v>253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301</v>
      </c>
      <c r="T46" s="12">
        <v>45954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550</v>
      </c>
      <c r="AG46" s="1" t="s">
        <v>114</v>
      </c>
      <c r="AH46" s="1" t="s">
        <v>74</v>
      </c>
      <c r="AI46" s="1">
        <v>2</v>
      </c>
      <c r="AJ46" s="3">
        <v>45954</v>
      </c>
      <c r="AK46" s="3">
        <v>0</v>
      </c>
      <c r="AL46" s="3">
        <v>45945</v>
      </c>
      <c r="AM46" s="3">
        <v>45952</v>
      </c>
      <c r="AN46" s="3">
        <v>45953</v>
      </c>
      <c r="AO46" s="3">
        <v>45953</v>
      </c>
      <c r="AP46" s="3">
        <v>45949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>
        <v>45941</v>
      </c>
      <c r="B47" s="14" t="s">
        <v>545</v>
      </c>
      <c r="C47" s="9" t="s">
        <v>73</v>
      </c>
      <c r="D47" s="13">
        <v>997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301</v>
      </c>
      <c r="T47" s="12">
        <v>45954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550</v>
      </c>
      <c r="AG47" s="1" t="s">
        <v>114</v>
      </c>
      <c r="AH47" s="1" t="s">
        <v>74</v>
      </c>
      <c r="AI47" s="1">
        <v>2</v>
      </c>
      <c r="AJ47" s="3">
        <v>45954</v>
      </c>
      <c r="AK47" s="3">
        <v>0</v>
      </c>
      <c r="AL47" s="3">
        <v>45945</v>
      </c>
      <c r="AM47" s="3">
        <v>45952</v>
      </c>
      <c r="AN47" s="3">
        <v>45953</v>
      </c>
      <c r="AO47" s="3">
        <v>45953</v>
      </c>
      <c r="AP47" s="3">
        <v>45949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45941</v>
      </c>
      <c r="B48" s="14" t="s">
        <v>540</v>
      </c>
      <c r="C48" s="9" t="s">
        <v>73</v>
      </c>
      <c r="D48" s="13" t="s">
        <v>242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301</v>
      </c>
      <c r="T48" s="12">
        <v>45958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551</v>
      </c>
      <c r="AG48" s="1" t="s">
        <v>114</v>
      </c>
      <c r="AH48" s="1" t="s">
        <v>74</v>
      </c>
      <c r="AI48" s="1">
        <v>2</v>
      </c>
      <c r="AJ48" s="3">
        <v>45958</v>
      </c>
      <c r="AK48" s="3">
        <v>0</v>
      </c>
      <c r="AL48" s="3">
        <v>45949</v>
      </c>
      <c r="AM48" s="3">
        <v>45956</v>
      </c>
      <c r="AN48" s="3">
        <v>45957</v>
      </c>
      <c r="AO48" s="3">
        <v>45957</v>
      </c>
      <c r="AP48" s="3">
        <v>45953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45941</v>
      </c>
      <c r="B49" s="14" t="s">
        <v>540</v>
      </c>
      <c r="C49" s="9" t="s">
        <v>73</v>
      </c>
      <c r="D49" s="13" t="s">
        <v>552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301</v>
      </c>
      <c r="T49" s="12">
        <v>45958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551</v>
      </c>
      <c r="AG49" s="1" t="s">
        <v>116</v>
      </c>
      <c r="AH49" s="1" t="s">
        <v>74</v>
      </c>
      <c r="AI49" s="1">
        <v>2</v>
      </c>
      <c r="AJ49" s="3">
        <v>45958</v>
      </c>
      <c r="AK49" s="3">
        <v>0</v>
      </c>
      <c r="AL49" s="3">
        <v>45949</v>
      </c>
      <c r="AM49" s="3">
        <v>45956</v>
      </c>
      <c r="AN49" s="3">
        <v>45957</v>
      </c>
      <c r="AO49" s="3">
        <v>45957</v>
      </c>
      <c r="AP49" s="3">
        <v>45953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45941</v>
      </c>
      <c r="B50" s="14" t="s">
        <v>540</v>
      </c>
      <c r="C50" s="9" t="s">
        <v>73</v>
      </c>
      <c r="D50" s="13" t="s">
        <v>553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301</v>
      </c>
      <c r="T50" s="12">
        <v>45958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551</v>
      </c>
      <c r="AG50" s="1" t="s">
        <v>113</v>
      </c>
      <c r="AH50" s="1" t="s">
        <v>74</v>
      </c>
      <c r="AI50" s="1">
        <v>2</v>
      </c>
      <c r="AJ50" s="3">
        <v>45958</v>
      </c>
      <c r="AK50" s="3">
        <v>0</v>
      </c>
      <c r="AL50" s="3">
        <v>45949</v>
      </c>
      <c r="AM50" s="3">
        <v>45956</v>
      </c>
      <c r="AN50" s="3">
        <v>45957</v>
      </c>
      <c r="AO50" s="3">
        <v>45957</v>
      </c>
      <c r="AP50" s="3">
        <v>45953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45941</v>
      </c>
      <c r="B51" s="14" t="s">
        <v>540</v>
      </c>
      <c r="C51" s="9" t="s">
        <v>73</v>
      </c>
      <c r="D51" s="13" t="s">
        <v>255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301</v>
      </c>
      <c r="T51" s="12">
        <v>45958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551</v>
      </c>
      <c r="AG51" s="1" t="s">
        <v>61</v>
      </c>
      <c r="AH51" s="1" t="s">
        <v>74</v>
      </c>
      <c r="AI51" s="1">
        <v>2</v>
      </c>
      <c r="AJ51" s="3">
        <v>45958</v>
      </c>
      <c r="AK51" s="3">
        <v>0</v>
      </c>
      <c r="AL51" s="3">
        <v>45949</v>
      </c>
      <c r="AM51" s="3">
        <v>45956</v>
      </c>
      <c r="AN51" s="3">
        <v>45957</v>
      </c>
      <c r="AO51" s="3">
        <v>45957</v>
      </c>
      <c r="AP51" s="3">
        <v>45953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45941</v>
      </c>
      <c r="B52" s="14" t="s">
        <v>554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301</v>
      </c>
      <c r="T52" s="12">
        <v>45959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18719.800000000003</v>
      </c>
      <c r="AC52" s="8">
        <v>0</v>
      </c>
      <c r="AD52" s="8">
        <v>0</v>
      </c>
      <c r="AE52" s="8">
        <v>0</v>
      </c>
      <c r="AF52" s="8" t="s">
        <v>555</v>
      </c>
      <c r="AG52" s="1" t="s">
        <v>113</v>
      </c>
      <c r="AH52" s="1" t="s">
        <v>77</v>
      </c>
      <c r="AI52" s="1">
        <v>1</v>
      </c>
      <c r="AJ52" s="3">
        <v>45959</v>
      </c>
      <c r="AK52" s="3">
        <v>0</v>
      </c>
      <c r="AL52" s="3">
        <v>0</v>
      </c>
      <c r="AM52" s="3">
        <v>0</v>
      </c>
      <c r="AN52" s="3">
        <v>0</v>
      </c>
      <c r="AO52" s="3">
        <v>45958</v>
      </c>
      <c r="AP52" s="3">
        <v>45954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8.5" customHeight="1" x14ac:dyDescent="0.45">
      <c r="A53" s="3" t="s">
        <v>132</v>
      </c>
      <c r="B53" s="14" t="s">
        <v>132</v>
      </c>
      <c r="C53" s="9" t="s">
        <v>73</v>
      </c>
      <c r="D53" s="13" t="s">
        <v>306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 t="s">
        <v>63</v>
      </c>
      <c r="U53" s="11">
        <v>5000</v>
      </c>
      <c r="V53" s="10">
        <v>5232</v>
      </c>
      <c r="W53" s="10">
        <v>0</v>
      </c>
      <c r="X53" s="10">
        <v>5400</v>
      </c>
      <c r="Y53" s="10">
        <v>0</v>
      </c>
      <c r="Z53" s="9" t="s">
        <v>168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74</v>
      </c>
      <c r="AI53" s="1">
        <v>2</v>
      </c>
      <c r="AJ53" s="3" t="s">
        <v>63</v>
      </c>
      <c r="AK53" s="3">
        <v>0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0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45961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168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>
        <v>45961</v>
      </c>
      <c r="AK54" s="3">
        <v>0</v>
      </c>
      <c r="AL54" s="3">
        <v>45952</v>
      </c>
      <c r="AM54" s="3">
        <v>45959</v>
      </c>
      <c r="AN54" s="3">
        <v>45960</v>
      </c>
      <c r="AO54" s="3">
        <v>45960</v>
      </c>
      <c r="AP54" s="3">
        <v>45956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15863.158520000001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168</v>
      </c>
      <c r="AA55" s="8">
        <v>336956.4</v>
      </c>
      <c r="AB55" s="8">
        <v>43182.55</v>
      </c>
      <c r="AC55" s="8">
        <v>293773.85000000003</v>
      </c>
      <c r="AD55" s="8">
        <v>0</v>
      </c>
      <c r="AE55" s="8">
        <v>0</v>
      </c>
      <c r="AF55" s="8" t="s">
        <v>58</v>
      </c>
      <c r="AG55" s="1" t="s">
        <v>113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170</v>
      </c>
      <c r="BD55" s="56">
        <v>0</v>
      </c>
    </row>
    <row r="56" spans="1:56" ht="28.5" customHeight="1" x14ac:dyDescent="0.45">
      <c r="A56" s="3">
        <v>45905</v>
      </c>
      <c r="B56" s="14" t="s">
        <v>307</v>
      </c>
      <c r="C56" s="9" t="s">
        <v>136</v>
      </c>
      <c r="D56" s="13" t="s">
        <v>302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188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 t="s">
        <v>63</v>
      </c>
      <c r="U56" s="11">
        <v>109</v>
      </c>
      <c r="V56" s="10">
        <v>0</v>
      </c>
      <c r="W56" s="10">
        <v>109</v>
      </c>
      <c r="X56" s="10">
        <v>6124</v>
      </c>
      <c r="Y56" s="10">
        <v>0</v>
      </c>
      <c r="Z56" s="9" t="s">
        <v>110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183</v>
      </c>
      <c r="BD56" s="56">
        <v>0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184</v>
      </c>
      <c r="BD57" s="56">
        <v>0</v>
      </c>
    </row>
    <row r="58" spans="1:56" ht="28.5" customHeight="1" x14ac:dyDescent="0.45">
      <c r="A58" s="3">
        <v>45919</v>
      </c>
      <c r="B58" s="14" t="s">
        <v>366</v>
      </c>
      <c r="C58" s="9" t="s">
        <v>136</v>
      </c>
      <c r="D58" s="13" t="s">
        <v>261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 t="s">
        <v>63</v>
      </c>
      <c r="U58" s="11">
        <v>48</v>
      </c>
      <c r="V58" s="10">
        <v>0</v>
      </c>
      <c r="W58" s="10">
        <v>48</v>
      </c>
      <c r="X58" s="10">
        <v>11390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455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368</v>
      </c>
      <c r="C59" s="9" t="s">
        <v>136</v>
      </c>
      <c r="D59" s="13" t="s">
        <v>128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 t="s">
        <v>63</v>
      </c>
      <c r="U59" s="11">
        <v>1933</v>
      </c>
      <c r="V59" s="10">
        <v>0</v>
      </c>
      <c r="W59" s="10">
        <v>1933</v>
      </c>
      <c r="X59" s="10">
        <v>33440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502</v>
      </c>
      <c r="AG59" s="1" t="s">
        <v>113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348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369</v>
      </c>
      <c r="C60" s="9" t="s">
        <v>136</v>
      </c>
      <c r="D60" s="13" t="s">
        <v>304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 t="s">
        <v>63</v>
      </c>
      <c r="U60" s="11">
        <v>604</v>
      </c>
      <c r="V60" s="10">
        <v>0</v>
      </c>
      <c r="W60" s="10">
        <v>604</v>
      </c>
      <c r="X60" s="10">
        <v>16380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45919</v>
      </c>
      <c r="B61" s="14" t="s">
        <v>370</v>
      </c>
      <c r="C61" s="9" t="s">
        <v>136</v>
      </c>
      <c r="D61" s="13" t="s">
        <v>142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1174</v>
      </c>
      <c r="V61" s="10">
        <v>0</v>
      </c>
      <c r="W61" s="10">
        <v>1174</v>
      </c>
      <c r="X61" s="10">
        <v>21440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45923</v>
      </c>
      <c r="B62" s="14" t="s">
        <v>384</v>
      </c>
      <c r="C62" s="9" t="s">
        <v>385</v>
      </c>
      <c r="D62" s="13" t="s">
        <v>386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45944</v>
      </c>
      <c r="U62" s="11">
        <v>5000</v>
      </c>
      <c r="V62" s="10">
        <v>5048</v>
      </c>
      <c r="W62" s="10">
        <v>0</v>
      </c>
      <c r="X62" s="10">
        <v>5500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129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387</v>
      </c>
      <c r="C63" s="9" t="s">
        <v>243</v>
      </c>
      <c r="D63" s="13" t="s">
        <v>388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5000</v>
      </c>
      <c r="V63" s="10">
        <v>4787</v>
      </c>
      <c r="W63" s="10">
        <v>213</v>
      </c>
      <c r="X63" s="10">
        <v>5280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387</v>
      </c>
      <c r="C64" s="9" t="s">
        <v>243</v>
      </c>
      <c r="D64" s="13" t="s">
        <v>389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10000</v>
      </c>
      <c r="V64" s="10">
        <v>7750</v>
      </c>
      <c r="W64" s="10">
        <v>2250</v>
      </c>
      <c r="X64" s="10">
        <v>10300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45922</v>
      </c>
      <c r="B65" s="14" t="s">
        <v>387</v>
      </c>
      <c r="C65" s="9" t="s">
        <v>243</v>
      </c>
      <c r="D65" s="13" t="s">
        <v>390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45944</v>
      </c>
      <c r="U65" s="11">
        <v>5000</v>
      </c>
      <c r="V65" s="10">
        <v>4774</v>
      </c>
      <c r="W65" s="10">
        <v>226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45944</v>
      </c>
      <c r="AK65" s="3">
        <v>45940</v>
      </c>
      <c r="AL65" s="3">
        <v>45933</v>
      </c>
      <c r="AM65" s="3">
        <v>45941</v>
      </c>
      <c r="AN65" s="3">
        <v>45942</v>
      </c>
      <c r="AO65" s="3">
        <v>45943</v>
      </c>
      <c r="AP65" s="3">
        <v>45939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45931</v>
      </c>
      <c r="B66" s="14" t="s">
        <v>478</v>
      </c>
      <c r="C66" s="9" t="s">
        <v>448</v>
      </c>
      <c r="D66" s="13" t="s">
        <v>449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456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45944</v>
      </c>
      <c r="U66" s="11">
        <v>5000</v>
      </c>
      <c r="V66" s="10">
        <v>5000</v>
      </c>
      <c r="W66" s="10">
        <v>0</v>
      </c>
      <c r="X66" s="10">
        <v>5400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68</v>
      </c>
      <c r="AI66" s="1">
        <v>4</v>
      </c>
      <c r="AJ66" s="3">
        <v>45944</v>
      </c>
      <c r="AK66" s="3">
        <v>45940</v>
      </c>
      <c r="AL66" s="3">
        <v>45934</v>
      </c>
      <c r="AM66" s="3">
        <v>45941</v>
      </c>
      <c r="AN66" s="3">
        <v>45942</v>
      </c>
      <c r="AO66" s="3">
        <v>45942</v>
      </c>
      <c r="AP66" s="3">
        <v>45939</v>
      </c>
      <c r="AQ66" s="3">
        <v>45943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45931</v>
      </c>
      <c r="B67" s="14" t="s">
        <v>479</v>
      </c>
      <c r="C67" s="9" t="s">
        <v>448</v>
      </c>
      <c r="D67" s="13" t="s">
        <v>450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456</v>
      </c>
      <c r="M67" s="10">
        <v>21</v>
      </c>
      <c r="N67" s="9">
        <v>33</v>
      </c>
      <c r="O67" s="9">
        <v>40</v>
      </c>
      <c r="P67" s="10">
        <v>0</v>
      </c>
      <c r="Q67" s="10">
        <v>0</v>
      </c>
      <c r="R67" s="10">
        <v>0</v>
      </c>
      <c r="S67" s="9" t="s">
        <v>71</v>
      </c>
      <c r="T67" s="12">
        <v>45944</v>
      </c>
      <c r="U67" s="11">
        <v>5000</v>
      </c>
      <c r="V67" s="10">
        <v>5000</v>
      </c>
      <c r="W67" s="10">
        <v>0</v>
      </c>
      <c r="X67" s="10">
        <v>5400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68</v>
      </c>
      <c r="AI67" s="1">
        <v>4</v>
      </c>
      <c r="AJ67" s="3">
        <v>45944</v>
      </c>
      <c r="AK67" s="3">
        <v>45940</v>
      </c>
      <c r="AL67" s="3">
        <v>45934</v>
      </c>
      <c r="AM67" s="3">
        <v>45941</v>
      </c>
      <c r="AN67" s="3">
        <v>45942</v>
      </c>
      <c r="AO67" s="3">
        <v>45942</v>
      </c>
      <c r="AP67" s="3">
        <v>45939</v>
      </c>
      <c r="AQ67" s="3">
        <v>45943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45877</v>
      </c>
      <c r="B68" s="14" t="s">
        <v>269</v>
      </c>
      <c r="C68" s="9" t="s">
        <v>79</v>
      </c>
      <c r="D68" s="13" t="s">
        <v>270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3500</v>
      </c>
      <c r="V68" s="10">
        <v>3500</v>
      </c>
      <c r="W68" s="10">
        <v>0</v>
      </c>
      <c r="X68" s="10">
        <v>3605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45945</v>
      </c>
      <c r="U69" s="11">
        <v>5000</v>
      </c>
      <c r="V69" s="10">
        <v>5100</v>
      </c>
      <c r="W69" s="10">
        <v>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45930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330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45945</v>
      </c>
      <c r="U70" s="11">
        <v>4000</v>
      </c>
      <c r="V70" s="10">
        <v>4000</v>
      </c>
      <c r="W70" s="10">
        <v>0</v>
      </c>
      <c r="X70" s="10">
        <v>4900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45930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45945</v>
      </c>
      <c r="U71" s="11">
        <v>5000</v>
      </c>
      <c r="V71" s="10">
        <v>5100</v>
      </c>
      <c r="W71" s="10">
        <v>0</v>
      </c>
      <c r="X71" s="10">
        <v>5013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425</v>
      </c>
      <c r="AG71" s="1" t="s">
        <v>113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 t="s">
        <v>329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45945</v>
      </c>
      <c r="U72" s="11">
        <v>5000</v>
      </c>
      <c r="V72" s="10">
        <v>5000</v>
      </c>
      <c r="W72" s="10">
        <v>0</v>
      </c>
      <c r="X72" s="10">
        <v>5100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45945</v>
      </c>
      <c r="AK72" s="3">
        <v>45941</v>
      </c>
      <c r="AL72" s="3">
        <v>45934</v>
      </c>
      <c r="AM72" s="3">
        <v>45942</v>
      </c>
      <c r="AN72" s="3">
        <v>45943</v>
      </c>
      <c r="AO72" s="3">
        <v>45944</v>
      </c>
      <c r="AP72" s="3">
        <v>45940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45937</v>
      </c>
      <c r="B73" s="14" t="s">
        <v>517</v>
      </c>
      <c r="C73" s="9" t="s">
        <v>136</v>
      </c>
      <c r="D73" s="13" t="s">
        <v>225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227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45945</v>
      </c>
      <c r="U73" s="11">
        <v>5040</v>
      </c>
      <c r="V73" s="10">
        <v>0</v>
      </c>
      <c r="W73" s="10">
        <v>5040</v>
      </c>
      <c r="X73" s="10">
        <v>6170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45825</v>
      </c>
      <c r="B74" s="14" t="s">
        <v>245</v>
      </c>
      <c r="C74" s="9" t="s">
        <v>136</v>
      </c>
      <c r="D74" s="13" t="s">
        <v>225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227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45945</v>
      </c>
      <c r="U74" s="11">
        <v>894</v>
      </c>
      <c r="V74" s="10">
        <v>525</v>
      </c>
      <c r="W74" s="10">
        <v>369</v>
      </c>
      <c r="X74" s="10">
        <v>925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45936</v>
      </c>
      <c r="B75" s="14" t="s">
        <v>503</v>
      </c>
      <c r="C75" s="9" t="s">
        <v>136</v>
      </c>
      <c r="D75" s="13" t="s">
        <v>173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227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45945</v>
      </c>
      <c r="U75" s="11">
        <v>5040</v>
      </c>
      <c r="V75" s="10">
        <v>0</v>
      </c>
      <c r="W75" s="10">
        <v>5040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45523</v>
      </c>
      <c r="B76" s="14" t="s">
        <v>174</v>
      </c>
      <c r="C76" s="9" t="s">
        <v>136</v>
      </c>
      <c r="D76" s="13" t="s">
        <v>173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227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45945</v>
      </c>
      <c r="U76" s="11">
        <v>89</v>
      </c>
      <c r="V76" s="10">
        <v>0</v>
      </c>
      <c r="W76" s="10">
        <v>89</v>
      </c>
      <c r="X76" s="10">
        <v>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45945</v>
      </c>
      <c r="U77" s="11">
        <v>2500</v>
      </c>
      <c r="V77" s="10">
        <v>2700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45945</v>
      </c>
      <c r="AK77" s="3">
        <v>45941</v>
      </c>
      <c r="AL77" s="3">
        <v>45934</v>
      </c>
      <c r="AM77" s="3">
        <v>45942</v>
      </c>
      <c r="AN77" s="3">
        <v>45943</v>
      </c>
      <c r="AO77" s="3">
        <v>45944</v>
      </c>
      <c r="AP77" s="3">
        <v>45940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45923</v>
      </c>
      <c r="B78" s="14" t="s">
        <v>399</v>
      </c>
      <c r="C78" s="9" t="s">
        <v>79</v>
      </c>
      <c r="D78" s="13" t="s">
        <v>400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45946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45946</v>
      </c>
      <c r="AK78" s="3">
        <v>45942</v>
      </c>
      <c r="AL78" s="3">
        <v>45935</v>
      </c>
      <c r="AM78" s="3">
        <v>45943</v>
      </c>
      <c r="AN78" s="3">
        <v>45944</v>
      </c>
      <c r="AO78" s="3">
        <v>45945</v>
      </c>
      <c r="AP78" s="3">
        <v>45941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2500</v>
      </c>
      <c r="V79" s="10">
        <v>2500</v>
      </c>
      <c r="W79" s="10">
        <v>0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317</v>
      </c>
      <c r="C80" s="9" t="s">
        <v>105</v>
      </c>
      <c r="D80" s="13" t="s">
        <v>318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4000</v>
      </c>
      <c r="W80" s="10">
        <v>4000</v>
      </c>
      <c r="X80" s="10">
        <v>8465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315</v>
      </c>
      <c r="C81" s="9" t="s">
        <v>105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5245</v>
      </c>
      <c r="W82" s="10">
        <v>2255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45951</v>
      </c>
      <c r="U83" s="11">
        <v>5000</v>
      </c>
      <c r="V83" s="10">
        <v>4617</v>
      </c>
      <c r="W83" s="10">
        <v>383</v>
      </c>
      <c r="X83" s="10">
        <v>5100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45951</v>
      </c>
      <c r="AK83" s="3">
        <v>45947</v>
      </c>
      <c r="AL83" s="3">
        <v>45940</v>
      </c>
      <c r="AM83" s="3">
        <v>45948</v>
      </c>
      <c r="AN83" s="3">
        <v>45949</v>
      </c>
      <c r="AO83" s="3">
        <v>45950</v>
      </c>
      <c r="AP83" s="3">
        <v>45946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2500</v>
      </c>
      <c r="V84" s="10">
        <v>1371</v>
      </c>
      <c r="W84" s="10">
        <v>1129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45892</v>
      </c>
      <c r="B85" s="14" t="s">
        <v>281</v>
      </c>
      <c r="C85" s="9" t="s">
        <v>79</v>
      </c>
      <c r="D85" s="13" t="s">
        <v>209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45951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0</v>
      </c>
      <c r="AE85" s="8">
        <v>6621.78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345</v>
      </c>
      <c r="C86" s="9" t="s">
        <v>246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45951</v>
      </c>
      <c r="U86" s="11">
        <v>5000</v>
      </c>
      <c r="V86" s="10">
        <v>4825</v>
      </c>
      <c r="W86" s="10">
        <v>175</v>
      </c>
      <c r="X86" s="10">
        <v>5200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45933</v>
      </c>
      <c r="B87" s="14" t="s">
        <v>507</v>
      </c>
      <c r="C87" s="9" t="s">
        <v>79</v>
      </c>
      <c r="D87" s="13" t="s">
        <v>483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45951</v>
      </c>
      <c r="AK87" s="3">
        <v>45947</v>
      </c>
      <c r="AL87" s="3">
        <v>45940</v>
      </c>
      <c r="AM87" s="3">
        <v>45948</v>
      </c>
      <c r="AN87" s="3">
        <v>45949</v>
      </c>
      <c r="AO87" s="3">
        <v>45950</v>
      </c>
      <c r="AP87" s="3">
        <v>45946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>
        <v>917</v>
      </c>
      <c r="E88" s="9">
        <v>20</v>
      </c>
      <c r="F88" s="9">
        <v>37</v>
      </c>
      <c r="G88" s="9" t="s">
        <v>60</v>
      </c>
      <c r="H88" s="9" t="s">
        <v>76</v>
      </c>
      <c r="I88" s="9">
        <v>98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45952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2689.2250000000004</v>
      </c>
      <c r="AB88" s="8">
        <v>2689.2250000000004</v>
      </c>
      <c r="AC88" s="8">
        <v>0</v>
      </c>
      <c r="AD88" s="8">
        <v>0</v>
      </c>
      <c r="AE88" s="8">
        <v>2689.2250000000004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45952</v>
      </c>
      <c r="AK88" s="3">
        <v>45948</v>
      </c>
      <c r="AL88" s="3">
        <v>45941</v>
      </c>
      <c r="AM88" s="3">
        <v>45949</v>
      </c>
      <c r="AN88" s="3">
        <v>45950</v>
      </c>
      <c r="AO88" s="3">
        <v>45951</v>
      </c>
      <c r="AP88" s="3">
        <v>45947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45891</v>
      </c>
      <c r="B89" s="14" t="s">
        <v>287</v>
      </c>
      <c r="C89" s="9" t="s">
        <v>79</v>
      </c>
      <c r="D89" s="13" t="s">
        <v>288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9000</v>
      </c>
      <c r="V89" s="10">
        <v>8447</v>
      </c>
      <c r="W89" s="10">
        <v>553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45951</v>
      </c>
      <c r="AK89" s="3">
        <v>45946</v>
      </c>
      <c r="AL89" s="3">
        <v>45939</v>
      </c>
      <c r="AM89" s="3">
        <v>45947</v>
      </c>
      <c r="AN89" s="3">
        <v>45948</v>
      </c>
      <c r="AO89" s="3">
        <v>45949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45933</v>
      </c>
      <c r="B90" s="14" t="s">
        <v>508</v>
      </c>
      <c r="C90" s="9" t="s">
        <v>79</v>
      </c>
      <c r="D90" s="13" t="s">
        <v>484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45923</v>
      </c>
      <c r="B91" s="14" t="s">
        <v>397</v>
      </c>
      <c r="C91" s="9" t="s">
        <v>79</v>
      </c>
      <c r="D91" s="13" t="s">
        <v>398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45953</v>
      </c>
      <c r="AK91" s="3">
        <v>45949</v>
      </c>
      <c r="AL91" s="3">
        <v>45942</v>
      </c>
      <c r="AM91" s="3">
        <v>45950</v>
      </c>
      <c r="AN91" s="3">
        <v>45951</v>
      </c>
      <c r="AO91" s="3">
        <v>45952</v>
      </c>
      <c r="AP91" s="3">
        <v>45948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 t="s">
        <v>329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45954</v>
      </c>
      <c r="U92" s="11">
        <v>5000</v>
      </c>
      <c r="V92" s="10">
        <v>5000</v>
      </c>
      <c r="W92" s="10">
        <v>0</v>
      </c>
      <c r="X92" s="10">
        <v>5150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45954</v>
      </c>
      <c r="AK92" s="3">
        <v>45950</v>
      </c>
      <c r="AL92" s="3">
        <v>45943</v>
      </c>
      <c r="AM92" s="3">
        <v>45951</v>
      </c>
      <c r="AN92" s="3">
        <v>45952</v>
      </c>
      <c r="AO92" s="3">
        <v>45953</v>
      </c>
      <c r="AP92" s="3">
        <v>45949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2500</v>
      </c>
      <c r="W93" s="10">
        <v>0</v>
      </c>
      <c r="X93" s="10">
        <v>2550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1413</v>
      </c>
      <c r="AC94" s="8">
        <v>4105.1499999999996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310.16688888888888</v>
      </c>
    </row>
    <row r="95" spans="1:56" ht="28.5" customHeight="1" x14ac:dyDescent="0.45">
      <c r="A95" s="3">
        <v>45798</v>
      </c>
      <c r="B95" s="14" t="s">
        <v>239</v>
      </c>
      <c r="C95" s="9" t="s">
        <v>105</v>
      </c>
      <c r="D95" s="13" t="s">
        <v>480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45957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345</v>
      </c>
      <c r="C96" s="9" t="s">
        <v>246</v>
      </c>
      <c r="D96" s="13" t="s">
        <v>330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45958</v>
      </c>
      <c r="U96" s="11">
        <v>5000</v>
      </c>
      <c r="V96" s="10">
        <v>5000</v>
      </c>
      <c r="W96" s="10">
        <v>0</v>
      </c>
      <c r="X96" s="10">
        <v>5100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45958</v>
      </c>
      <c r="AK96" s="3">
        <v>45954</v>
      </c>
      <c r="AL96" s="3">
        <v>45947</v>
      </c>
      <c r="AM96" s="3">
        <v>45955</v>
      </c>
      <c r="AN96" s="3">
        <v>45956</v>
      </c>
      <c r="AO96" s="3">
        <v>45957</v>
      </c>
      <c r="AP96" s="3">
        <v>45953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45909</v>
      </c>
      <c r="B97" s="14" t="s">
        <v>314</v>
      </c>
      <c r="C97" s="9" t="s">
        <v>79</v>
      </c>
      <c r="D97" s="13" t="s">
        <v>309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6000</v>
      </c>
      <c r="V97" s="10">
        <v>5531</v>
      </c>
      <c r="W97" s="10">
        <v>469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45960</v>
      </c>
      <c r="U99" s="11">
        <v>5000</v>
      </c>
      <c r="V99" s="10">
        <v>5000</v>
      </c>
      <c r="W99" s="10">
        <v>0</v>
      </c>
      <c r="X99" s="10">
        <v>5385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45960</v>
      </c>
      <c r="AK99" s="3">
        <v>45956</v>
      </c>
      <c r="AL99" s="3">
        <v>45949</v>
      </c>
      <c r="AM99" s="3">
        <v>45957</v>
      </c>
      <c r="AN99" s="3">
        <v>45958</v>
      </c>
      <c r="AO99" s="3">
        <v>45959</v>
      </c>
      <c r="AP99" s="3">
        <v>45955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 t="s">
        <v>132</v>
      </c>
      <c r="B100" s="14" t="s">
        <v>132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45960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115</v>
      </c>
      <c r="AH100" s="1" t="s">
        <v>75</v>
      </c>
      <c r="AI100" s="1">
        <v>4</v>
      </c>
      <c r="AJ100" s="3">
        <v>45960</v>
      </c>
      <c r="AK100" s="3">
        <v>45956</v>
      </c>
      <c r="AL100" s="3">
        <v>45949</v>
      </c>
      <c r="AM100" s="3">
        <v>45957</v>
      </c>
      <c r="AN100" s="3">
        <v>45958</v>
      </c>
      <c r="AO100" s="3">
        <v>45959</v>
      </c>
      <c r="AP100" s="3">
        <v>45955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1667.7075555555555</v>
      </c>
    </row>
    <row r="101" spans="1:56" ht="28.5" customHeight="1" x14ac:dyDescent="0.45">
      <c r="A101" s="3" t="s">
        <v>132</v>
      </c>
      <c r="B101" s="14" t="s">
        <v>132</v>
      </c>
      <c r="C101" s="9" t="s">
        <v>96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1625.4871111111113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 t="s">
        <v>329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45960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333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45961</v>
      </c>
      <c r="U103" s="11">
        <v>2500</v>
      </c>
      <c r="V103" s="10">
        <v>1129</v>
      </c>
      <c r="W103" s="10">
        <v>1371</v>
      </c>
      <c r="X103" s="10">
        <v>2550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0</v>
      </c>
      <c r="AC104" s="8">
        <v>2689.2250000000004</v>
      </c>
      <c r="AD104" s="8">
        <v>0</v>
      </c>
      <c r="AE104" s="8">
        <v>2689.2250000000004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203.18588888888891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45911</v>
      </c>
      <c r="B106" s="14" t="s">
        <v>319</v>
      </c>
      <c r="C106" s="9" t="s">
        <v>105</v>
      </c>
      <c r="D106" s="13" t="s">
        <v>320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45961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45909</v>
      </c>
      <c r="B107" s="14" t="s">
        <v>316</v>
      </c>
      <c r="C107" s="9" t="s">
        <v>105</v>
      </c>
      <c r="D107" s="13" t="s">
        <v>311</v>
      </c>
      <c r="E107" s="9">
        <v>20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45941</v>
      </c>
      <c r="B108" s="14" t="s">
        <v>126</v>
      </c>
      <c r="C108" s="9" t="s">
        <v>105</v>
      </c>
      <c r="D108" s="13" t="s">
        <v>556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45975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45975</v>
      </c>
      <c r="AK108" s="3">
        <v>45971</v>
      </c>
      <c r="AL108" s="3">
        <v>45964</v>
      </c>
      <c r="AM108" s="3">
        <v>45972</v>
      </c>
      <c r="AN108" s="3">
        <v>45973</v>
      </c>
      <c r="AO108" s="3">
        <v>45974</v>
      </c>
      <c r="AP108" s="3">
        <v>45970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504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3310.89</v>
      </c>
      <c r="AC111" s="8">
        <v>0</v>
      </c>
      <c r="AD111" s="8">
        <v>3310.89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45933</v>
      </c>
      <c r="B112" s="14" t="s">
        <v>505</v>
      </c>
      <c r="C112" s="9" t="s">
        <v>105</v>
      </c>
      <c r="D112" s="13" t="s">
        <v>481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45933</v>
      </c>
      <c r="B113" s="14" t="s">
        <v>506</v>
      </c>
      <c r="C113" s="9" t="s">
        <v>79</v>
      </c>
      <c r="D113" s="13" t="s">
        <v>482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509</v>
      </c>
      <c r="C114" s="9" t="s">
        <v>105</v>
      </c>
      <c r="D114" s="13" t="s">
        <v>485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3310.89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45933</v>
      </c>
      <c r="B115" s="14" t="s">
        <v>510</v>
      </c>
      <c r="C115" s="9" t="s">
        <v>105</v>
      </c>
      <c r="D115" s="13" t="s">
        <v>486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45919</v>
      </c>
      <c r="B116" s="14" t="s">
        <v>368</v>
      </c>
      <c r="C116" s="9" t="s">
        <v>136</v>
      </c>
      <c r="D116" s="13" t="s">
        <v>213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1172</v>
      </c>
      <c r="V116" s="10">
        <v>0</v>
      </c>
      <c r="W116" s="10">
        <v>1172</v>
      </c>
      <c r="X116" s="10">
        <v>21290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349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45919</v>
      </c>
      <c r="B117" s="14" t="s">
        <v>367</v>
      </c>
      <c r="C117" s="9" t="s">
        <v>136</v>
      </c>
      <c r="D117" s="13" t="s">
        <v>350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227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622</v>
      </c>
      <c r="V117" s="10">
        <v>0</v>
      </c>
      <c r="W117" s="10">
        <v>622</v>
      </c>
      <c r="X117" s="10">
        <v>6150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117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45923</v>
      </c>
      <c r="B118" s="14" t="s">
        <v>393</v>
      </c>
      <c r="C118" s="9" t="s">
        <v>79</v>
      </c>
      <c r="D118" s="13" t="s">
        <v>394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45923</v>
      </c>
      <c r="B119" s="14" t="s">
        <v>395</v>
      </c>
      <c r="C119" s="9" t="s">
        <v>79</v>
      </c>
      <c r="D119" s="13" t="s">
        <v>396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25000</v>
      </c>
      <c r="V119" s="10">
        <v>0</v>
      </c>
      <c r="W119" s="10">
        <v>25000</v>
      </c>
      <c r="X119" s="10">
        <v>0</v>
      </c>
      <c r="Y119" s="10">
        <v>26250</v>
      </c>
      <c r="Z119" s="9" t="s">
        <v>80</v>
      </c>
      <c r="AA119" s="8">
        <v>27590.75</v>
      </c>
      <c r="AB119" s="8">
        <v>27590.75</v>
      </c>
      <c r="AC119" s="8">
        <v>0</v>
      </c>
      <c r="AD119" s="8">
        <v>27590.75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131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45877</v>
      </c>
      <c r="B120" s="14" t="s">
        <v>269</v>
      </c>
      <c r="C120" s="9" t="s">
        <v>79</v>
      </c>
      <c r="D120" s="13" t="s">
        <v>270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3500</v>
      </c>
      <c r="V120" s="10">
        <v>1217</v>
      </c>
      <c r="W120" s="10">
        <v>2283</v>
      </c>
      <c r="X120" s="10">
        <v>1545</v>
      </c>
      <c r="Y120" s="10">
        <v>2052.75</v>
      </c>
      <c r="Z120" s="9" t="s">
        <v>80</v>
      </c>
      <c r="AA120" s="8">
        <v>2265.4764825000002</v>
      </c>
      <c r="AB120" s="8">
        <v>2265.4764825000002</v>
      </c>
      <c r="AC120" s="8">
        <v>0</v>
      </c>
      <c r="AD120" s="8">
        <v>2265.4764825000002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45896</v>
      </c>
      <c r="B121" s="14" t="s">
        <v>291</v>
      </c>
      <c r="C121" s="9" t="s">
        <v>79</v>
      </c>
      <c r="D121" s="13" t="s">
        <v>263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5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308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300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45796</v>
      </c>
      <c r="B123" s="14" t="s">
        <v>233</v>
      </c>
      <c r="C123" s="9" t="s">
        <v>136</v>
      </c>
      <c r="D123" s="13" t="s">
        <v>231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45674</v>
      </c>
      <c r="B124" s="14" t="s">
        <v>215</v>
      </c>
      <c r="C124" s="9" t="s">
        <v>136</v>
      </c>
      <c r="D124" s="13" t="s">
        <v>214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222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45611</v>
      </c>
      <c r="B125" s="14" t="s">
        <v>187</v>
      </c>
      <c r="C125" s="9" t="s">
        <v>136</v>
      </c>
      <c r="D125" s="13" t="s">
        <v>186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45523</v>
      </c>
      <c r="B126" s="14" t="s">
        <v>174</v>
      </c>
      <c r="C126" s="9" t="s">
        <v>136</v>
      </c>
      <c r="D126" s="13" t="s">
        <v>172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45896</v>
      </c>
      <c r="B127" s="14" t="s">
        <v>292</v>
      </c>
      <c r="C127" s="9" t="s">
        <v>79</v>
      </c>
      <c r="D127" s="13" t="s">
        <v>293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129</v>
      </c>
      <c r="U127" s="11">
        <v>3000</v>
      </c>
      <c r="V127" s="10">
        <v>3194</v>
      </c>
      <c r="W127" s="10">
        <v>0</v>
      </c>
      <c r="X127" s="10">
        <v>8100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5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45891</v>
      </c>
      <c r="B128" s="14" t="s">
        <v>289</v>
      </c>
      <c r="C128" s="9" t="s">
        <v>79</v>
      </c>
      <c r="D128" s="13" t="s">
        <v>290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6000</v>
      </c>
      <c r="V128" s="10">
        <v>5500</v>
      </c>
      <c r="W128" s="10">
        <v>500</v>
      </c>
      <c r="X128" s="10">
        <v>9455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8500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45908</v>
      </c>
      <c r="B129" s="14" t="s">
        <v>313</v>
      </c>
      <c r="C129" s="9" t="s">
        <v>235</v>
      </c>
      <c r="D129" s="13" t="s">
        <v>236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129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45908</v>
      </c>
      <c r="B130" s="14" t="s">
        <v>313</v>
      </c>
      <c r="C130" s="9" t="s">
        <v>235</v>
      </c>
      <c r="D130" s="13" t="s">
        <v>278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129</v>
      </c>
      <c r="U130" s="11">
        <v>4000</v>
      </c>
      <c r="V130" s="10">
        <v>4000</v>
      </c>
      <c r="W130" s="10">
        <v>0</v>
      </c>
      <c r="X130" s="10">
        <v>4060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45799</v>
      </c>
      <c r="B131" s="14" t="s">
        <v>240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3975</v>
      </c>
      <c r="W131" s="10">
        <v>25</v>
      </c>
      <c r="X131" s="10">
        <v>4140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202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45799</v>
      </c>
      <c r="B132" s="14" t="s">
        <v>240</v>
      </c>
      <c r="C132" s="9" t="s">
        <v>235</v>
      </c>
      <c r="D132" s="13" t="s">
        <v>278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4056</v>
      </c>
      <c r="W132" s="10">
        <v>0</v>
      </c>
      <c r="X132" s="10">
        <v>4404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202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45720</v>
      </c>
      <c r="B133" s="14" t="s">
        <v>126</v>
      </c>
      <c r="C133" s="9" t="s">
        <v>105</v>
      </c>
      <c r="D133" s="13" t="s">
        <v>201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129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45720</v>
      </c>
      <c r="B134" s="14" t="s">
        <v>126</v>
      </c>
      <c r="C134" s="9" t="s">
        <v>105</v>
      </c>
      <c r="D134" s="13" t="s">
        <v>208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45541</v>
      </c>
      <c r="B135" s="14" t="s">
        <v>176</v>
      </c>
      <c r="C135" s="9" t="s">
        <v>105</v>
      </c>
      <c r="D135" s="13" t="s">
        <v>177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178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211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45581</v>
      </c>
      <c r="B136" s="14" t="s">
        <v>180</v>
      </c>
      <c r="C136" s="9" t="s">
        <v>105</v>
      </c>
      <c r="D136" s="13" t="s">
        <v>181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603143.1164825001</v>
      </c>
      <c r="AB137" s="8">
        <v>90411.221482499997</v>
      </c>
      <c r="AC137" s="8">
        <v>512731.89500000002</v>
      </c>
      <c r="AD137" s="8">
        <v>60925.506482500001</v>
      </c>
      <c r="AE137" s="8">
        <v>542217.61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45944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45944</v>
      </c>
      <c r="AK138" s="3">
        <v>0</v>
      </c>
      <c r="AL138" s="3">
        <v>45935</v>
      </c>
      <c r="AM138" s="3">
        <v>45942</v>
      </c>
      <c r="AN138" s="3">
        <v>45943</v>
      </c>
      <c r="AO138" s="3">
        <v>45943</v>
      </c>
      <c r="AP138" s="3">
        <v>45939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335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45945</v>
      </c>
      <c r="U139" s="11">
        <v>5000</v>
      </c>
      <c r="V139" s="10">
        <v>5100</v>
      </c>
      <c r="W139" s="10">
        <v>0</v>
      </c>
      <c r="X139" s="10">
        <v>5200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45945</v>
      </c>
      <c r="AK139" s="3">
        <v>0</v>
      </c>
      <c r="AL139" s="3">
        <v>45936</v>
      </c>
      <c r="AM139" s="3">
        <v>45943</v>
      </c>
      <c r="AN139" s="3">
        <v>45944</v>
      </c>
      <c r="AO139" s="3">
        <v>45944</v>
      </c>
      <c r="AP139" s="3">
        <v>45940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2500</v>
      </c>
      <c r="V140" s="10">
        <v>0</v>
      </c>
      <c r="W140" s="10">
        <v>2500</v>
      </c>
      <c r="X140" s="10">
        <v>2550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2700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429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338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5100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5100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4200</v>
      </c>
      <c r="W145" s="10">
        <v>800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45950</v>
      </c>
      <c r="U146" s="11">
        <v>2500</v>
      </c>
      <c r="V146" s="10">
        <v>2359</v>
      </c>
      <c r="W146" s="10">
        <v>141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45950</v>
      </c>
      <c r="AK146" s="3">
        <v>0</v>
      </c>
      <c r="AL146" s="3">
        <v>45941</v>
      </c>
      <c r="AM146" s="3">
        <v>45948</v>
      </c>
      <c r="AN146" s="3">
        <v>45949</v>
      </c>
      <c r="AO146" s="3">
        <v>45949</v>
      </c>
      <c r="AP146" s="3">
        <v>45945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10000</v>
      </c>
      <c r="V147" s="10">
        <v>0</v>
      </c>
      <c r="W147" s="10">
        <v>10000</v>
      </c>
      <c r="X147" s="10">
        <v>10200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10000</v>
      </c>
      <c r="V149" s="10">
        <v>2900</v>
      </c>
      <c r="W149" s="10">
        <v>7100</v>
      </c>
      <c r="X149" s="10">
        <v>10300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340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0</v>
      </c>
      <c r="W152" s="10">
        <v>2500</v>
      </c>
      <c r="X152" s="10">
        <v>2550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247</v>
      </c>
      <c r="AA153" s="8">
        <v>8486.7750000000015</v>
      </c>
      <c r="AB153" s="8">
        <v>8486.7750000000015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341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5000</v>
      </c>
      <c r="V155" s="10">
        <v>0</v>
      </c>
      <c r="W155" s="10">
        <v>5000</v>
      </c>
      <c r="X155" s="10">
        <v>5165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4728</v>
      </c>
      <c r="W156" s="10">
        <v>272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45951</v>
      </c>
      <c r="U157" s="11">
        <v>10000</v>
      </c>
      <c r="V157" s="10">
        <v>0</v>
      </c>
      <c r="W157" s="10">
        <v>10000</v>
      </c>
      <c r="X157" s="10">
        <v>10300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45951</v>
      </c>
      <c r="AK157" s="3">
        <v>0</v>
      </c>
      <c r="AL157" s="3">
        <v>45942</v>
      </c>
      <c r="AM157" s="3">
        <v>45949</v>
      </c>
      <c r="AN157" s="3">
        <v>45950</v>
      </c>
      <c r="AO157" s="3">
        <v>45950</v>
      </c>
      <c r="AP157" s="3">
        <v>45946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45952</v>
      </c>
      <c r="U158" s="11">
        <v>2500</v>
      </c>
      <c r="V158" s="10">
        <v>2700</v>
      </c>
      <c r="W158" s="10">
        <v>0</v>
      </c>
      <c r="X158" s="10">
        <v>2687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45952</v>
      </c>
      <c r="AK158" s="3">
        <v>0</v>
      </c>
      <c r="AL158" s="3">
        <v>45943</v>
      </c>
      <c r="AM158" s="3">
        <v>45950</v>
      </c>
      <c r="AN158" s="3">
        <v>45951</v>
      </c>
      <c r="AO158" s="3">
        <v>45951</v>
      </c>
      <c r="AP158" s="3">
        <v>45947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429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342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45954</v>
      </c>
      <c r="AK161" s="3">
        <v>0</v>
      </c>
      <c r="AL161" s="3">
        <v>45945</v>
      </c>
      <c r="AM161" s="3">
        <v>45952</v>
      </c>
      <c r="AN161" s="3">
        <v>45953</v>
      </c>
      <c r="AO161" s="3">
        <v>45953</v>
      </c>
      <c r="AP161" s="3">
        <v>45949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45954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74</v>
      </c>
      <c r="AI162" s="1">
        <v>2</v>
      </c>
      <c r="AJ162" s="3">
        <v>45954</v>
      </c>
      <c r="AK162" s="3">
        <v>0</v>
      </c>
      <c r="AL162" s="3">
        <v>45945</v>
      </c>
      <c r="AM162" s="3">
        <v>45952</v>
      </c>
      <c r="AN162" s="3">
        <v>45953</v>
      </c>
      <c r="AO162" s="3">
        <v>45953</v>
      </c>
      <c r="AP162" s="3">
        <v>45949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7500</v>
      </c>
      <c r="V163" s="10">
        <v>0</v>
      </c>
      <c r="W163" s="10">
        <v>7500</v>
      </c>
      <c r="X163" s="10">
        <v>0</v>
      </c>
      <c r="Y163" s="10">
        <v>7875</v>
      </c>
      <c r="Z163" s="9" t="s">
        <v>247</v>
      </c>
      <c r="AA163" s="8">
        <v>8486.7750000000015</v>
      </c>
      <c r="AB163" s="8">
        <v>8486.7750000000015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2828.9250000000002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5000</v>
      </c>
      <c r="V165" s="10">
        <v>0</v>
      </c>
      <c r="W165" s="10">
        <v>5000</v>
      </c>
      <c r="X165" s="10">
        <v>5165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5000</v>
      </c>
      <c r="V166" s="10">
        <v>0</v>
      </c>
      <c r="W166" s="10">
        <v>5000</v>
      </c>
      <c r="X166" s="10">
        <v>5200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5657.85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45957</v>
      </c>
      <c r="AK167" s="3">
        <v>0</v>
      </c>
      <c r="AL167" s="3">
        <v>45948</v>
      </c>
      <c r="AM167" s="3">
        <v>45955</v>
      </c>
      <c r="AN167" s="3">
        <v>45956</v>
      </c>
      <c r="AO167" s="3">
        <v>45956</v>
      </c>
      <c r="AP167" s="3">
        <v>45952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5378.4500000000007</v>
      </c>
      <c r="AB168" s="8">
        <v>5378.4500000000007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45957</v>
      </c>
      <c r="AK168" s="3">
        <v>0</v>
      </c>
      <c r="AL168" s="3">
        <v>45948</v>
      </c>
      <c r="AM168" s="3">
        <v>45955</v>
      </c>
      <c r="AN168" s="3">
        <v>45956</v>
      </c>
      <c r="AO168" s="3">
        <v>45956</v>
      </c>
      <c r="AP168" s="3">
        <v>45952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339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5378.4500000000007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115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247</v>
      </c>
      <c r="AA170" s="8">
        <v>10756.900000000001</v>
      </c>
      <c r="AB170" s="8">
        <v>10756.900000000001</v>
      </c>
      <c r="AC170" s="8">
        <v>0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335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5657.85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45958</v>
      </c>
      <c r="AK171" s="3">
        <v>0</v>
      </c>
      <c r="AL171" s="3">
        <v>45949</v>
      </c>
      <c r="AM171" s="3">
        <v>45956</v>
      </c>
      <c r="AN171" s="3">
        <v>45957</v>
      </c>
      <c r="AO171" s="3">
        <v>45957</v>
      </c>
      <c r="AP171" s="3">
        <v>45953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45958</v>
      </c>
      <c r="U172" s="11">
        <v>2500</v>
      </c>
      <c r="V172" s="10">
        <v>1607</v>
      </c>
      <c r="W172" s="10">
        <v>893</v>
      </c>
      <c r="X172" s="10">
        <v>2686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45958</v>
      </c>
      <c r="AK172" s="3">
        <v>0</v>
      </c>
      <c r="AL172" s="3">
        <v>45949</v>
      </c>
      <c r="AM172" s="3">
        <v>45956</v>
      </c>
      <c r="AN172" s="3">
        <v>45957</v>
      </c>
      <c r="AO172" s="3">
        <v>45957</v>
      </c>
      <c r="AP172" s="3">
        <v>45953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959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5518.15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344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45959</v>
      </c>
      <c r="AK175" s="3">
        <v>0</v>
      </c>
      <c r="AL175" s="3">
        <v>45950</v>
      </c>
      <c r="AM175" s="3">
        <v>45957</v>
      </c>
      <c r="AN175" s="3">
        <v>45958</v>
      </c>
      <c r="AO175" s="3">
        <v>45958</v>
      </c>
      <c r="AP175" s="3">
        <v>45954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45959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11315.7</v>
      </c>
      <c r="AB176" s="8">
        <v>11315.7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45959</v>
      </c>
      <c r="AK176" s="3">
        <v>0</v>
      </c>
      <c r="AL176" s="3">
        <v>45950</v>
      </c>
      <c r="AM176" s="3">
        <v>45957</v>
      </c>
      <c r="AN176" s="3">
        <v>45958</v>
      </c>
      <c r="AO176" s="3">
        <v>45958</v>
      </c>
      <c r="AP176" s="3">
        <v>45954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247</v>
      </c>
      <c r="AA178" s="8">
        <v>2828.9250000000002</v>
      </c>
      <c r="AB178" s="8">
        <v>2828.9250000000002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343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2828.9250000000002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341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2828.9250000000002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429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2828.9250000000002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247</v>
      </c>
      <c r="AA182" s="8">
        <v>10756.900000000001</v>
      </c>
      <c r="AB182" s="8">
        <v>10756.900000000001</v>
      </c>
      <c r="AC182" s="8">
        <v>0</v>
      </c>
      <c r="AD182" s="8">
        <v>0</v>
      </c>
      <c r="AE182" s="8">
        <v>0</v>
      </c>
      <c r="AF182" s="8">
        <v>0</v>
      </c>
      <c r="AG182" s="1" t="s">
        <v>115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45960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45960</v>
      </c>
      <c r="AK183" s="3">
        <v>0</v>
      </c>
      <c r="AL183" s="3">
        <v>45951</v>
      </c>
      <c r="AM183" s="3">
        <v>45958</v>
      </c>
      <c r="AN183" s="3">
        <v>45959</v>
      </c>
      <c r="AO183" s="3">
        <v>45959</v>
      </c>
      <c r="AP183" s="3">
        <v>45955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45960</v>
      </c>
      <c r="AK184" s="3">
        <v>0</v>
      </c>
      <c r="AL184" s="3">
        <v>45951</v>
      </c>
      <c r="AM184" s="3">
        <v>45958</v>
      </c>
      <c r="AN184" s="3">
        <v>45959</v>
      </c>
      <c r="AO184" s="3">
        <v>45959</v>
      </c>
      <c r="AP184" s="3">
        <v>45955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 t="s">
        <v>338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45961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247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45961</v>
      </c>
      <c r="AK185" s="3">
        <v>0</v>
      </c>
      <c r="AL185" s="3">
        <v>45952</v>
      </c>
      <c r="AM185" s="3">
        <v>45959</v>
      </c>
      <c r="AN185" s="3">
        <v>45960</v>
      </c>
      <c r="AO185" s="3">
        <v>45960</v>
      </c>
      <c r="AP185" s="3">
        <v>45956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45961</v>
      </c>
      <c r="AK186" s="3">
        <v>0</v>
      </c>
      <c r="AL186" s="3">
        <v>45952</v>
      </c>
      <c r="AM186" s="3">
        <v>45959</v>
      </c>
      <c r="AN186" s="3">
        <v>45960</v>
      </c>
      <c r="AO186" s="3">
        <v>45960</v>
      </c>
      <c r="AP186" s="3">
        <v>45956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445.71285000000012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247</v>
      </c>
      <c r="AA187" s="8">
        <v>8486.7750000000015</v>
      </c>
      <c r="AB187" s="8">
        <v>0</v>
      </c>
      <c r="AC187" s="8">
        <v>8486.7750000000015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668.56927500000018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340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247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61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222.85642500000006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336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2026</v>
      </c>
      <c r="W190" s="10">
        <v>474</v>
      </c>
      <c r="X190" s="10">
        <v>2550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246</v>
      </c>
      <c r="D191" s="13" t="s">
        <v>61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1267500</v>
      </c>
      <c r="V191" s="10">
        <v>0</v>
      </c>
      <c r="W191" s="10">
        <v>1267500</v>
      </c>
      <c r="X191" s="10">
        <v>0</v>
      </c>
      <c r="Y191" s="10">
        <v>1330875</v>
      </c>
      <c r="Z191" s="9" t="s">
        <v>247</v>
      </c>
      <c r="AA191" s="8">
        <v>1434264.9750000001</v>
      </c>
      <c r="AB191" s="8">
        <v>0</v>
      </c>
      <c r="AC191" s="8">
        <v>1434264.9750000001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 t="s">
        <v>63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112988.20747500002</v>
      </c>
    </row>
    <row r="192" spans="1:56" ht="28.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20</v>
      </c>
      <c r="F192" s="9">
        <v>38</v>
      </c>
      <c r="G192" s="9">
        <v>0</v>
      </c>
      <c r="H192" s="9">
        <v>0</v>
      </c>
      <c r="I192" s="9">
        <v>82</v>
      </c>
      <c r="J192" s="9" t="s">
        <v>78</v>
      </c>
      <c r="K192" s="9">
        <v>2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247</v>
      </c>
      <c r="AA192" s="8">
        <v>1609413.85</v>
      </c>
      <c r="AB192" s="8">
        <v>136661.52500000002</v>
      </c>
      <c r="AC192" s="8">
        <v>1472752.3250000002</v>
      </c>
      <c r="AD192" s="8">
        <v>0</v>
      </c>
      <c r="AE192" s="8">
        <v>0</v>
      </c>
      <c r="AF192" s="8" t="s">
        <v>58</v>
      </c>
      <c r="AG192" s="1" t="s">
        <v>113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249</v>
      </c>
      <c r="BD192" s="56">
        <v>0</v>
      </c>
    </row>
    <row r="193" spans="1:56" ht="28.5" customHeight="1" x14ac:dyDescent="0.45">
      <c r="A193" s="3">
        <v>45919</v>
      </c>
      <c r="B193" s="14" t="s">
        <v>372</v>
      </c>
      <c r="C193" s="9" t="s">
        <v>136</v>
      </c>
      <c r="D193" s="13" t="s">
        <v>282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 t="s">
        <v>63</v>
      </c>
      <c r="U193" s="11">
        <v>208</v>
      </c>
      <c r="V193" s="10">
        <v>0</v>
      </c>
      <c r="W193" s="10">
        <v>208</v>
      </c>
      <c r="X193" s="10">
        <v>21632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202</v>
      </c>
      <c r="AG193" s="1" t="s">
        <v>115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348</v>
      </c>
      <c r="AZ193" s="2">
        <v>0</v>
      </c>
      <c r="BA193" s="2">
        <v>0</v>
      </c>
      <c r="BB193" s="2">
        <v>0</v>
      </c>
      <c r="BC193" s="1" t="s">
        <v>101</v>
      </c>
      <c r="BD193" s="56">
        <v>0</v>
      </c>
    </row>
    <row r="194" spans="1:56" ht="28.5" customHeight="1" x14ac:dyDescent="0.45">
      <c r="A194" s="3">
        <v>45919</v>
      </c>
      <c r="B194" s="14" t="s">
        <v>373</v>
      </c>
      <c r="C194" s="9" t="s">
        <v>136</v>
      </c>
      <c r="D194" s="13" t="s">
        <v>351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188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45945</v>
      </c>
      <c r="U194" s="11">
        <v>11357</v>
      </c>
      <c r="V194" s="10">
        <v>11357</v>
      </c>
      <c r="W194" s="10">
        <v>0</v>
      </c>
      <c r="X194" s="10">
        <v>12110</v>
      </c>
      <c r="Y194" s="10">
        <v>0</v>
      </c>
      <c r="Z194" s="9" t="s">
        <v>81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202</v>
      </c>
      <c r="AG194" s="1" t="s">
        <v>114</v>
      </c>
      <c r="AH194" s="1" t="s">
        <v>74</v>
      </c>
      <c r="AI194" s="1">
        <v>2</v>
      </c>
      <c r="AJ194" s="3">
        <v>45945</v>
      </c>
      <c r="AK194" s="3">
        <v>0</v>
      </c>
      <c r="AL194" s="3">
        <v>45936</v>
      </c>
      <c r="AM194" s="3">
        <v>45943</v>
      </c>
      <c r="AN194" s="3">
        <v>45944</v>
      </c>
      <c r="AO194" s="3">
        <v>45944</v>
      </c>
      <c r="AP194" s="3">
        <v>45940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352</v>
      </c>
      <c r="AZ194" s="2">
        <v>0</v>
      </c>
      <c r="BA194" s="2">
        <v>0</v>
      </c>
      <c r="BB194" s="2">
        <v>0</v>
      </c>
      <c r="BC194" s="1" t="s">
        <v>101</v>
      </c>
      <c r="BD194" s="56">
        <v>0</v>
      </c>
    </row>
    <row r="195" spans="1:56" ht="28.5" customHeight="1" x14ac:dyDescent="0.45">
      <c r="A195" s="3">
        <v>45919</v>
      </c>
      <c r="B195" s="14" t="s">
        <v>373</v>
      </c>
      <c r="C195" s="9" t="s">
        <v>136</v>
      </c>
      <c r="D195" s="13" t="s">
        <v>351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45952</v>
      </c>
      <c r="U195" s="11">
        <v>25709</v>
      </c>
      <c r="V195" s="10">
        <v>3643</v>
      </c>
      <c r="W195" s="10">
        <v>22066</v>
      </c>
      <c r="X195" s="10">
        <v>27997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114</v>
      </c>
      <c r="AH195" s="1" t="s">
        <v>74</v>
      </c>
      <c r="AI195" s="1">
        <v>2</v>
      </c>
      <c r="AJ195" s="3">
        <v>45952</v>
      </c>
      <c r="AK195" s="3">
        <v>0</v>
      </c>
      <c r="AL195" s="3">
        <v>45943</v>
      </c>
      <c r="AM195" s="3">
        <v>45950</v>
      </c>
      <c r="AN195" s="3">
        <v>45951</v>
      </c>
      <c r="AO195" s="3">
        <v>45951</v>
      </c>
      <c r="AP195" s="3">
        <v>45947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352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374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45954</v>
      </c>
      <c r="U196" s="11">
        <v>16814</v>
      </c>
      <c r="V196" s="10">
        <v>15440</v>
      </c>
      <c r="W196" s="10">
        <v>1374</v>
      </c>
      <c r="X196" s="10">
        <v>27689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61</v>
      </c>
      <c r="AH196" s="1" t="s">
        <v>74</v>
      </c>
      <c r="AI196" s="1">
        <v>2</v>
      </c>
      <c r="AJ196" s="3">
        <v>45954</v>
      </c>
      <c r="AK196" s="3">
        <v>0</v>
      </c>
      <c r="AL196" s="3">
        <v>45945</v>
      </c>
      <c r="AM196" s="3">
        <v>45952</v>
      </c>
      <c r="AN196" s="3">
        <v>45953</v>
      </c>
      <c r="AO196" s="3">
        <v>45953</v>
      </c>
      <c r="AP196" s="3">
        <v>45949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353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45941</v>
      </c>
      <c r="B197" s="14" t="s">
        <v>557</v>
      </c>
      <c r="C197" s="9" t="s">
        <v>73</v>
      </c>
      <c r="D197" s="13" t="s">
        <v>558</v>
      </c>
      <c r="E197" s="9">
        <v>20</v>
      </c>
      <c r="F197" s="9">
        <v>32</v>
      </c>
      <c r="G197" s="9" t="s">
        <v>60</v>
      </c>
      <c r="H197" s="9">
        <v>0</v>
      </c>
      <c r="I197" s="9">
        <v>72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301</v>
      </c>
      <c r="T197" s="12">
        <v>45954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81</v>
      </c>
      <c r="AA197" s="8">
        <v>4679.9500000000007</v>
      </c>
      <c r="AB197" s="8">
        <v>4679.9500000000007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45954</v>
      </c>
      <c r="AK197" s="3">
        <v>0</v>
      </c>
      <c r="AL197" s="3">
        <v>45945</v>
      </c>
      <c r="AM197" s="3">
        <v>45952</v>
      </c>
      <c r="AN197" s="3">
        <v>45953</v>
      </c>
      <c r="AO197" s="3">
        <v>45953</v>
      </c>
      <c r="AP197" s="3">
        <v>45949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45941</v>
      </c>
      <c r="B198" s="14" t="s">
        <v>557</v>
      </c>
      <c r="C198" s="9" t="s">
        <v>73</v>
      </c>
      <c r="D198" s="13" t="s">
        <v>559</v>
      </c>
      <c r="E198" s="9">
        <v>20</v>
      </c>
      <c r="F198" s="9">
        <v>32</v>
      </c>
      <c r="G198" s="9" t="s">
        <v>60</v>
      </c>
      <c r="H198" s="9">
        <v>0</v>
      </c>
      <c r="I198" s="9">
        <v>72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301</v>
      </c>
      <c r="T198" s="12">
        <v>45954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81</v>
      </c>
      <c r="AA198" s="8">
        <v>9359.9000000000015</v>
      </c>
      <c r="AB198" s="8">
        <v>9359.9000000000015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45954</v>
      </c>
      <c r="AK198" s="3">
        <v>0</v>
      </c>
      <c r="AL198" s="3">
        <v>45945</v>
      </c>
      <c r="AM198" s="3">
        <v>45952</v>
      </c>
      <c r="AN198" s="3">
        <v>45953</v>
      </c>
      <c r="AO198" s="3">
        <v>45953</v>
      </c>
      <c r="AP198" s="3">
        <v>45949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 t="s">
        <v>132</v>
      </c>
      <c r="B199" s="14" t="s">
        <v>132</v>
      </c>
      <c r="C199" s="9" t="s">
        <v>136</v>
      </c>
      <c r="D199" s="13" t="s">
        <v>61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45961</v>
      </c>
      <c r="U199" s="11">
        <v>290000</v>
      </c>
      <c r="V199" s="10">
        <v>0</v>
      </c>
      <c r="W199" s="10">
        <v>290000</v>
      </c>
      <c r="X199" s="10">
        <v>0</v>
      </c>
      <c r="Y199" s="10">
        <v>304500</v>
      </c>
      <c r="Z199" s="9" t="s">
        <v>81</v>
      </c>
      <c r="AA199" s="8">
        <v>303847.5</v>
      </c>
      <c r="AB199" s="8">
        <v>1477</v>
      </c>
      <c r="AC199" s="8">
        <v>302370.5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101</v>
      </c>
      <c r="BD199" s="56">
        <v>23114.54488888889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37</v>
      </c>
      <c r="G200" s="9">
        <v>0</v>
      </c>
      <c r="H200" s="9">
        <v>0</v>
      </c>
      <c r="I200" s="9">
        <v>80</v>
      </c>
      <c r="J200" s="9" t="s">
        <v>57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81</v>
      </c>
      <c r="AA200" s="8">
        <v>317887.34999999998</v>
      </c>
      <c r="AB200" s="8">
        <v>15516.850000000002</v>
      </c>
      <c r="AC200" s="8">
        <v>302370.5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>
        <v>45933</v>
      </c>
      <c r="B201" s="14" t="s">
        <v>490</v>
      </c>
      <c r="C201" s="9" t="s">
        <v>458</v>
      </c>
      <c r="D201" s="13" t="s">
        <v>459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45944</v>
      </c>
      <c r="U201" s="11">
        <v>5000</v>
      </c>
      <c r="V201" s="10">
        <v>4737</v>
      </c>
      <c r="W201" s="10">
        <v>263</v>
      </c>
      <c r="X201" s="10">
        <v>5200</v>
      </c>
      <c r="Y201" s="10">
        <v>0</v>
      </c>
      <c r="Z201" s="9" t="s">
        <v>118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45944</v>
      </c>
      <c r="AK201" s="3">
        <v>45940</v>
      </c>
      <c r="AL201" s="3">
        <v>45934</v>
      </c>
      <c r="AM201" s="3">
        <v>45941</v>
      </c>
      <c r="AN201" s="3">
        <v>45942</v>
      </c>
      <c r="AO201" s="3">
        <v>45942</v>
      </c>
      <c r="AP201" s="3">
        <v>45939</v>
      </c>
      <c r="AQ201" s="3">
        <v>45943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45933</v>
      </c>
      <c r="B202" s="14" t="s">
        <v>512</v>
      </c>
      <c r="C202" s="9" t="s">
        <v>105</v>
      </c>
      <c r="D202" s="13" t="s">
        <v>491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89</v>
      </c>
      <c r="M202" s="10">
        <v>22</v>
      </c>
      <c r="N202" s="9">
        <v>42</v>
      </c>
      <c r="O202" s="9">
        <v>40</v>
      </c>
      <c r="P202" s="10">
        <v>0</v>
      </c>
      <c r="Q202" s="10">
        <v>0</v>
      </c>
      <c r="R202" s="10">
        <v>0</v>
      </c>
      <c r="S202" s="9" t="s">
        <v>67</v>
      </c>
      <c r="T202" s="12">
        <v>45947</v>
      </c>
      <c r="U202" s="11">
        <v>3000</v>
      </c>
      <c r="V202" s="10">
        <v>3000</v>
      </c>
      <c r="W202" s="10">
        <v>0</v>
      </c>
      <c r="X202" s="10">
        <v>3200</v>
      </c>
      <c r="Y202" s="10">
        <v>0</v>
      </c>
      <c r="Z202" s="9" t="s">
        <v>118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68</v>
      </c>
      <c r="AI202" s="1">
        <v>4</v>
      </c>
      <c r="AJ202" s="3">
        <v>45947</v>
      </c>
      <c r="AK202" s="3">
        <v>45943</v>
      </c>
      <c r="AL202" s="3">
        <v>45937</v>
      </c>
      <c r="AM202" s="3">
        <v>45944</v>
      </c>
      <c r="AN202" s="3">
        <v>45945</v>
      </c>
      <c r="AO202" s="3">
        <v>45945</v>
      </c>
      <c r="AP202" s="3">
        <v>45942</v>
      </c>
      <c r="AQ202" s="3">
        <v>45946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>
        <v>0</v>
      </c>
      <c r="AY202" s="2" t="s">
        <v>523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45940</v>
      </c>
      <c r="B203" s="14" t="s">
        <v>524</v>
      </c>
      <c r="C203" s="9" t="s">
        <v>109</v>
      </c>
      <c r="D203" s="13" t="s">
        <v>525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45944</v>
      </c>
      <c r="U203" s="11">
        <v>30000</v>
      </c>
      <c r="V203" s="10">
        <v>25000</v>
      </c>
      <c r="W203" s="10">
        <v>5000</v>
      </c>
      <c r="X203" s="10">
        <v>52505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45944</v>
      </c>
      <c r="AK203" s="3">
        <v>45940</v>
      </c>
      <c r="AL203" s="3">
        <v>45934</v>
      </c>
      <c r="AM203" s="3">
        <v>45941</v>
      </c>
      <c r="AN203" s="3">
        <v>45942</v>
      </c>
      <c r="AO203" s="3">
        <v>45942</v>
      </c>
      <c r="AP203" s="3">
        <v>45939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526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45930</v>
      </c>
      <c r="B204" s="14" t="s">
        <v>511</v>
      </c>
      <c r="C204" s="9" t="s">
        <v>79</v>
      </c>
      <c r="D204" s="13" t="s">
        <v>446</v>
      </c>
      <c r="E204" s="9">
        <v>21</v>
      </c>
      <c r="F204" s="9">
        <v>40</v>
      </c>
      <c r="G204" s="9" t="s">
        <v>60</v>
      </c>
      <c r="H204" s="9" t="s">
        <v>76</v>
      </c>
      <c r="I204" s="9">
        <v>108</v>
      </c>
      <c r="J204" s="9" t="s">
        <v>57</v>
      </c>
      <c r="K204" s="9">
        <v>5</v>
      </c>
      <c r="L204" s="9" t="s">
        <v>90</v>
      </c>
      <c r="M204" s="10">
        <v>22</v>
      </c>
      <c r="N204" s="9">
        <v>42</v>
      </c>
      <c r="O204" s="9">
        <v>40</v>
      </c>
      <c r="P204" s="10">
        <v>0</v>
      </c>
      <c r="Q204" s="10">
        <v>0</v>
      </c>
      <c r="R204" s="10">
        <v>0</v>
      </c>
      <c r="S204" s="9" t="s">
        <v>67</v>
      </c>
      <c r="T204" s="12">
        <v>45951</v>
      </c>
      <c r="U204" s="11">
        <v>3000</v>
      </c>
      <c r="V204" s="10">
        <v>3000</v>
      </c>
      <c r="W204" s="10">
        <v>0</v>
      </c>
      <c r="X204" s="10">
        <v>3105</v>
      </c>
      <c r="Y204" s="10">
        <v>0</v>
      </c>
      <c r="Z204" s="9" t="s">
        <v>118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45951</v>
      </c>
      <c r="AK204" s="3">
        <v>45947</v>
      </c>
      <c r="AL204" s="3">
        <v>45941</v>
      </c>
      <c r="AM204" s="3">
        <v>45948</v>
      </c>
      <c r="AN204" s="3">
        <v>45949</v>
      </c>
      <c r="AO204" s="3">
        <v>45949</v>
      </c>
      <c r="AP204" s="3">
        <v>45946</v>
      </c>
      <c r="AQ204" s="3">
        <v>45950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45933</v>
      </c>
      <c r="B205" s="14" t="s">
        <v>513</v>
      </c>
      <c r="C205" s="9" t="s">
        <v>79</v>
      </c>
      <c r="D205" s="13" t="s">
        <v>492</v>
      </c>
      <c r="E205" s="9">
        <v>21</v>
      </c>
      <c r="F205" s="9">
        <v>38</v>
      </c>
      <c r="G205" s="9" t="s">
        <v>60</v>
      </c>
      <c r="H205" s="9" t="s">
        <v>76</v>
      </c>
      <c r="I205" s="9">
        <v>102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114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0</v>
      </c>
      <c r="B206" s="14" t="s">
        <v>126</v>
      </c>
      <c r="C206" s="9" t="s">
        <v>109</v>
      </c>
      <c r="D206" s="13" t="s">
        <v>560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45950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118</v>
      </c>
      <c r="AA206" s="8">
        <v>10756.900000000001</v>
      </c>
      <c r="AB206" s="8">
        <v>10756.900000000001</v>
      </c>
      <c r="AC206" s="8">
        <v>0</v>
      </c>
      <c r="AD206" s="8">
        <v>10756.900000000001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>
        <v>45950</v>
      </c>
      <c r="AK206" s="3">
        <v>45946</v>
      </c>
      <c r="AL206" s="3">
        <v>45940</v>
      </c>
      <c r="AM206" s="3">
        <v>45947</v>
      </c>
      <c r="AN206" s="3">
        <v>45948</v>
      </c>
      <c r="AO206" s="3">
        <v>45948</v>
      </c>
      <c r="AP206" s="3">
        <v>45945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0</v>
      </c>
      <c r="B207" s="14" t="s">
        <v>126</v>
      </c>
      <c r="C207" s="9" t="s">
        <v>109</v>
      </c>
      <c r="D207" s="13" t="s">
        <v>561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45950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118</v>
      </c>
      <c r="AA207" s="8">
        <v>5378.4500000000007</v>
      </c>
      <c r="AB207" s="8">
        <v>5378.4500000000007</v>
      </c>
      <c r="AC207" s="8">
        <v>0</v>
      </c>
      <c r="AD207" s="8">
        <v>5378.4500000000007</v>
      </c>
      <c r="AE207" s="8">
        <v>0</v>
      </c>
      <c r="AF207" s="8">
        <v>0</v>
      </c>
      <c r="AG207" s="1" t="s">
        <v>116</v>
      </c>
      <c r="AH207" s="1" t="s">
        <v>68</v>
      </c>
      <c r="AI207" s="1">
        <v>4</v>
      </c>
      <c r="AJ207" s="3">
        <v>45950</v>
      </c>
      <c r="AK207" s="3">
        <v>45946</v>
      </c>
      <c r="AL207" s="3">
        <v>45940</v>
      </c>
      <c r="AM207" s="3">
        <v>45947</v>
      </c>
      <c r="AN207" s="3">
        <v>45948</v>
      </c>
      <c r="AO207" s="3">
        <v>45948</v>
      </c>
      <c r="AP207" s="3">
        <v>45945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>
        <v>0</v>
      </c>
      <c r="B208" s="14" t="s">
        <v>126</v>
      </c>
      <c r="C208" s="9" t="s">
        <v>109</v>
      </c>
      <c r="D208" s="13" t="s">
        <v>562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45950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118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45950</v>
      </c>
      <c r="AK208" s="3">
        <v>45946</v>
      </c>
      <c r="AL208" s="3">
        <v>45940</v>
      </c>
      <c r="AM208" s="3">
        <v>45947</v>
      </c>
      <c r="AN208" s="3">
        <v>45948</v>
      </c>
      <c r="AO208" s="3">
        <v>45948</v>
      </c>
      <c r="AP208" s="3">
        <v>45945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0</v>
      </c>
      <c r="B209" s="14" t="s">
        <v>126</v>
      </c>
      <c r="C209" s="9" t="s">
        <v>109</v>
      </c>
      <c r="D209" s="13" t="s">
        <v>563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45950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118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>
        <v>45950</v>
      </c>
      <c r="AK209" s="3">
        <v>45946</v>
      </c>
      <c r="AL209" s="3">
        <v>45940</v>
      </c>
      <c r="AM209" s="3">
        <v>45947</v>
      </c>
      <c r="AN209" s="3">
        <v>45948</v>
      </c>
      <c r="AO209" s="3">
        <v>45948</v>
      </c>
      <c r="AP209" s="3">
        <v>45945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0</v>
      </c>
      <c r="B210" s="14" t="s">
        <v>126</v>
      </c>
      <c r="C210" s="9" t="s">
        <v>109</v>
      </c>
      <c r="D210" s="13" t="s">
        <v>59</v>
      </c>
      <c r="E210" s="9">
        <v>21</v>
      </c>
      <c r="F210" s="9">
        <v>37</v>
      </c>
      <c r="G210" s="9" t="s">
        <v>60</v>
      </c>
      <c r="H210" s="9" t="s">
        <v>76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45950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118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>
        <v>45950</v>
      </c>
      <c r="AK210" s="3">
        <v>45946</v>
      </c>
      <c r="AL210" s="3">
        <v>45940</v>
      </c>
      <c r="AM210" s="3">
        <v>45947</v>
      </c>
      <c r="AN210" s="3">
        <v>45948</v>
      </c>
      <c r="AO210" s="3">
        <v>45948</v>
      </c>
      <c r="AP210" s="3">
        <v>45945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109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 t="s">
        <v>63</v>
      </c>
      <c r="U211" s="11">
        <v>115000</v>
      </c>
      <c r="V211" s="10">
        <v>0</v>
      </c>
      <c r="W211" s="10">
        <v>115000</v>
      </c>
      <c r="X211" s="10">
        <v>0</v>
      </c>
      <c r="Y211" s="10">
        <v>120750</v>
      </c>
      <c r="Z211" s="9" t="s">
        <v>118</v>
      </c>
      <c r="AA211" s="8">
        <v>123704.35</v>
      </c>
      <c r="AB211" s="8">
        <v>123704.35</v>
      </c>
      <c r="AC211" s="8">
        <v>0</v>
      </c>
      <c r="AD211" s="8">
        <v>123704.35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45631</v>
      </c>
      <c r="B212" s="14" t="s">
        <v>195</v>
      </c>
      <c r="C212" s="9" t="s">
        <v>107</v>
      </c>
      <c r="D212" s="13" t="s">
        <v>141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16000</v>
      </c>
      <c r="V212" s="10">
        <v>0</v>
      </c>
      <c r="W212" s="10">
        <v>16000</v>
      </c>
      <c r="X212" s="10">
        <v>0</v>
      </c>
      <c r="Y212" s="10">
        <v>16800</v>
      </c>
      <c r="Z212" s="9" t="s">
        <v>118</v>
      </c>
      <c r="AA212" s="8">
        <v>17211.04</v>
      </c>
      <c r="AB212" s="8">
        <v>17211.04</v>
      </c>
      <c r="AC212" s="8">
        <v>0</v>
      </c>
      <c r="AD212" s="8">
        <v>17211.04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207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45631</v>
      </c>
      <c r="B213" s="14" t="s">
        <v>194</v>
      </c>
      <c r="C213" s="9" t="s">
        <v>107</v>
      </c>
      <c r="D213" s="13" t="s">
        <v>141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 t="s">
        <v>63</v>
      </c>
      <c r="U213" s="11">
        <v>9000</v>
      </c>
      <c r="V213" s="10">
        <v>0</v>
      </c>
      <c r="W213" s="10">
        <v>9000</v>
      </c>
      <c r="X213" s="10">
        <v>0</v>
      </c>
      <c r="Y213" s="10">
        <v>9450</v>
      </c>
      <c r="Z213" s="9" t="s">
        <v>118</v>
      </c>
      <c r="AA213" s="8">
        <v>9681.2100000000009</v>
      </c>
      <c r="AB213" s="8">
        <v>9681.2100000000009</v>
      </c>
      <c r="AC213" s="8">
        <v>0</v>
      </c>
      <c r="AD213" s="8">
        <v>9681.2100000000009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206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45896</v>
      </c>
      <c r="B214" s="14" t="s">
        <v>294</v>
      </c>
      <c r="C214" s="9" t="s">
        <v>105</v>
      </c>
      <c r="D214" s="13" t="s">
        <v>295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45896</v>
      </c>
      <c r="B215" s="14" t="s">
        <v>296</v>
      </c>
      <c r="C215" s="9" t="s">
        <v>105</v>
      </c>
      <c r="D215" s="13" t="s">
        <v>265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89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118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45896</v>
      </c>
      <c r="B216" s="14" t="s">
        <v>297</v>
      </c>
      <c r="C216" s="9" t="s">
        <v>105</v>
      </c>
      <c r="D216" s="13" t="s">
        <v>298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45911</v>
      </c>
      <c r="B217" s="14" t="s">
        <v>321</v>
      </c>
      <c r="C217" s="9" t="s">
        <v>105</v>
      </c>
      <c r="D217" s="13" t="s">
        <v>322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65.13122457599998</v>
      </c>
      <c r="Q217" s="10">
        <v>0</v>
      </c>
      <c r="R217" s="10">
        <v>65.13122457599998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118</v>
      </c>
      <c r="AA217" s="8">
        <v>3310.89</v>
      </c>
      <c r="AB217" s="8">
        <v>3310.89</v>
      </c>
      <c r="AC217" s="8">
        <v>0</v>
      </c>
      <c r="AD217" s="8">
        <v>3310.89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 t="s">
        <v>132</v>
      </c>
      <c r="B218" s="14" t="s">
        <v>132</v>
      </c>
      <c r="C218" s="9" t="s">
        <v>107</v>
      </c>
      <c r="D218" s="13" t="s">
        <v>141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118</v>
      </c>
      <c r="AA218" s="8">
        <v>10756.900000000001</v>
      </c>
      <c r="AB218" s="8">
        <v>10756.900000000001</v>
      </c>
      <c r="AC218" s="8">
        <v>0</v>
      </c>
      <c r="AD218" s="8">
        <v>10756.900000000001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45854</v>
      </c>
      <c r="B219" s="14" t="s">
        <v>257</v>
      </c>
      <c r="C219" s="9" t="s">
        <v>79</v>
      </c>
      <c r="D219" s="13" t="s">
        <v>258</v>
      </c>
      <c r="E219" s="9">
        <v>21</v>
      </c>
      <c r="F219" s="9">
        <v>38</v>
      </c>
      <c r="G219" s="9" t="s">
        <v>60</v>
      </c>
      <c r="H219" s="9" t="s">
        <v>76</v>
      </c>
      <c r="I219" s="9">
        <v>102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3310.89</v>
      </c>
      <c r="AB219" s="8">
        <v>3310.89</v>
      </c>
      <c r="AC219" s="8">
        <v>0</v>
      </c>
      <c r="AD219" s="8">
        <v>0</v>
      </c>
      <c r="AE219" s="8">
        <v>3310.89</v>
      </c>
      <c r="AF219" s="8">
        <v>0</v>
      </c>
      <c r="AG219" s="1" t="s">
        <v>113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45826</v>
      </c>
      <c r="B220" s="14" t="s">
        <v>250</v>
      </c>
      <c r="C220" s="9" t="s">
        <v>105</v>
      </c>
      <c r="D220" s="13" t="s">
        <v>238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163.47937368575995</v>
      </c>
      <c r="Q220" s="10">
        <v>0</v>
      </c>
      <c r="R220" s="10">
        <v>163.47937368575995</v>
      </c>
      <c r="S220" s="9" t="s">
        <v>67</v>
      </c>
      <c r="T220" s="12" t="s">
        <v>63</v>
      </c>
      <c r="U220" s="11">
        <v>8000</v>
      </c>
      <c r="V220" s="10">
        <v>470</v>
      </c>
      <c r="W220" s="10">
        <v>7530</v>
      </c>
      <c r="X220" s="10">
        <v>0</v>
      </c>
      <c r="Y220" s="10">
        <v>7906.5</v>
      </c>
      <c r="Z220" s="9" t="s">
        <v>118</v>
      </c>
      <c r="AA220" s="8">
        <v>8310.3338999999996</v>
      </c>
      <c r="AB220" s="8">
        <v>8310.3338999999996</v>
      </c>
      <c r="AC220" s="8">
        <v>0</v>
      </c>
      <c r="AD220" s="8">
        <v>8310.3338999999996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45066</v>
      </c>
      <c r="B221" s="14" t="s">
        <v>124</v>
      </c>
      <c r="C221" s="9" t="s">
        <v>79</v>
      </c>
      <c r="D221" s="13" t="s">
        <v>123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67</v>
      </c>
      <c r="T221" s="12" t="s">
        <v>63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118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>
        <v>0</v>
      </c>
      <c r="AG221" s="1" t="s">
        <v>114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21</v>
      </c>
      <c r="F222" s="9">
        <v>37</v>
      </c>
      <c r="G222" s="9">
        <v>0</v>
      </c>
      <c r="H222" s="9">
        <v>0</v>
      </c>
      <c r="I222" s="9">
        <v>74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 t="s">
        <v>82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118</v>
      </c>
      <c r="AA222" s="8">
        <v>234903.73390000005</v>
      </c>
      <c r="AB222" s="8">
        <v>234903.73390000005</v>
      </c>
      <c r="AC222" s="8">
        <v>0</v>
      </c>
      <c r="AD222" s="8">
        <v>226074.69390000004</v>
      </c>
      <c r="AE222" s="8">
        <v>8829.0399999999991</v>
      </c>
      <c r="AF222" s="8" t="s">
        <v>58</v>
      </c>
      <c r="AG222" s="1" t="s">
        <v>61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 t="s">
        <v>132</v>
      </c>
      <c r="B223" s="14" t="s">
        <v>132</v>
      </c>
      <c r="C223" s="9" t="s">
        <v>205</v>
      </c>
      <c r="D223" s="13" t="s">
        <v>205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45961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83</v>
      </c>
      <c r="AA223" s="8">
        <v>29756.100000000002</v>
      </c>
      <c r="AB223" s="8">
        <v>29756.100000000002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102</v>
      </c>
      <c r="BD223" s="56">
        <v>0</v>
      </c>
    </row>
    <row r="224" spans="1:56" ht="28.5" customHeight="1" x14ac:dyDescent="0.45">
      <c r="A224" s="3" t="s">
        <v>132</v>
      </c>
      <c r="B224" s="14" t="s">
        <v>132</v>
      </c>
      <c r="C224" s="9" t="s">
        <v>210</v>
      </c>
      <c r="D224" s="13" t="s">
        <v>61</v>
      </c>
      <c r="E224" s="9">
        <v>23</v>
      </c>
      <c r="F224" s="9">
        <v>34</v>
      </c>
      <c r="G224" s="9" t="s">
        <v>60</v>
      </c>
      <c r="H224" s="9">
        <v>0</v>
      </c>
      <c r="I224" s="9">
        <v>68</v>
      </c>
      <c r="J224" s="9" t="s">
        <v>57</v>
      </c>
      <c r="K224" s="9">
        <v>5</v>
      </c>
      <c r="L224" s="9" t="s">
        <v>91</v>
      </c>
      <c r="M224" s="10">
        <v>24</v>
      </c>
      <c r="N224" s="9">
        <v>37</v>
      </c>
      <c r="O224" s="9">
        <v>50</v>
      </c>
      <c r="P224" s="10">
        <v>821.54158271999995</v>
      </c>
      <c r="Q224" s="10">
        <v>0</v>
      </c>
      <c r="R224" s="10">
        <v>821.54158271999995</v>
      </c>
      <c r="S224" s="9" t="s">
        <v>121</v>
      </c>
      <c r="T224" s="12" t="s">
        <v>63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83</v>
      </c>
      <c r="AA224" s="8">
        <v>29756.100000000002</v>
      </c>
      <c r="AB224" s="8">
        <v>10429</v>
      </c>
      <c r="AC224" s="8">
        <v>19327.100000000002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102</v>
      </c>
      <c r="BD224" s="56">
        <v>1444.7007249999999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83</v>
      </c>
      <c r="AA225" s="8">
        <v>59512.200000000004</v>
      </c>
      <c r="AB225" s="8">
        <v>40185.100000000006</v>
      </c>
      <c r="AC225" s="8">
        <v>19327.100000000002</v>
      </c>
      <c r="AD225" s="8">
        <v>0</v>
      </c>
      <c r="AE225" s="8">
        <v>0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102</v>
      </c>
      <c r="BD225" s="56">
        <v>0</v>
      </c>
    </row>
    <row r="226" spans="1:56" ht="28.5" customHeight="1" x14ac:dyDescent="0.45">
      <c r="A226" s="3">
        <v>45933</v>
      </c>
      <c r="B226" s="14" t="s">
        <v>514</v>
      </c>
      <c r="C226" s="9" t="s">
        <v>79</v>
      </c>
      <c r="D226" s="13" t="s">
        <v>531</v>
      </c>
      <c r="E226" s="9">
        <v>23</v>
      </c>
      <c r="F226" s="9">
        <v>38</v>
      </c>
      <c r="G226" s="9" t="s">
        <v>60</v>
      </c>
      <c r="H226" s="9" t="s">
        <v>66</v>
      </c>
      <c r="I226" s="9">
        <v>118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45946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461</v>
      </c>
      <c r="AA226" s="8">
        <v>3310.89</v>
      </c>
      <c r="AB226" s="8">
        <v>3310.89</v>
      </c>
      <c r="AC226" s="8">
        <v>0</v>
      </c>
      <c r="AD226" s="8">
        <v>0</v>
      </c>
      <c r="AE226" s="8">
        <v>3310.89</v>
      </c>
      <c r="AF226" s="8">
        <v>0</v>
      </c>
      <c r="AG226" s="1" t="s">
        <v>116</v>
      </c>
      <c r="AH226" s="1" t="s">
        <v>462</v>
      </c>
      <c r="AI226" s="1">
        <v>3</v>
      </c>
      <c r="AJ226" s="3">
        <v>45946</v>
      </c>
      <c r="AK226" s="3">
        <v>45943</v>
      </c>
      <c r="AL226" s="3">
        <v>45942</v>
      </c>
      <c r="AM226" s="3">
        <v>45941</v>
      </c>
      <c r="AN226" s="3">
        <v>0</v>
      </c>
      <c r="AO226" s="3">
        <v>45942</v>
      </c>
      <c r="AP226" s="3">
        <v>45941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463</v>
      </c>
      <c r="BD226" s="56">
        <v>0</v>
      </c>
    </row>
    <row r="227" spans="1:56" ht="28.5" customHeight="1" x14ac:dyDescent="0.45">
      <c r="A227" s="3">
        <v>45933</v>
      </c>
      <c r="B227" s="14" t="s">
        <v>515</v>
      </c>
      <c r="C227" s="9" t="s">
        <v>79</v>
      </c>
      <c r="D227" s="13" t="s">
        <v>532</v>
      </c>
      <c r="E227" s="9">
        <v>23</v>
      </c>
      <c r="F227" s="9">
        <v>38</v>
      </c>
      <c r="G227" s="9" t="s">
        <v>60</v>
      </c>
      <c r="H227" s="9" t="s">
        <v>66</v>
      </c>
      <c r="I227" s="9">
        <v>118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45946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461</v>
      </c>
      <c r="AA227" s="8">
        <v>3310.89</v>
      </c>
      <c r="AB227" s="8">
        <v>3310.89</v>
      </c>
      <c r="AC227" s="8">
        <v>0</v>
      </c>
      <c r="AD227" s="8">
        <v>2638</v>
      </c>
      <c r="AE227" s="8">
        <v>672.88999999999987</v>
      </c>
      <c r="AF227" s="8">
        <v>0</v>
      </c>
      <c r="AG227" s="1" t="s">
        <v>113</v>
      </c>
      <c r="AH227" s="1" t="s">
        <v>462</v>
      </c>
      <c r="AI227" s="1">
        <v>3</v>
      </c>
      <c r="AJ227" s="3">
        <v>45946</v>
      </c>
      <c r="AK227" s="3">
        <v>45943</v>
      </c>
      <c r="AL227" s="3">
        <v>45942</v>
      </c>
      <c r="AM227" s="3">
        <v>45941</v>
      </c>
      <c r="AN227" s="3">
        <v>0</v>
      </c>
      <c r="AO227" s="3">
        <v>45942</v>
      </c>
      <c r="AP227" s="3">
        <v>45941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463</v>
      </c>
      <c r="BD227" s="56">
        <v>0</v>
      </c>
    </row>
    <row r="228" spans="1:56" ht="28.5" customHeight="1" x14ac:dyDescent="0.45">
      <c r="A228" s="3">
        <v>45937</v>
      </c>
      <c r="B228" s="14" t="s">
        <v>518</v>
      </c>
      <c r="C228" s="9" t="s">
        <v>79</v>
      </c>
      <c r="D228" s="13" t="s">
        <v>533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118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45946</v>
      </c>
      <c r="U228" s="11">
        <v>3000</v>
      </c>
      <c r="V228" s="10">
        <v>0</v>
      </c>
      <c r="W228" s="10">
        <v>3000</v>
      </c>
      <c r="X228" s="10">
        <v>3200</v>
      </c>
      <c r="Y228" s="10">
        <v>0</v>
      </c>
      <c r="Z228" s="9" t="s">
        <v>461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462</v>
      </c>
      <c r="AI228" s="1">
        <v>3</v>
      </c>
      <c r="AJ228" s="3">
        <v>45946</v>
      </c>
      <c r="AK228" s="3">
        <v>45943</v>
      </c>
      <c r="AL228" s="3">
        <v>45942</v>
      </c>
      <c r="AM228" s="3">
        <v>45941</v>
      </c>
      <c r="AN228" s="3">
        <v>0</v>
      </c>
      <c r="AO228" s="3">
        <v>45942</v>
      </c>
      <c r="AP228" s="3">
        <v>45941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463</v>
      </c>
      <c r="BD228" s="56">
        <v>0</v>
      </c>
    </row>
    <row r="229" spans="1:56" ht="28.5" customHeight="1" x14ac:dyDescent="0.45">
      <c r="A229" s="3">
        <v>0</v>
      </c>
      <c r="B229" s="14" t="s">
        <v>126</v>
      </c>
      <c r="C229" s="9" t="s">
        <v>109</v>
      </c>
      <c r="D229" s="13" t="s">
        <v>59</v>
      </c>
      <c r="E229" s="9">
        <v>23</v>
      </c>
      <c r="F229" s="9">
        <v>40</v>
      </c>
      <c r="G229" s="9" t="s">
        <v>60</v>
      </c>
      <c r="H229" s="9" t="s">
        <v>66</v>
      </c>
      <c r="I229" s="9">
        <v>125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45950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461</v>
      </c>
      <c r="AA229" s="8">
        <v>5797.55</v>
      </c>
      <c r="AB229" s="8">
        <v>0</v>
      </c>
      <c r="AC229" s="8">
        <v>5797.55</v>
      </c>
      <c r="AD229" s="8">
        <v>0</v>
      </c>
      <c r="AE229" s="8">
        <v>5797.55</v>
      </c>
      <c r="AF229" s="8">
        <v>0</v>
      </c>
      <c r="AG229" s="1" t="s">
        <v>113</v>
      </c>
      <c r="AH229" s="1" t="s">
        <v>143</v>
      </c>
      <c r="AI229" s="1">
        <v>2</v>
      </c>
      <c r="AJ229" s="3">
        <v>45950</v>
      </c>
      <c r="AK229" s="3">
        <v>45948</v>
      </c>
      <c r="AL229" s="3">
        <v>0</v>
      </c>
      <c r="AM229" s="3">
        <v>0</v>
      </c>
      <c r="AN229" s="3">
        <v>0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140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463</v>
      </c>
      <c r="BD229" s="56">
        <v>511.15065833333318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23</v>
      </c>
      <c r="F230" s="9">
        <v>37</v>
      </c>
      <c r="G230" s="9">
        <v>0</v>
      </c>
      <c r="H230" s="9">
        <v>0</v>
      </c>
      <c r="I230" s="9">
        <v>85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461</v>
      </c>
      <c r="AA230" s="8">
        <v>12419.33</v>
      </c>
      <c r="AB230" s="8">
        <v>6621.78</v>
      </c>
      <c r="AC230" s="8">
        <v>5797.55</v>
      </c>
      <c r="AD230" s="8">
        <v>2638</v>
      </c>
      <c r="AE230" s="8">
        <v>9781.33</v>
      </c>
      <c r="AF230" s="8" t="s">
        <v>58</v>
      </c>
      <c r="AG230" s="1" t="s">
        <v>113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464</v>
      </c>
      <c r="BD230" s="56">
        <v>0</v>
      </c>
    </row>
    <row r="231" spans="1:56" ht="28.5" customHeight="1" x14ac:dyDescent="0.45">
      <c r="A231" s="3">
        <v>45601</v>
      </c>
      <c r="B231" s="14" t="s">
        <v>185</v>
      </c>
      <c r="C231" s="9" t="s">
        <v>92</v>
      </c>
      <c r="D231" s="13" t="s">
        <v>139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90</v>
      </c>
      <c r="M231" s="10">
        <v>24</v>
      </c>
      <c r="N231" s="9">
        <v>40</v>
      </c>
      <c r="O231" s="9">
        <v>55</v>
      </c>
      <c r="P231" s="10">
        <v>3207.7128103679997</v>
      </c>
      <c r="Q231" s="10">
        <v>0</v>
      </c>
      <c r="R231" s="10">
        <v>3207.7128103679997</v>
      </c>
      <c r="S231" s="9" t="s">
        <v>259</v>
      </c>
      <c r="T231" s="12" t="s">
        <v>63</v>
      </c>
      <c r="U231" s="11">
        <v>100000</v>
      </c>
      <c r="V231" s="10">
        <v>1500</v>
      </c>
      <c r="W231" s="10">
        <v>98500</v>
      </c>
      <c r="X231" s="10">
        <v>0</v>
      </c>
      <c r="Y231" s="10">
        <v>103425</v>
      </c>
      <c r="Z231" s="9" t="s">
        <v>98</v>
      </c>
      <c r="AA231" s="8">
        <v>105955.465</v>
      </c>
      <c r="AB231" s="8">
        <v>19362</v>
      </c>
      <c r="AC231" s="8">
        <v>86593.464999999997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72</v>
      </c>
      <c r="AI231" s="1">
        <v>3</v>
      </c>
      <c r="AJ231" s="3" t="s">
        <v>63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111</v>
      </c>
      <c r="BD231" s="56">
        <v>11092.935565123611</v>
      </c>
    </row>
    <row r="232" spans="1:56" ht="28.5" customHeight="1" x14ac:dyDescent="0.45">
      <c r="A232" s="3">
        <v>45601</v>
      </c>
      <c r="B232" s="14" t="s">
        <v>185</v>
      </c>
      <c r="C232" s="9" t="s">
        <v>92</v>
      </c>
      <c r="D232" s="13" t="s">
        <v>139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90</v>
      </c>
      <c r="M232" s="10">
        <v>24</v>
      </c>
      <c r="N232" s="9">
        <v>40</v>
      </c>
      <c r="O232" s="9">
        <v>55</v>
      </c>
      <c r="P232" s="10">
        <v>11003.203948644863</v>
      </c>
      <c r="Q232" s="10">
        <v>0</v>
      </c>
      <c r="R232" s="10">
        <v>11003.203948644863</v>
      </c>
      <c r="S232" s="9" t="s">
        <v>259</v>
      </c>
      <c r="T232" s="12" t="s">
        <v>63</v>
      </c>
      <c r="U232" s="11">
        <v>337878</v>
      </c>
      <c r="V232" s="10">
        <v>0</v>
      </c>
      <c r="W232" s="10">
        <v>337878</v>
      </c>
      <c r="X232" s="10">
        <v>0</v>
      </c>
      <c r="Y232" s="10">
        <v>354771.9</v>
      </c>
      <c r="Z232" s="9" t="s">
        <v>98</v>
      </c>
      <c r="AA232" s="8">
        <v>363451.98582000006</v>
      </c>
      <c r="AB232" s="8">
        <v>0</v>
      </c>
      <c r="AC232" s="8">
        <v>363451.98582000006</v>
      </c>
      <c r="AD232" s="8">
        <v>0</v>
      </c>
      <c r="AE232" s="8">
        <v>0</v>
      </c>
      <c r="AF232" s="8">
        <v>0</v>
      </c>
      <c r="AG232" s="1" t="s">
        <v>116</v>
      </c>
      <c r="AH232" s="1" t="s">
        <v>72</v>
      </c>
      <c r="AI232" s="1">
        <v>3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111</v>
      </c>
      <c r="BD232" s="56">
        <v>46559.511849046357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37</v>
      </c>
      <c r="G233" s="9">
        <v>0</v>
      </c>
      <c r="H233" s="9">
        <v>0</v>
      </c>
      <c r="I233" s="9">
        <v>128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98</v>
      </c>
      <c r="AA233" s="8">
        <v>469407.45082000003</v>
      </c>
      <c r="AB233" s="8">
        <v>19362</v>
      </c>
      <c r="AC233" s="8">
        <v>450045.45082000003</v>
      </c>
      <c r="AD233" s="8">
        <v>0</v>
      </c>
      <c r="AE233" s="8">
        <v>0</v>
      </c>
      <c r="AF233" s="8" t="s">
        <v>58</v>
      </c>
      <c r="AG233" s="1" t="s">
        <v>113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112</v>
      </c>
      <c r="BD233" s="56">
        <v>0</v>
      </c>
    </row>
    <row r="234" spans="1:56" ht="28.5" customHeight="1" x14ac:dyDescent="0.45">
      <c r="A234" s="3">
        <v>45923</v>
      </c>
      <c r="B234" s="14" t="s">
        <v>410</v>
      </c>
      <c r="C234" s="9" t="s">
        <v>376</v>
      </c>
      <c r="D234" s="13" t="s">
        <v>411</v>
      </c>
      <c r="E234" s="9">
        <v>24</v>
      </c>
      <c r="F234" s="9">
        <v>37</v>
      </c>
      <c r="G234" s="9" t="s">
        <v>60</v>
      </c>
      <c r="H234" s="9">
        <v>0</v>
      </c>
      <c r="I234" s="9">
        <v>120</v>
      </c>
      <c r="J234" s="9" t="s">
        <v>57</v>
      </c>
      <c r="K234" s="9">
        <v>5</v>
      </c>
      <c r="L234" s="9" t="s">
        <v>91</v>
      </c>
      <c r="M234" s="10">
        <v>25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67</v>
      </c>
      <c r="T234" s="12">
        <v>45948</v>
      </c>
      <c r="U234" s="11">
        <v>5000</v>
      </c>
      <c r="V234" s="10">
        <v>5000</v>
      </c>
      <c r="W234" s="10">
        <v>0</v>
      </c>
      <c r="X234" s="10">
        <v>5300</v>
      </c>
      <c r="Y234" s="10">
        <v>0</v>
      </c>
      <c r="Z234" s="9" t="s">
        <v>412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72</v>
      </c>
      <c r="AI234" s="1">
        <v>3</v>
      </c>
      <c r="AJ234" s="3">
        <v>45948</v>
      </c>
      <c r="AK234" s="3">
        <v>0</v>
      </c>
      <c r="AL234" s="3">
        <v>45938</v>
      </c>
      <c r="AM234" s="3">
        <v>45945</v>
      </c>
      <c r="AN234" s="3">
        <v>45946</v>
      </c>
      <c r="AO234" s="3">
        <v>45946</v>
      </c>
      <c r="AP234" s="3">
        <v>45943</v>
      </c>
      <c r="AQ234" s="3">
        <v>45947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413</v>
      </c>
      <c r="BD234" s="56">
        <v>0</v>
      </c>
    </row>
    <row r="235" spans="1:56" ht="28.5" customHeight="1" x14ac:dyDescent="0.45">
      <c r="A235" s="3">
        <v>45923</v>
      </c>
      <c r="B235" s="14" t="s">
        <v>410</v>
      </c>
      <c r="C235" s="9" t="s">
        <v>376</v>
      </c>
      <c r="D235" s="13" t="s">
        <v>59</v>
      </c>
      <c r="E235" s="9">
        <v>24</v>
      </c>
      <c r="F235" s="9">
        <v>37</v>
      </c>
      <c r="G235" s="9" t="s">
        <v>60</v>
      </c>
      <c r="H235" s="9">
        <v>0</v>
      </c>
      <c r="I235" s="9">
        <v>120</v>
      </c>
      <c r="J235" s="9" t="s">
        <v>57</v>
      </c>
      <c r="K235" s="9">
        <v>5</v>
      </c>
      <c r="L235" s="9" t="s">
        <v>91</v>
      </c>
      <c r="M235" s="10">
        <v>25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67</v>
      </c>
      <c r="T235" s="12">
        <v>45948</v>
      </c>
      <c r="U235" s="11">
        <v>5000</v>
      </c>
      <c r="V235" s="10">
        <v>5000</v>
      </c>
      <c r="W235" s="10">
        <v>0</v>
      </c>
      <c r="X235" s="10">
        <v>0</v>
      </c>
      <c r="Y235" s="10">
        <v>0</v>
      </c>
      <c r="Z235" s="9" t="s">
        <v>412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264</v>
      </c>
      <c r="AI235" s="1">
        <v>2</v>
      </c>
      <c r="AJ235" s="3">
        <v>45948</v>
      </c>
      <c r="AK235" s="3">
        <v>0</v>
      </c>
      <c r="AL235" s="3">
        <v>0</v>
      </c>
      <c r="AM235" s="3">
        <v>0</v>
      </c>
      <c r="AN235" s="3">
        <v>0</v>
      </c>
      <c r="AO235" s="3">
        <v>45946</v>
      </c>
      <c r="AP235" s="3">
        <v>45943</v>
      </c>
      <c r="AQ235" s="3">
        <v>45947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413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24</v>
      </c>
      <c r="F236" s="9">
        <v>37</v>
      </c>
      <c r="G236" s="9">
        <v>0</v>
      </c>
      <c r="H236" s="9">
        <v>0</v>
      </c>
      <c r="I236" s="9">
        <v>120</v>
      </c>
      <c r="J236" s="9" t="s">
        <v>78</v>
      </c>
      <c r="K236" s="9">
        <v>3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412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414</v>
      </c>
      <c r="BD236" s="56">
        <v>0</v>
      </c>
    </row>
    <row r="237" spans="1:56" ht="28.5" customHeight="1" x14ac:dyDescent="0.45">
      <c r="A237" s="3">
        <v>45934</v>
      </c>
      <c r="B237" s="14" t="s">
        <v>527</v>
      </c>
      <c r="C237" s="9" t="s">
        <v>494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121</v>
      </c>
      <c r="T237" s="12">
        <v>45944</v>
      </c>
      <c r="U237" s="11">
        <v>10000</v>
      </c>
      <c r="V237" s="10">
        <v>10000</v>
      </c>
      <c r="W237" s="10">
        <v>0</v>
      </c>
      <c r="X237" s="10">
        <v>0</v>
      </c>
      <c r="Y237" s="10">
        <v>0</v>
      </c>
      <c r="Z237" s="9" t="s">
        <v>495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77</v>
      </c>
      <c r="AI237" s="1">
        <v>1</v>
      </c>
      <c r="AJ237" s="3">
        <v>45944</v>
      </c>
      <c r="AK237" s="3">
        <v>0</v>
      </c>
      <c r="AL237" s="3">
        <v>0</v>
      </c>
      <c r="AM237" s="3">
        <v>0</v>
      </c>
      <c r="AN237" s="3">
        <v>0</v>
      </c>
      <c r="AO237" s="3">
        <v>45943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303</v>
      </c>
      <c r="BD237" s="56">
        <v>0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100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495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58</v>
      </c>
      <c r="AG238" s="1" t="s">
        <v>114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303</v>
      </c>
      <c r="BD238" s="56">
        <v>0</v>
      </c>
    </row>
    <row r="239" spans="1:56" ht="28.5" customHeight="1" x14ac:dyDescent="0.45">
      <c r="A239" s="3">
        <v>45939</v>
      </c>
      <c r="B239" s="14" t="s">
        <v>534</v>
      </c>
      <c r="C239" s="9" t="s">
        <v>528</v>
      </c>
      <c r="D239" s="13" t="s">
        <v>529</v>
      </c>
      <c r="E239" s="9">
        <v>26</v>
      </c>
      <c r="F239" s="9">
        <v>40</v>
      </c>
      <c r="G239" s="9" t="s">
        <v>60</v>
      </c>
      <c r="H239" s="9">
        <v>0</v>
      </c>
      <c r="I239" s="9">
        <v>108</v>
      </c>
      <c r="J239" s="9" t="s">
        <v>57</v>
      </c>
      <c r="K239" s="9">
        <v>5</v>
      </c>
      <c r="L239" s="9" t="s">
        <v>90</v>
      </c>
      <c r="M239" s="10">
        <v>27</v>
      </c>
      <c r="N239" s="9">
        <v>43</v>
      </c>
      <c r="O239" s="9">
        <v>40</v>
      </c>
      <c r="P239" s="10">
        <v>286.42936262399996</v>
      </c>
      <c r="Q239" s="10">
        <v>0</v>
      </c>
      <c r="R239" s="10">
        <v>286.42936262399996</v>
      </c>
      <c r="S239" s="9" t="s">
        <v>106</v>
      </c>
      <c r="T239" s="12">
        <v>45954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189</v>
      </c>
      <c r="AA239" s="8">
        <v>11595.1</v>
      </c>
      <c r="AB239" s="8">
        <v>3750</v>
      </c>
      <c r="AC239" s="8">
        <v>7845.1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72</v>
      </c>
      <c r="AI239" s="1">
        <v>3</v>
      </c>
      <c r="AJ239" s="3">
        <v>45954</v>
      </c>
      <c r="AK239" s="3">
        <v>0</v>
      </c>
      <c r="AL239" s="3">
        <v>45944</v>
      </c>
      <c r="AM239" s="3">
        <v>45951</v>
      </c>
      <c r="AN239" s="3">
        <v>45952</v>
      </c>
      <c r="AO239" s="3">
        <v>45952</v>
      </c>
      <c r="AP239" s="3">
        <v>45949</v>
      </c>
      <c r="AQ239" s="3">
        <v>45953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101</v>
      </c>
      <c r="BD239" s="56">
        <v>779.62860444444448</v>
      </c>
    </row>
    <row r="240" spans="1:56" ht="28.5" customHeight="1" x14ac:dyDescent="0.45">
      <c r="A240" s="3">
        <v>45931</v>
      </c>
      <c r="B240" s="14" t="s">
        <v>496</v>
      </c>
      <c r="C240" s="9" t="s">
        <v>107</v>
      </c>
      <c r="D240" s="13" t="s">
        <v>59</v>
      </c>
      <c r="E240" s="9">
        <v>26</v>
      </c>
      <c r="F240" s="9">
        <v>43</v>
      </c>
      <c r="G240" s="9" t="s">
        <v>60</v>
      </c>
      <c r="H240" s="9">
        <v>0</v>
      </c>
      <c r="I240" s="9">
        <v>116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45945</v>
      </c>
      <c r="U240" s="11">
        <v>10122</v>
      </c>
      <c r="V240" s="10">
        <v>10122</v>
      </c>
      <c r="W240" s="10">
        <v>0</v>
      </c>
      <c r="X240" s="10">
        <v>0</v>
      </c>
      <c r="Y240" s="10">
        <v>0</v>
      </c>
      <c r="Z240" s="9" t="s">
        <v>189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116</v>
      </c>
      <c r="AH240" s="1" t="s">
        <v>77</v>
      </c>
      <c r="AI240" s="1">
        <v>1</v>
      </c>
      <c r="AJ240" s="3">
        <v>45945</v>
      </c>
      <c r="AK240" s="3">
        <v>0</v>
      </c>
      <c r="AL240" s="3">
        <v>0</v>
      </c>
      <c r="AM240" s="3">
        <v>0</v>
      </c>
      <c r="AN240" s="3">
        <v>0</v>
      </c>
      <c r="AO240" s="3">
        <v>45944</v>
      </c>
      <c r="AP240" s="3">
        <v>45940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116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189</v>
      </c>
      <c r="AA241" s="8">
        <v>11595.1</v>
      </c>
      <c r="AB241" s="8">
        <v>3750</v>
      </c>
      <c r="AC241" s="8">
        <v>7845.1</v>
      </c>
      <c r="AD241" s="8">
        <v>0</v>
      </c>
      <c r="AE241" s="8">
        <v>0</v>
      </c>
      <c r="AF241" s="8" t="s">
        <v>58</v>
      </c>
      <c r="AG241" s="1" t="s">
        <v>116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0</v>
      </c>
    </row>
    <row r="242" spans="1:56" ht="28.5" customHeight="1" x14ac:dyDescent="0.45">
      <c r="A242" s="3">
        <v>45901</v>
      </c>
      <c r="B242" s="14" t="s">
        <v>299</v>
      </c>
      <c r="C242" s="9" t="s">
        <v>107</v>
      </c>
      <c r="D242" s="13" t="s">
        <v>141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45945</v>
      </c>
      <c r="U242" s="11">
        <v>10000</v>
      </c>
      <c r="V242" s="10">
        <v>3425</v>
      </c>
      <c r="W242" s="10">
        <v>6575</v>
      </c>
      <c r="X242" s="10">
        <v>11225</v>
      </c>
      <c r="Y242" s="10">
        <v>0</v>
      </c>
      <c r="Z242" s="9" t="s">
        <v>87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75</v>
      </c>
      <c r="AI242" s="1">
        <v>4</v>
      </c>
      <c r="AJ242" s="3">
        <v>45945</v>
      </c>
      <c r="AK242" s="3">
        <v>45941</v>
      </c>
      <c r="AL242" s="3">
        <v>45934</v>
      </c>
      <c r="AM242" s="3">
        <v>45942</v>
      </c>
      <c r="AN242" s="3">
        <v>45943</v>
      </c>
      <c r="AO242" s="3">
        <v>45944</v>
      </c>
      <c r="AP242" s="3">
        <v>45940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45933</v>
      </c>
      <c r="B243" s="14" t="s">
        <v>497</v>
      </c>
      <c r="C243" s="9" t="s">
        <v>107</v>
      </c>
      <c r="D243" s="13" t="s">
        <v>59</v>
      </c>
      <c r="E243" s="9">
        <v>26</v>
      </c>
      <c r="F243" s="9">
        <v>43</v>
      </c>
      <c r="G243" s="9" t="s">
        <v>60</v>
      </c>
      <c r="H243" s="9" t="s">
        <v>66</v>
      </c>
      <c r="I243" s="9">
        <v>150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45951</v>
      </c>
      <c r="U243" s="11">
        <v>15000</v>
      </c>
      <c r="V243" s="10">
        <v>15000</v>
      </c>
      <c r="W243" s="10">
        <v>0</v>
      </c>
      <c r="X243" s="10">
        <v>0</v>
      </c>
      <c r="Y243" s="10">
        <v>0</v>
      </c>
      <c r="Z243" s="9" t="s">
        <v>87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143</v>
      </c>
      <c r="AI243" s="1">
        <v>2</v>
      </c>
      <c r="AJ243" s="3">
        <v>45951</v>
      </c>
      <c r="AK243" s="3">
        <v>45949</v>
      </c>
      <c r="AL243" s="3">
        <v>0</v>
      </c>
      <c r="AM243" s="3">
        <v>0</v>
      </c>
      <c r="AN243" s="3">
        <v>0</v>
      </c>
      <c r="AO243" s="3">
        <v>45950</v>
      </c>
      <c r="AP243" s="3">
        <v>45946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140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8.5" customHeight="1" x14ac:dyDescent="0.45">
      <c r="A244" s="3">
        <v>45933</v>
      </c>
      <c r="B244" s="14" t="s">
        <v>498</v>
      </c>
      <c r="C244" s="9" t="s">
        <v>107</v>
      </c>
      <c r="D244" s="13" t="s">
        <v>59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45960</v>
      </c>
      <c r="U244" s="11">
        <v>15000</v>
      </c>
      <c r="V244" s="10">
        <v>0</v>
      </c>
      <c r="W244" s="10">
        <v>15000</v>
      </c>
      <c r="X244" s="10">
        <v>0</v>
      </c>
      <c r="Y244" s="10">
        <v>0</v>
      </c>
      <c r="Z244" s="9" t="s">
        <v>87</v>
      </c>
      <c r="AA244" s="8">
        <v>18649.949999999997</v>
      </c>
      <c r="AB244" s="8">
        <v>18649.949999999997</v>
      </c>
      <c r="AC244" s="8">
        <v>0</v>
      </c>
      <c r="AD244" s="8">
        <v>9135</v>
      </c>
      <c r="AE244" s="8">
        <v>9514.9499999999971</v>
      </c>
      <c r="AF244" s="8">
        <v>0</v>
      </c>
      <c r="AG244" s="1" t="s">
        <v>116</v>
      </c>
      <c r="AH244" s="1" t="s">
        <v>143</v>
      </c>
      <c r="AI244" s="1">
        <v>2</v>
      </c>
      <c r="AJ244" s="3">
        <v>45960</v>
      </c>
      <c r="AK244" s="3">
        <v>45958</v>
      </c>
      <c r="AL244" s="3">
        <v>0</v>
      </c>
      <c r="AM244" s="3">
        <v>0</v>
      </c>
      <c r="AN244" s="3">
        <v>0</v>
      </c>
      <c r="AO244" s="3">
        <v>45959</v>
      </c>
      <c r="AP244" s="3">
        <v>45955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140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>
        <v>0</v>
      </c>
      <c r="H245" s="9">
        <v>0</v>
      </c>
      <c r="I245" s="9">
        <v>120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87</v>
      </c>
      <c r="AA245" s="8">
        <v>18649.949999999997</v>
      </c>
      <c r="AB245" s="8">
        <v>18649.949999999997</v>
      </c>
      <c r="AC245" s="8">
        <v>0</v>
      </c>
      <c r="AD245" s="8">
        <v>9135</v>
      </c>
      <c r="AE245" s="8">
        <v>9514.9499999999971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0</v>
      </c>
    </row>
    <row r="246" spans="1:56" ht="28.5" customHeight="1" x14ac:dyDescent="0.45">
      <c r="A246" s="3">
        <v>45940</v>
      </c>
      <c r="B246" s="14" t="s">
        <v>126</v>
      </c>
      <c r="C246" s="9" t="s">
        <v>530</v>
      </c>
      <c r="D246" s="13" t="s">
        <v>59</v>
      </c>
      <c r="E246" s="9">
        <v>28</v>
      </c>
      <c r="F246" s="9">
        <v>39</v>
      </c>
      <c r="G246" s="9" t="s">
        <v>60</v>
      </c>
      <c r="H246" s="9">
        <v>0</v>
      </c>
      <c r="I246" s="9">
        <v>105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45947</v>
      </c>
      <c r="U246" s="11">
        <v>5000</v>
      </c>
      <c r="V246" s="10">
        <v>0</v>
      </c>
      <c r="W246" s="10">
        <v>5000</v>
      </c>
      <c r="X246" s="10">
        <v>0</v>
      </c>
      <c r="Y246" s="10">
        <v>0</v>
      </c>
      <c r="Z246" s="9" t="s">
        <v>125</v>
      </c>
      <c r="AA246" s="8">
        <v>5657.85</v>
      </c>
      <c r="AB246" s="8">
        <v>5657.85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45947</v>
      </c>
      <c r="AK246" s="3">
        <v>0</v>
      </c>
      <c r="AL246" s="3">
        <v>0</v>
      </c>
      <c r="AM246" s="3">
        <v>0</v>
      </c>
      <c r="AN246" s="3">
        <v>0</v>
      </c>
      <c r="AO246" s="3">
        <v>45946</v>
      </c>
      <c r="AP246" s="3">
        <v>45942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103</v>
      </c>
      <c r="BD246" s="56">
        <v>0</v>
      </c>
    </row>
    <row r="247" spans="1:56" ht="28.5" customHeight="1" x14ac:dyDescent="0.45">
      <c r="A247" s="3" t="s">
        <v>132</v>
      </c>
      <c r="B247" s="14" t="s">
        <v>132</v>
      </c>
      <c r="C247" s="9" t="s">
        <v>144</v>
      </c>
      <c r="D247" s="13" t="s">
        <v>145</v>
      </c>
      <c r="E247" s="9">
        <v>28</v>
      </c>
      <c r="F247" s="9">
        <v>41</v>
      </c>
      <c r="G247" s="9" t="s">
        <v>60</v>
      </c>
      <c r="H247" s="9">
        <v>0</v>
      </c>
      <c r="I247" s="9">
        <v>120</v>
      </c>
      <c r="J247" s="9" t="s">
        <v>78</v>
      </c>
      <c r="K247" s="9">
        <v>3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45950</v>
      </c>
      <c r="U247" s="11">
        <v>50000</v>
      </c>
      <c r="V247" s="10">
        <v>0</v>
      </c>
      <c r="W247" s="10">
        <v>50000</v>
      </c>
      <c r="X247" s="10">
        <v>0</v>
      </c>
      <c r="Y247" s="10">
        <v>52500</v>
      </c>
      <c r="Z247" s="9" t="s">
        <v>125</v>
      </c>
      <c r="AA247" s="8">
        <v>59372.5</v>
      </c>
      <c r="AB247" s="8">
        <v>41284</v>
      </c>
      <c r="AC247" s="8">
        <v>18088.5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45950</v>
      </c>
      <c r="AK247" s="3">
        <v>0</v>
      </c>
      <c r="AL247" s="3">
        <v>45941</v>
      </c>
      <c r="AM247" s="3">
        <v>45948</v>
      </c>
      <c r="AN247" s="3">
        <v>45949</v>
      </c>
      <c r="AO247" s="3">
        <v>45949</v>
      </c>
      <c r="AP247" s="3">
        <v>45945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103</v>
      </c>
      <c r="BD247" s="56">
        <v>2032.9464166666667</v>
      </c>
    </row>
    <row r="248" spans="1:56" ht="28.5" customHeight="1" x14ac:dyDescent="0.45">
      <c r="A248" s="3" t="s">
        <v>132</v>
      </c>
      <c r="B248" s="14" t="s">
        <v>132</v>
      </c>
      <c r="C248" s="9" t="s">
        <v>107</v>
      </c>
      <c r="D248" s="13" t="s">
        <v>59</v>
      </c>
      <c r="E248" s="9">
        <v>28</v>
      </c>
      <c r="F248" s="9">
        <v>47</v>
      </c>
      <c r="G248" s="9" t="s">
        <v>60</v>
      </c>
      <c r="H248" s="9" t="s">
        <v>66</v>
      </c>
      <c r="I248" s="9">
        <v>180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45961</v>
      </c>
      <c r="U248" s="11">
        <v>5000</v>
      </c>
      <c r="V248" s="10">
        <v>0</v>
      </c>
      <c r="W248" s="10">
        <v>5000</v>
      </c>
      <c r="X248" s="10">
        <v>0</v>
      </c>
      <c r="Y248" s="10">
        <v>0</v>
      </c>
      <c r="Z248" s="9" t="s">
        <v>125</v>
      </c>
      <c r="AA248" s="8">
        <v>6775.4500000000007</v>
      </c>
      <c r="AB248" s="8">
        <v>6775.4500000000007</v>
      </c>
      <c r="AC248" s="8">
        <v>0</v>
      </c>
      <c r="AD248" s="8">
        <v>6775.4500000000007</v>
      </c>
      <c r="AE248" s="8">
        <v>0</v>
      </c>
      <c r="AF248" s="8">
        <v>0</v>
      </c>
      <c r="AG248" s="1">
        <v>0</v>
      </c>
      <c r="AH248" s="1" t="s">
        <v>143</v>
      </c>
      <c r="AI248" s="1">
        <v>2</v>
      </c>
      <c r="AJ248" s="3">
        <v>45961</v>
      </c>
      <c r="AK248" s="3">
        <v>45959</v>
      </c>
      <c r="AL248" s="3">
        <v>0</v>
      </c>
      <c r="AM248" s="3">
        <v>0</v>
      </c>
      <c r="AN248" s="3">
        <v>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140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0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28</v>
      </c>
      <c r="F249" s="9">
        <v>43</v>
      </c>
      <c r="G249" s="9">
        <v>0</v>
      </c>
      <c r="H249" s="9">
        <v>0</v>
      </c>
      <c r="I249" s="9">
        <v>130</v>
      </c>
      <c r="J249" s="9" t="s">
        <v>57</v>
      </c>
      <c r="K249" s="9">
        <v>3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125</v>
      </c>
      <c r="AA249" s="8">
        <v>71805.8</v>
      </c>
      <c r="AB249" s="8">
        <v>53717.3</v>
      </c>
      <c r="AC249" s="8">
        <v>18088.5</v>
      </c>
      <c r="AD249" s="8">
        <v>6775.4500000000007</v>
      </c>
      <c r="AE249" s="8">
        <v>0</v>
      </c>
      <c r="AF249" s="8" t="s">
        <v>58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146</v>
      </c>
      <c r="BD249" s="56">
        <v>0</v>
      </c>
    </row>
  </sheetData>
  <autoFilter ref="A5:BD24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9">
    <cfRule type="expression" dxfId="7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F014-F437-4E4E-823A-40C3AD13AEAB}">
  <sheetPr>
    <tabColor rgb="FFFFFF00"/>
  </sheetPr>
  <dimension ref="A1:BD216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45941</v>
      </c>
      <c r="E3" s="85" t="s">
        <v>52</v>
      </c>
      <c r="F3" s="85"/>
      <c r="G3" s="86">
        <v>9.39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477</v>
      </c>
      <c r="C6" s="9" t="s">
        <v>203</v>
      </c>
      <c r="D6" s="13" t="s">
        <v>451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477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520</v>
      </c>
      <c r="D8" s="13" t="s">
        <v>521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522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19835</v>
      </c>
      <c r="AC13" s="8">
        <v>770.75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53.0276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90453.35</v>
      </c>
      <c r="AC14" s="8">
        <v>770.75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452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453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452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3000</v>
      </c>
      <c r="W21" s="10">
        <v>2000</v>
      </c>
      <c r="X21" s="10">
        <v>5400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453</v>
      </c>
      <c r="AG21" s="1" t="s">
        <v>117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115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7450</v>
      </c>
      <c r="Y24" s="10">
        <v>2677.5</v>
      </c>
      <c r="Z24" s="9" t="s">
        <v>168</v>
      </c>
      <c r="AA24" s="8">
        <v>2506.1132250000001</v>
      </c>
      <c r="AB24" s="8">
        <v>2506.1132250000001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286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45947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360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361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45947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362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42157</v>
      </c>
      <c r="AC30" s="8">
        <v>168440.75000000003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12687.705915555558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217783.81322500002</v>
      </c>
      <c r="AB31" s="8">
        <v>49343.063224999998</v>
      </c>
      <c r="AC31" s="8">
        <v>168440.75000000003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307</v>
      </c>
      <c r="C32" s="9" t="s">
        <v>136</v>
      </c>
      <c r="D32" s="13" t="s">
        <v>302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45919</v>
      </c>
      <c r="B34" s="14" t="s">
        <v>366</v>
      </c>
      <c r="C34" s="9" t="s">
        <v>136</v>
      </c>
      <c r="D34" s="13" t="s">
        <v>261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188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106</v>
      </c>
      <c r="T34" s="12" t="s">
        <v>63</v>
      </c>
      <c r="U34" s="11">
        <v>48</v>
      </c>
      <c r="V34" s="10">
        <v>0</v>
      </c>
      <c r="W34" s="10">
        <v>48</v>
      </c>
      <c r="X34" s="10">
        <v>11390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115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 t="s">
        <v>455</v>
      </c>
      <c r="AZ34" s="2">
        <v>0</v>
      </c>
      <c r="BA34" s="2">
        <v>0</v>
      </c>
      <c r="BB34" s="2">
        <v>0</v>
      </c>
      <c r="BC34" s="1" t="s">
        <v>103</v>
      </c>
      <c r="BD34" s="56">
        <v>0</v>
      </c>
    </row>
    <row r="35" spans="1:56" ht="28.5" customHeight="1" x14ac:dyDescent="0.45">
      <c r="A35" s="3">
        <v>45919</v>
      </c>
      <c r="B35" s="14" t="s">
        <v>368</v>
      </c>
      <c r="C35" s="9" t="s">
        <v>136</v>
      </c>
      <c r="D35" s="13" t="s">
        <v>128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1933</v>
      </c>
      <c r="V35" s="10">
        <v>0</v>
      </c>
      <c r="W35" s="10">
        <v>1933</v>
      </c>
      <c r="X35" s="10">
        <v>33440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502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 t="s">
        <v>348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8.5" customHeight="1" x14ac:dyDescent="0.45">
      <c r="A36" s="3">
        <v>45919</v>
      </c>
      <c r="B36" s="14" t="s">
        <v>369</v>
      </c>
      <c r="C36" s="9" t="s">
        <v>136</v>
      </c>
      <c r="D36" s="13" t="s">
        <v>304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604</v>
      </c>
      <c r="V36" s="10">
        <v>0</v>
      </c>
      <c r="W36" s="10">
        <v>604</v>
      </c>
      <c r="X36" s="10">
        <v>16380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113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370</v>
      </c>
      <c r="C37" s="9" t="s">
        <v>136</v>
      </c>
      <c r="D37" s="13" t="s">
        <v>142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1174</v>
      </c>
      <c r="V37" s="10">
        <v>0</v>
      </c>
      <c r="W37" s="10">
        <v>1174</v>
      </c>
      <c r="X37" s="10">
        <v>21440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45923</v>
      </c>
      <c r="B38" s="14" t="s">
        <v>384</v>
      </c>
      <c r="C38" s="9" t="s">
        <v>385</v>
      </c>
      <c r="D38" s="13" t="s">
        <v>386</v>
      </c>
      <c r="E38" s="9">
        <v>20</v>
      </c>
      <c r="F38" s="9">
        <v>30</v>
      </c>
      <c r="G38" s="9" t="s">
        <v>60</v>
      </c>
      <c r="H38" s="9" t="s">
        <v>66</v>
      </c>
      <c r="I38" s="9">
        <v>80</v>
      </c>
      <c r="J38" s="9" t="s">
        <v>57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45940</v>
      </c>
      <c r="U38" s="11">
        <v>5000</v>
      </c>
      <c r="V38" s="10">
        <v>5048</v>
      </c>
      <c r="W38" s="10">
        <v>0</v>
      </c>
      <c r="X38" s="10">
        <v>5500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>
        <v>45940</v>
      </c>
      <c r="AK38" s="3">
        <v>45936</v>
      </c>
      <c r="AL38" s="3">
        <v>45929</v>
      </c>
      <c r="AM38" s="3">
        <v>45937</v>
      </c>
      <c r="AN38" s="3">
        <v>45938</v>
      </c>
      <c r="AO38" s="3">
        <v>45939</v>
      </c>
      <c r="AP38" s="3">
        <v>45935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129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45922</v>
      </c>
      <c r="B39" s="14" t="s">
        <v>387</v>
      </c>
      <c r="C39" s="9" t="s">
        <v>243</v>
      </c>
      <c r="D39" s="13" t="s">
        <v>388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45944</v>
      </c>
      <c r="U39" s="11">
        <v>5000</v>
      </c>
      <c r="V39" s="10">
        <v>4787</v>
      </c>
      <c r="W39" s="10">
        <v>213</v>
      </c>
      <c r="X39" s="10">
        <v>5280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>
        <v>45944</v>
      </c>
      <c r="AK39" s="3">
        <v>45940</v>
      </c>
      <c r="AL39" s="3">
        <v>45933</v>
      </c>
      <c r="AM39" s="3">
        <v>45941</v>
      </c>
      <c r="AN39" s="3">
        <v>45942</v>
      </c>
      <c r="AO39" s="3">
        <v>45943</v>
      </c>
      <c r="AP39" s="3">
        <v>45939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131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45922</v>
      </c>
      <c r="B40" s="14" t="s">
        <v>387</v>
      </c>
      <c r="C40" s="9" t="s">
        <v>243</v>
      </c>
      <c r="D40" s="13" t="s">
        <v>389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45944</v>
      </c>
      <c r="U40" s="11">
        <v>10000</v>
      </c>
      <c r="V40" s="10">
        <v>7750</v>
      </c>
      <c r="W40" s="10">
        <v>2250</v>
      </c>
      <c r="X40" s="10">
        <v>10300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45944</v>
      </c>
      <c r="AK40" s="3">
        <v>45940</v>
      </c>
      <c r="AL40" s="3">
        <v>45933</v>
      </c>
      <c r="AM40" s="3">
        <v>45941</v>
      </c>
      <c r="AN40" s="3">
        <v>45942</v>
      </c>
      <c r="AO40" s="3">
        <v>45943</v>
      </c>
      <c r="AP40" s="3">
        <v>45939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131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387</v>
      </c>
      <c r="C41" s="9" t="s">
        <v>243</v>
      </c>
      <c r="D41" s="13" t="s">
        <v>390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45944</v>
      </c>
      <c r="U41" s="11">
        <v>5000</v>
      </c>
      <c r="V41" s="10">
        <v>5000</v>
      </c>
      <c r="W41" s="10">
        <v>0</v>
      </c>
      <c r="X41" s="10">
        <v>5100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75</v>
      </c>
      <c r="AI41" s="1">
        <v>4</v>
      </c>
      <c r="AJ41" s="3">
        <v>45944</v>
      </c>
      <c r="AK41" s="3">
        <v>45940</v>
      </c>
      <c r="AL41" s="3">
        <v>45933</v>
      </c>
      <c r="AM41" s="3">
        <v>45941</v>
      </c>
      <c r="AN41" s="3">
        <v>45942</v>
      </c>
      <c r="AO41" s="3">
        <v>45943</v>
      </c>
      <c r="AP41" s="3">
        <v>45939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45931</v>
      </c>
      <c r="B42" s="14" t="s">
        <v>478</v>
      </c>
      <c r="C42" s="9" t="s">
        <v>448</v>
      </c>
      <c r="D42" s="13" t="s">
        <v>449</v>
      </c>
      <c r="E42" s="9">
        <v>20</v>
      </c>
      <c r="F42" s="9">
        <v>30</v>
      </c>
      <c r="G42" s="9" t="s">
        <v>60</v>
      </c>
      <c r="H42" s="9" t="s">
        <v>66</v>
      </c>
      <c r="I42" s="9">
        <v>80</v>
      </c>
      <c r="J42" s="9" t="s">
        <v>57</v>
      </c>
      <c r="K42" s="9">
        <v>5</v>
      </c>
      <c r="L42" s="9" t="s">
        <v>456</v>
      </c>
      <c r="M42" s="10">
        <v>21</v>
      </c>
      <c r="N42" s="9">
        <v>33</v>
      </c>
      <c r="O42" s="9">
        <v>40</v>
      </c>
      <c r="P42" s="10">
        <v>0</v>
      </c>
      <c r="Q42" s="10">
        <v>0</v>
      </c>
      <c r="R42" s="10">
        <v>0</v>
      </c>
      <c r="S42" s="9" t="s">
        <v>71</v>
      </c>
      <c r="T42" s="12">
        <v>45944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113</v>
      </c>
      <c r="AH42" s="1" t="s">
        <v>68</v>
      </c>
      <c r="AI42" s="1">
        <v>4</v>
      </c>
      <c r="AJ42" s="3">
        <v>45944</v>
      </c>
      <c r="AK42" s="3">
        <v>45940</v>
      </c>
      <c r="AL42" s="3">
        <v>45934</v>
      </c>
      <c r="AM42" s="3">
        <v>45941</v>
      </c>
      <c r="AN42" s="3">
        <v>45942</v>
      </c>
      <c r="AO42" s="3">
        <v>45942</v>
      </c>
      <c r="AP42" s="3">
        <v>45939</v>
      </c>
      <c r="AQ42" s="3">
        <v>45943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45931</v>
      </c>
      <c r="B43" s="14" t="s">
        <v>479</v>
      </c>
      <c r="C43" s="9" t="s">
        <v>448</v>
      </c>
      <c r="D43" s="13" t="s">
        <v>450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456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45944</v>
      </c>
      <c r="U43" s="11">
        <v>5000</v>
      </c>
      <c r="V43" s="10">
        <v>5000</v>
      </c>
      <c r="W43" s="10">
        <v>0</v>
      </c>
      <c r="X43" s="10">
        <v>5400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68</v>
      </c>
      <c r="AI43" s="1">
        <v>4</v>
      </c>
      <c r="AJ43" s="3">
        <v>45944</v>
      </c>
      <c r="AK43" s="3">
        <v>45940</v>
      </c>
      <c r="AL43" s="3">
        <v>45934</v>
      </c>
      <c r="AM43" s="3">
        <v>45941</v>
      </c>
      <c r="AN43" s="3">
        <v>45942</v>
      </c>
      <c r="AO43" s="3">
        <v>45942</v>
      </c>
      <c r="AP43" s="3">
        <v>45939</v>
      </c>
      <c r="AQ43" s="3">
        <v>45943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45877</v>
      </c>
      <c r="B44" s="14" t="s">
        <v>269</v>
      </c>
      <c r="C44" s="9" t="s">
        <v>79</v>
      </c>
      <c r="D44" s="13" t="s">
        <v>270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3500</v>
      </c>
      <c r="V44" s="10">
        <v>3500</v>
      </c>
      <c r="W44" s="10">
        <v>0</v>
      </c>
      <c r="X44" s="10">
        <v>3605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45916</v>
      </c>
      <c r="B45" s="14" t="s">
        <v>345</v>
      </c>
      <c r="C45" s="9" t="s">
        <v>246</v>
      </c>
      <c r="D45" s="13">
        <v>952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78</v>
      </c>
      <c r="K45" s="9">
        <v>0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45945</v>
      </c>
      <c r="U45" s="11">
        <v>5000</v>
      </c>
      <c r="V45" s="10">
        <v>5100</v>
      </c>
      <c r="W45" s="10">
        <v>0</v>
      </c>
      <c r="X45" s="10">
        <v>5100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45945</v>
      </c>
      <c r="AK45" s="3">
        <v>45941</v>
      </c>
      <c r="AL45" s="3">
        <v>45934</v>
      </c>
      <c r="AM45" s="3">
        <v>45942</v>
      </c>
      <c r="AN45" s="3">
        <v>45943</v>
      </c>
      <c r="AO45" s="3">
        <v>45944</v>
      </c>
      <c r="AP45" s="3">
        <v>45940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45930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45916</v>
      </c>
      <c r="B46" s="14" t="s">
        <v>345</v>
      </c>
      <c r="C46" s="9" t="s">
        <v>246</v>
      </c>
      <c r="D46" s="13" t="s">
        <v>330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45945</v>
      </c>
      <c r="U46" s="11">
        <v>4000</v>
      </c>
      <c r="V46" s="10">
        <v>4000</v>
      </c>
      <c r="W46" s="10">
        <v>0</v>
      </c>
      <c r="X46" s="10">
        <v>4900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45945</v>
      </c>
      <c r="AK46" s="3">
        <v>45941</v>
      </c>
      <c r="AL46" s="3">
        <v>45934</v>
      </c>
      <c r="AM46" s="3">
        <v>45942</v>
      </c>
      <c r="AN46" s="3">
        <v>45943</v>
      </c>
      <c r="AO46" s="3">
        <v>45944</v>
      </c>
      <c r="AP46" s="3">
        <v>45940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45930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45916</v>
      </c>
      <c r="B47" s="14" t="s">
        <v>345</v>
      </c>
      <c r="C47" s="9" t="s">
        <v>246</v>
      </c>
      <c r="D47" s="13" t="s">
        <v>329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45945</v>
      </c>
      <c r="U47" s="11">
        <v>5000</v>
      </c>
      <c r="V47" s="10">
        <v>5100</v>
      </c>
      <c r="W47" s="10">
        <v>0</v>
      </c>
      <c r="X47" s="10">
        <v>5013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425</v>
      </c>
      <c r="AG47" s="1" t="s">
        <v>113</v>
      </c>
      <c r="AH47" s="1" t="s">
        <v>75</v>
      </c>
      <c r="AI47" s="1">
        <v>4</v>
      </c>
      <c r="AJ47" s="3">
        <v>45945</v>
      </c>
      <c r="AK47" s="3">
        <v>45941</v>
      </c>
      <c r="AL47" s="3">
        <v>45934</v>
      </c>
      <c r="AM47" s="3">
        <v>45942</v>
      </c>
      <c r="AN47" s="3">
        <v>45943</v>
      </c>
      <c r="AO47" s="3">
        <v>45944</v>
      </c>
      <c r="AP47" s="3">
        <v>45940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45916</v>
      </c>
      <c r="B48" s="14" t="s">
        <v>345</v>
      </c>
      <c r="C48" s="9" t="s">
        <v>246</v>
      </c>
      <c r="D48" s="13" t="s">
        <v>329</v>
      </c>
      <c r="E48" s="9">
        <v>20</v>
      </c>
      <c r="F48" s="9">
        <v>38</v>
      </c>
      <c r="G48" s="9" t="s">
        <v>60</v>
      </c>
      <c r="H48" s="9" t="s">
        <v>76</v>
      </c>
      <c r="I48" s="9">
        <v>100</v>
      </c>
      <c r="J48" s="9" t="s">
        <v>78</v>
      </c>
      <c r="K48" s="9">
        <v>0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45945</v>
      </c>
      <c r="U48" s="11">
        <v>5000</v>
      </c>
      <c r="V48" s="10">
        <v>5000</v>
      </c>
      <c r="W48" s="10">
        <v>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45945</v>
      </c>
      <c r="AK48" s="3">
        <v>45941</v>
      </c>
      <c r="AL48" s="3">
        <v>45934</v>
      </c>
      <c r="AM48" s="3">
        <v>45942</v>
      </c>
      <c r="AN48" s="3">
        <v>45943</v>
      </c>
      <c r="AO48" s="3">
        <v>45944</v>
      </c>
      <c r="AP48" s="3">
        <v>45940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45937</v>
      </c>
      <c r="B49" s="14" t="s">
        <v>517</v>
      </c>
      <c r="C49" s="9" t="s">
        <v>136</v>
      </c>
      <c r="D49" s="13" t="s">
        <v>225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227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45945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5280.6600000000008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45945</v>
      </c>
      <c r="AK49" s="3">
        <v>45941</v>
      </c>
      <c r="AL49" s="3">
        <v>45934</v>
      </c>
      <c r="AM49" s="3">
        <v>45942</v>
      </c>
      <c r="AN49" s="3">
        <v>45943</v>
      </c>
      <c r="AO49" s="3">
        <v>45944</v>
      </c>
      <c r="AP49" s="3">
        <v>45940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45825</v>
      </c>
      <c r="B50" s="14" t="s">
        <v>245</v>
      </c>
      <c r="C50" s="9" t="s">
        <v>136</v>
      </c>
      <c r="D50" s="13" t="s">
        <v>225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227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45945</v>
      </c>
      <c r="U50" s="11">
        <v>894</v>
      </c>
      <c r="V50" s="10">
        <v>525</v>
      </c>
      <c r="W50" s="10">
        <v>369</v>
      </c>
      <c r="X50" s="10">
        <v>0</v>
      </c>
      <c r="Y50" s="10">
        <v>387.45</v>
      </c>
      <c r="Z50" s="9" t="s">
        <v>80</v>
      </c>
      <c r="AA50" s="8">
        <v>386.61975000000007</v>
      </c>
      <c r="AB50" s="8">
        <v>386.61975000000007</v>
      </c>
      <c r="AC50" s="8">
        <v>0</v>
      </c>
      <c r="AD50" s="8">
        <v>386.61975000000007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131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45936</v>
      </c>
      <c r="B51" s="14" t="s">
        <v>503</v>
      </c>
      <c r="C51" s="9" t="s">
        <v>136</v>
      </c>
      <c r="D51" s="13" t="s">
        <v>173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227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45945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45523</v>
      </c>
      <c r="B52" s="14" t="s">
        <v>174</v>
      </c>
      <c r="C52" s="9" t="s">
        <v>136</v>
      </c>
      <c r="D52" s="13" t="s">
        <v>173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227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45945</v>
      </c>
      <c r="U52" s="11">
        <v>89</v>
      </c>
      <c r="V52" s="10">
        <v>0</v>
      </c>
      <c r="W52" s="10">
        <v>89</v>
      </c>
      <c r="X52" s="10">
        <v>0</v>
      </c>
      <c r="Y52" s="10">
        <v>93.45</v>
      </c>
      <c r="Z52" s="9" t="s">
        <v>80</v>
      </c>
      <c r="AA52" s="8">
        <v>93.24975000000002</v>
      </c>
      <c r="AB52" s="8">
        <v>93.24975000000002</v>
      </c>
      <c r="AC52" s="8">
        <v>0</v>
      </c>
      <c r="AD52" s="8">
        <v>0</v>
      </c>
      <c r="AE52" s="8">
        <v>93.24975000000002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>
        <v>953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2500</v>
      </c>
      <c r="V53" s="10">
        <v>2700</v>
      </c>
      <c r="W53" s="10">
        <v>0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333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45947</v>
      </c>
      <c r="U54" s="11">
        <v>2500</v>
      </c>
      <c r="V54" s="10">
        <v>2500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45911</v>
      </c>
      <c r="B55" s="14" t="s">
        <v>317</v>
      </c>
      <c r="C55" s="9" t="s">
        <v>105</v>
      </c>
      <c r="D55" s="13" t="s">
        <v>318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45947</v>
      </c>
      <c r="U55" s="11">
        <v>8000</v>
      </c>
      <c r="V55" s="10">
        <v>0</v>
      </c>
      <c r="W55" s="10">
        <v>8000</v>
      </c>
      <c r="X55" s="10">
        <v>8465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45947</v>
      </c>
      <c r="AK55" s="3">
        <v>45943</v>
      </c>
      <c r="AL55" s="3">
        <v>45936</v>
      </c>
      <c r="AM55" s="3">
        <v>45944</v>
      </c>
      <c r="AN55" s="3">
        <v>45945</v>
      </c>
      <c r="AO55" s="3">
        <v>45946</v>
      </c>
      <c r="AP55" s="3">
        <v>45942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45909</v>
      </c>
      <c r="B56" s="14" t="s">
        <v>315</v>
      </c>
      <c r="C56" s="9" t="s">
        <v>105</v>
      </c>
      <c r="D56" s="13" t="s">
        <v>310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45947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3310.89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45947</v>
      </c>
      <c r="AK56" s="3">
        <v>45943</v>
      </c>
      <c r="AL56" s="3">
        <v>45936</v>
      </c>
      <c r="AM56" s="3">
        <v>45944</v>
      </c>
      <c r="AN56" s="3">
        <v>45945</v>
      </c>
      <c r="AO56" s="3">
        <v>45946</v>
      </c>
      <c r="AP56" s="3">
        <v>45942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345</v>
      </c>
      <c r="C57" s="9" t="s">
        <v>246</v>
      </c>
      <c r="D57" s="13">
        <v>952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45947</v>
      </c>
      <c r="U57" s="11">
        <v>7500</v>
      </c>
      <c r="V57" s="10">
        <v>5245</v>
      </c>
      <c r="W57" s="10">
        <v>2255</v>
      </c>
      <c r="X57" s="10">
        <v>7625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45947</v>
      </c>
      <c r="AK57" s="3">
        <v>45943</v>
      </c>
      <c r="AL57" s="3">
        <v>45936</v>
      </c>
      <c r="AM57" s="3">
        <v>45944</v>
      </c>
      <c r="AN57" s="3">
        <v>45945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345</v>
      </c>
      <c r="C58" s="9" t="s">
        <v>246</v>
      </c>
      <c r="D58" s="13" t="s">
        <v>330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45951</v>
      </c>
      <c r="U58" s="11">
        <v>5000</v>
      </c>
      <c r="V58" s="10">
        <v>4617</v>
      </c>
      <c r="W58" s="10">
        <v>383</v>
      </c>
      <c r="X58" s="10">
        <v>5100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345</v>
      </c>
      <c r="C59" s="9" t="s">
        <v>246</v>
      </c>
      <c r="D59" s="13">
        <v>956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45951</v>
      </c>
      <c r="U59" s="11">
        <v>2500</v>
      </c>
      <c r="V59" s="10">
        <v>1371</v>
      </c>
      <c r="W59" s="10">
        <v>1129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45892</v>
      </c>
      <c r="B60" s="14" t="s">
        <v>281</v>
      </c>
      <c r="C60" s="9" t="s">
        <v>79</v>
      </c>
      <c r="D60" s="13" t="s">
        <v>209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6000</v>
      </c>
      <c r="V60" s="10">
        <v>0</v>
      </c>
      <c r="W60" s="10">
        <v>6000</v>
      </c>
      <c r="X60" s="10">
        <v>0</v>
      </c>
      <c r="Y60" s="10">
        <v>6300</v>
      </c>
      <c r="Z60" s="9" t="s">
        <v>80</v>
      </c>
      <c r="AA60" s="8">
        <v>6621.78</v>
      </c>
      <c r="AB60" s="8">
        <v>6621.78</v>
      </c>
      <c r="AC60" s="8">
        <v>0</v>
      </c>
      <c r="AD60" s="8">
        <v>0</v>
      </c>
      <c r="AE60" s="8">
        <v>6621.78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45951</v>
      </c>
      <c r="U61" s="11">
        <v>5000</v>
      </c>
      <c r="V61" s="10">
        <v>4825</v>
      </c>
      <c r="W61" s="10">
        <v>175</v>
      </c>
      <c r="X61" s="10">
        <v>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45951</v>
      </c>
      <c r="AK61" s="3">
        <v>45947</v>
      </c>
      <c r="AL61" s="3">
        <v>45940</v>
      </c>
      <c r="AM61" s="3">
        <v>45948</v>
      </c>
      <c r="AN61" s="3">
        <v>45949</v>
      </c>
      <c r="AO61" s="3">
        <v>45950</v>
      </c>
      <c r="AP61" s="3">
        <v>45946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45933</v>
      </c>
      <c r="B62" s="14" t="s">
        <v>507</v>
      </c>
      <c r="C62" s="9" t="s">
        <v>79</v>
      </c>
      <c r="D62" s="13" t="s">
        <v>483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45951</v>
      </c>
      <c r="AK62" s="3">
        <v>45947</v>
      </c>
      <c r="AL62" s="3">
        <v>45940</v>
      </c>
      <c r="AM62" s="3">
        <v>45948</v>
      </c>
      <c r="AN62" s="3">
        <v>45949</v>
      </c>
      <c r="AO62" s="3">
        <v>45950</v>
      </c>
      <c r="AP62" s="3">
        <v>45946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250.15613333333337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45952</v>
      </c>
      <c r="U63" s="11">
        <v>2500</v>
      </c>
      <c r="V63" s="10">
        <v>0</v>
      </c>
      <c r="W63" s="10">
        <v>2500</v>
      </c>
      <c r="X63" s="10">
        <v>0</v>
      </c>
      <c r="Y63" s="10">
        <v>2625</v>
      </c>
      <c r="Z63" s="9" t="s">
        <v>80</v>
      </c>
      <c r="AA63" s="8">
        <v>2689.2250000000004</v>
      </c>
      <c r="AB63" s="8">
        <v>2689.2250000000004</v>
      </c>
      <c r="AC63" s="8">
        <v>0</v>
      </c>
      <c r="AD63" s="8">
        <v>0</v>
      </c>
      <c r="AE63" s="8">
        <v>2689.2250000000004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45952</v>
      </c>
      <c r="AK63" s="3">
        <v>45948</v>
      </c>
      <c r="AL63" s="3">
        <v>45941</v>
      </c>
      <c r="AM63" s="3">
        <v>45949</v>
      </c>
      <c r="AN63" s="3">
        <v>45950</v>
      </c>
      <c r="AO63" s="3">
        <v>45951</v>
      </c>
      <c r="AP63" s="3">
        <v>45947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287</v>
      </c>
      <c r="C64" s="9" t="s">
        <v>79</v>
      </c>
      <c r="D64" s="13" t="s">
        <v>288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45951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5</v>
      </c>
      <c r="AJ64" s="3">
        <v>45951</v>
      </c>
      <c r="AK64" s="3">
        <v>45946</v>
      </c>
      <c r="AL64" s="3">
        <v>45939</v>
      </c>
      <c r="AM64" s="3">
        <v>45947</v>
      </c>
      <c r="AN64" s="3">
        <v>45948</v>
      </c>
      <c r="AO64" s="3">
        <v>45949</v>
      </c>
      <c r="AP64" s="3">
        <v>45946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45933</v>
      </c>
      <c r="B65" s="14" t="s">
        <v>508</v>
      </c>
      <c r="C65" s="9" t="s">
        <v>79</v>
      </c>
      <c r="D65" s="13" t="s">
        <v>484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45953</v>
      </c>
      <c r="AK65" s="3">
        <v>45949</v>
      </c>
      <c r="AL65" s="3">
        <v>45942</v>
      </c>
      <c r="AM65" s="3">
        <v>45950</v>
      </c>
      <c r="AN65" s="3">
        <v>45951</v>
      </c>
      <c r="AO65" s="3">
        <v>45952</v>
      </c>
      <c r="AP65" s="3">
        <v>45948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250.15613333333337</v>
      </c>
    </row>
    <row r="66" spans="1:56" ht="28.5" customHeight="1" x14ac:dyDescent="0.45">
      <c r="A66" s="3">
        <v>45923</v>
      </c>
      <c r="B66" s="14" t="s">
        <v>397</v>
      </c>
      <c r="C66" s="9" t="s">
        <v>79</v>
      </c>
      <c r="D66" s="13" t="s">
        <v>398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45953</v>
      </c>
      <c r="AK66" s="3">
        <v>45949</v>
      </c>
      <c r="AL66" s="3">
        <v>45942</v>
      </c>
      <c r="AM66" s="3">
        <v>45950</v>
      </c>
      <c r="AN66" s="3">
        <v>45951</v>
      </c>
      <c r="AO66" s="3">
        <v>45952</v>
      </c>
      <c r="AP66" s="3">
        <v>45948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250.15613333333337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45954</v>
      </c>
      <c r="U67" s="11">
        <v>5000</v>
      </c>
      <c r="V67" s="10">
        <v>5000</v>
      </c>
      <c r="W67" s="10">
        <v>0</v>
      </c>
      <c r="X67" s="10">
        <v>5150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45954</v>
      </c>
      <c r="AK67" s="3">
        <v>45950</v>
      </c>
      <c r="AL67" s="3">
        <v>45943</v>
      </c>
      <c r="AM67" s="3">
        <v>45951</v>
      </c>
      <c r="AN67" s="3">
        <v>45952</v>
      </c>
      <c r="AO67" s="3">
        <v>45953</v>
      </c>
      <c r="AP67" s="3">
        <v>45949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 t="s">
        <v>333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45954</v>
      </c>
      <c r="U68" s="11">
        <v>2500</v>
      </c>
      <c r="V68" s="10">
        <v>2500</v>
      </c>
      <c r="W68" s="10">
        <v>0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45954</v>
      </c>
      <c r="AK68" s="3">
        <v>45950</v>
      </c>
      <c r="AL68" s="3">
        <v>45943</v>
      </c>
      <c r="AM68" s="3">
        <v>45951</v>
      </c>
      <c r="AN68" s="3">
        <v>45952</v>
      </c>
      <c r="AO68" s="3">
        <v>45953</v>
      </c>
      <c r="AP68" s="3">
        <v>45949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2757</v>
      </c>
      <c r="AC69" s="8">
        <v>2761.1499999999996</v>
      </c>
      <c r="AD69" s="8">
        <v>0</v>
      </c>
      <c r="AE69" s="8">
        <v>5518.15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208.62022222222222</v>
      </c>
    </row>
    <row r="70" spans="1:56" ht="28.5" customHeight="1" x14ac:dyDescent="0.45">
      <c r="A70" s="3">
        <v>45798</v>
      </c>
      <c r="B70" s="14" t="s">
        <v>239</v>
      </c>
      <c r="C70" s="9" t="s">
        <v>105</v>
      </c>
      <c r="D70" s="13" t="s">
        <v>480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45957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2859</v>
      </c>
      <c r="AE70" s="8">
        <v>451.88999999999987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45957</v>
      </c>
      <c r="AK70" s="3">
        <v>45953</v>
      </c>
      <c r="AL70" s="3">
        <v>45946</v>
      </c>
      <c r="AM70" s="3">
        <v>45954</v>
      </c>
      <c r="AN70" s="3">
        <v>45955</v>
      </c>
      <c r="AO70" s="3">
        <v>45956</v>
      </c>
      <c r="AP70" s="3">
        <v>45952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131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45958</v>
      </c>
      <c r="U71" s="11">
        <v>5000</v>
      </c>
      <c r="V71" s="10">
        <v>5000</v>
      </c>
      <c r="W71" s="10">
        <v>0</v>
      </c>
      <c r="X71" s="10">
        <v>5100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314</v>
      </c>
      <c r="C72" s="9" t="s">
        <v>79</v>
      </c>
      <c r="D72" s="13" t="s">
        <v>309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45958</v>
      </c>
      <c r="U72" s="11">
        <v>6000</v>
      </c>
      <c r="V72" s="10">
        <v>5531</v>
      </c>
      <c r="W72" s="10">
        <v>469</v>
      </c>
      <c r="X72" s="10">
        <v>6100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45958</v>
      </c>
      <c r="AK72" s="3">
        <v>45954</v>
      </c>
      <c r="AL72" s="3">
        <v>45947</v>
      </c>
      <c r="AM72" s="3">
        <v>45955</v>
      </c>
      <c r="AN72" s="3">
        <v>45956</v>
      </c>
      <c r="AO72" s="3">
        <v>45957</v>
      </c>
      <c r="AP72" s="3">
        <v>45953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45960</v>
      </c>
      <c r="U74" s="11">
        <v>5000</v>
      </c>
      <c r="V74" s="10">
        <v>5000</v>
      </c>
      <c r="W74" s="10">
        <v>0</v>
      </c>
      <c r="X74" s="10">
        <v>5385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 t="s">
        <v>132</v>
      </c>
      <c r="B75" s="14" t="s">
        <v>132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1667.7075555555555</v>
      </c>
    </row>
    <row r="76" spans="1:56" ht="28.5" customHeight="1" x14ac:dyDescent="0.45">
      <c r="A76" s="3" t="s">
        <v>132</v>
      </c>
      <c r="B76" s="14" t="s">
        <v>132</v>
      </c>
      <c r="C76" s="9" t="s">
        <v>96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1625.4871111111113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 t="s">
        <v>329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45960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333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45961</v>
      </c>
      <c r="U78" s="11">
        <v>2500</v>
      </c>
      <c r="V78" s="10">
        <v>1129</v>
      </c>
      <c r="W78" s="10">
        <v>1371</v>
      </c>
      <c r="X78" s="10">
        <v>2550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0</v>
      </c>
      <c r="AC79" s="8">
        <v>2689.2250000000004</v>
      </c>
      <c r="AD79" s="8">
        <v>0</v>
      </c>
      <c r="AE79" s="8">
        <v>2689.2250000000004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203.18588888888891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416.92688888888887</v>
      </c>
    </row>
    <row r="81" spans="1:56" ht="28.5" customHeight="1" x14ac:dyDescent="0.45">
      <c r="A81" s="3">
        <v>45911</v>
      </c>
      <c r="B81" s="14" t="s">
        <v>319</v>
      </c>
      <c r="C81" s="9" t="s">
        <v>105</v>
      </c>
      <c r="D81" s="13" t="s">
        <v>320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250.15613333333337</v>
      </c>
    </row>
    <row r="82" spans="1:56" ht="28.5" customHeight="1" x14ac:dyDescent="0.45">
      <c r="A82" s="3">
        <v>45909</v>
      </c>
      <c r="B82" s="14" t="s">
        <v>316</v>
      </c>
      <c r="C82" s="9" t="s">
        <v>105</v>
      </c>
      <c r="D82" s="13" t="s">
        <v>311</v>
      </c>
      <c r="E82" s="9">
        <v>20</v>
      </c>
      <c r="F82" s="9">
        <v>40</v>
      </c>
      <c r="G82" s="9" t="s">
        <v>60</v>
      </c>
      <c r="H82" s="9" t="s">
        <v>66</v>
      </c>
      <c r="I82" s="9">
        <v>108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262.82226666666668</v>
      </c>
    </row>
    <row r="83" spans="1:56" ht="28.5" customHeight="1" x14ac:dyDescent="0.45">
      <c r="A83" s="3" t="s">
        <v>132</v>
      </c>
      <c r="B83" s="14" t="s">
        <v>132</v>
      </c>
      <c r="C83" s="9" t="s">
        <v>136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45961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6000</v>
      </c>
      <c r="AC83" s="8">
        <v>98775.000000000015</v>
      </c>
      <c r="AD83" s="8">
        <v>0</v>
      </c>
      <c r="AE83" s="8">
        <v>104775.00000000001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7463</v>
      </c>
    </row>
    <row r="84" spans="1:56" ht="28.5" customHeight="1" x14ac:dyDescent="0.45">
      <c r="A84" s="3" t="s">
        <v>132</v>
      </c>
      <c r="B84" s="14" t="s">
        <v>132</v>
      </c>
      <c r="C84" s="9" t="s">
        <v>246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305000</v>
      </c>
      <c r="V84" s="10">
        <v>0</v>
      </c>
      <c r="W84" s="10">
        <v>305000</v>
      </c>
      <c r="X84" s="10">
        <v>0</v>
      </c>
      <c r="Y84" s="10">
        <v>320250</v>
      </c>
      <c r="Z84" s="9" t="s">
        <v>80</v>
      </c>
      <c r="AA84" s="8">
        <v>336607.14999999997</v>
      </c>
      <c r="AB84" s="8">
        <v>0</v>
      </c>
      <c r="AC84" s="8">
        <v>336607.14999999997</v>
      </c>
      <c r="AD84" s="8">
        <v>0</v>
      </c>
      <c r="AE84" s="8">
        <v>336607.14999999997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25432.540222222222</v>
      </c>
    </row>
    <row r="85" spans="1:56" ht="28.5" customHeight="1" x14ac:dyDescent="0.45">
      <c r="A85" s="3">
        <v>45933</v>
      </c>
      <c r="B85" s="14" t="s">
        <v>504</v>
      </c>
      <c r="C85" s="9" t="s">
        <v>105</v>
      </c>
      <c r="D85" s="13" t="s">
        <v>208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45933</v>
      </c>
      <c r="B86" s="14" t="s">
        <v>505</v>
      </c>
      <c r="C86" s="9" t="s">
        <v>105</v>
      </c>
      <c r="D86" s="13" t="s">
        <v>481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506</v>
      </c>
      <c r="C87" s="9" t="s">
        <v>79</v>
      </c>
      <c r="D87" s="13" t="s">
        <v>482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509</v>
      </c>
      <c r="C88" s="9" t="s">
        <v>105</v>
      </c>
      <c r="D88" s="13" t="s">
        <v>485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510</v>
      </c>
      <c r="C89" s="9" t="s">
        <v>105</v>
      </c>
      <c r="D89" s="13" t="s">
        <v>486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333.54151111111111</v>
      </c>
    </row>
    <row r="90" spans="1:56" ht="28.5" customHeight="1" x14ac:dyDescent="0.45">
      <c r="A90" s="3">
        <v>45919</v>
      </c>
      <c r="B90" s="14" t="s">
        <v>368</v>
      </c>
      <c r="C90" s="9" t="s">
        <v>136</v>
      </c>
      <c r="D90" s="13" t="s">
        <v>213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1172</v>
      </c>
      <c r="V90" s="10">
        <v>0</v>
      </c>
      <c r="W90" s="10">
        <v>1172</v>
      </c>
      <c r="X90" s="10">
        <v>21290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349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367</v>
      </c>
      <c r="C91" s="9" t="s">
        <v>136</v>
      </c>
      <c r="D91" s="13" t="s">
        <v>350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227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622</v>
      </c>
      <c r="V91" s="10">
        <v>0</v>
      </c>
      <c r="W91" s="10">
        <v>622</v>
      </c>
      <c r="X91" s="10">
        <v>6150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45923</v>
      </c>
      <c r="B92" s="14" t="s">
        <v>393</v>
      </c>
      <c r="C92" s="9" t="s">
        <v>79</v>
      </c>
      <c r="D92" s="13" t="s">
        <v>394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45923</v>
      </c>
      <c r="B93" s="14" t="s">
        <v>395</v>
      </c>
      <c r="C93" s="9" t="s">
        <v>79</v>
      </c>
      <c r="D93" s="13" t="s">
        <v>396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25000</v>
      </c>
      <c r="V93" s="10">
        <v>0</v>
      </c>
      <c r="W93" s="10">
        <v>25000</v>
      </c>
      <c r="X93" s="10">
        <v>0</v>
      </c>
      <c r="Y93" s="10">
        <v>26250</v>
      </c>
      <c r="Z93" s="9" t="s">
        <v>80</v>
      </c>
      <c r="AA93" s="8">
        <v>27590.75</v>
      </c>
      <c r="AB93" s="8">
        <v>0</v>
      </c>
      <c r="AC93" s="8">
        <v>27590.75</v>
      </c>
      <c r="AD93" s="8">
        <v>0</v>
      </c>
      <c r="AE93" s="8">
        <v>27590.75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2084.6344444444444</v>
      </c>
    </row>
    <row r="94" spans="1:56" ht="28.5" customHeight="1" x14ac:dyDescent="0.45">
      <c r="A94" s="3">
        <v>45923</v>
      </c>
      <c r="B94" s="14" t="s">
        <v>399</v>
      </c>
      <c r="C94" s="9" t="s">
        <v>79</v>
      </c>
      <c r="D94" s="13" t="s">
        <v>400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45946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131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45877</v>
      </c>
      <c r="B95" s="14" t="s">
        <v>269</v>
      </c>
      <c r="C95" s="9" t="s">
        <v>79</v>
      </c>
      <c r="D95" s="13" t="s">
        <v>270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3500</v>
      </c>
      <c r="V95" s="10">
        <v>1217</v>
      </c>
      <c r="W95" s="10">
        <v>2283</v>
      </c>
      <c r="X95" s="10">
        <v>1545</v>
      </c>
      <c r="Y95" s="10">
        <v>2052.75</v>
      </c>
      <c r="Z95" s="9" t="s">
        <v>80</v>
      </c>
      <c r="AA95" s="8">
        <v>2265.4764825000002</v>
      </c>
      <c r="AB95" s="8">
        <v>0</v>
      </c>
      <c r="AC95" s="8">
        <v>2265.4764825000002</v>
      </c>
      <c r="AD95" s="8">
        <v>0</v>
      </c>
      <c r="AE95" s="8">
        <v>2265.4764825000002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171.16933423333336</v>
      </c>
    </row>
    <row r="96" spans="1:56" ht="28.5" customHeight="1" x14ac:dyDescent="0.45">
      <c r="A96" s="3">
        <v>45896</v>
      </c>
      <c r="B96" s="14" t="s">
        <v>291</v>
      </c>
      <c r="C96" s="9" t="s">
        <v>79</v>
      </c>
      <c r="D96" s="13" t="s">
        <v>263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113</v>
      </c>
      <c r="AH96" s="1" t="s">
        <v>75</v>
      </c>
      <c r="AI96" s="1">
        <v>5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45905</v>
      </c>
      <c r="B97" s="14" t="s">
        <v>308</v>
      </c>
      <c r="C97" s="9" t="s">
        <v>136</v>
      </c>
      <c r="D97" s="13" t="s">
        <v>229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243</v>
      </c>
      <c r="V97" s="10">
        <v>0</v>
      </c>
      <c r="W97" s="10">
        <v>243</v>
      </c>
      <c r="X97" s="10">
        <v>5950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300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45796</v>
      </c>
      <c r="B98" s="14" t="s">
        <v>233</v>
      </c>
      <c r="C98" s="9" t="s">
        <v>136</v>
      </c>
      <c r="D98" s="13" t="s">
        <v>231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302</v>
      </c>
      <c r="V98" s="10">
        <v>363</v>
      </c>
      <c r="W98" s="10">
        <v>0</v>
      </c>
      <c r="X98" s="10">
        <v>5300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45674</v>
      </c>
      <c r="B99" s="14" t="s">
        <v>215</v>
      </c>
      <c r="C99" s="9" t="s">
        <v>136</v>
      </c>
      <c r="D99" s="13" t="s">
        <v>214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222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45611</v>
      </c>
      <c r="B100" s="14" t="s">
        <v>187</v>
      </c>
      <c r="C100" s="9" t="s">
        <v>136</v>
      </c>
      <c r="D100" s="13" t="s">
        <v>186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45523</v>
      </c>
      <c r="B101" s="14" t="s">
        <v>174</v>
      </c>
      <c r="C101" s="9" t="s">
        <v>136</v>
      </c>
      <c r="D101" s="13" t="s">
        <v>172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45896</v>
      </c>
      <c r="B102" s="14" t="s">
        <v>292</v>
      </c>
      <c r="C102" s="9" t="s">
        <v>79</v>
      </c>
      <c r="D102" s="13" t="s">
        <v>293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129</v>
      </c>
      <c r="U102" s="11">
        <v>3000</v>
      </c>
      <c r="V102" s="10">
        <v>3194</v>
      </c>
      <c r="W102" s="10">
        <v>0</v>
      </c>
      <c r="X102" s="10">
        <v>8100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5</v>
      </c>
      <c r="AJ102" s="3" t="s">
        <v>129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45891</v>
      </c>
      <c r="B103" s="14" t="s">
        <v>289</v>
      </c>
      <c r="C103" s="9" t="s">
        <v>79</v>
      </c>
      <c r="D103" s="13" t="s">
        <v>290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129</v>
      </c>
      <c r="U103" s="11">
        <v>6000</v>
      </c>
      <c r="V103" s="10">
        <v>5500</v>
      </c>
      <c r="W103" s="10">
        <v>500</v>
      </c>
      <c r="X103" s="10">
        <v>9455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129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8500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45908</v>
      </c>
      <c r="B104" s="14" t="s">
        <v>313</v>
      </c>
      <c r="C104" s="9" t="s">
        <v>235</v>
      </c>
      <c r="D104" s="13" t="s">
        <v>236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129</v>
      </c>
      <c r="U104" s="11">
        <v>4000</v>
      </c>
      <c r="V104" s="10">
        <v>4000</v>
      </c>
      <c r="W104" s="10">
        <v>0</v>
      </c>
      <c r="X104" s="10">
        <v>4060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129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45908</v>
      </c>
      <c r="B105" s="14" t="s">
        <v>313</v>
      </c>
      <c r="C105" s="9" t="s">
        <v>235</v>
      </c>
      <c r="D105" s="13" t="s">
        <v>278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129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129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45799</v>
      </c>
      <c r="B106" s="14" t="s">
        <v>240</v>
      </c>
      <c r="C106" s="9" t="s">
        <v>235</v>
      </c>
      <c r="D106" s="13" t="s">
        <v>236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3975</v>
      </c>
      <c r="W106" s="10">
        <v>25</v>
      </c>
      <c r="X106" s="10">
        <v>4140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202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45799</v>
      </c>
      <c r="B107" s="14" t="s">
        <v>240</v>
      </c>
      <c r="C107" s="9" t="s">
        <v>235</v>
      </c>
      <c r="D107" s="13" t="s">
        <v>278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4056</v>
      </c>
      <c r="W107" s="10">
        <v>0</v>
      </c>
      <c r="X107" s="10">
        <v>4404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202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45720</v>
      </c>
      <c r="B108" s="14" t="s">
        <v>126</v>
      </c>
      <c r="C108" s="9" t="s">
        <v>105</v>
      </c>
      <c r="D108" s="13" t="s">
        <v>201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4000</v>
      </c>
      <c r="V108" s="10">
        <v>4010</v>
      </c>
      <c r="W108" s="10">
        <v>0</v>
      </c>
      <c r="X108" s="10">
        <v>4470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45720</v>
      </c>
      <c r="B109" s="14" t="s">
        <v>126</v>
      </c>
      <c r="C109" s="9" t="s">
        <v>105</v>
      </c>
      <c r="D109" s="13" t="s">
        <v>208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3065</v>
      </c>
      <c r="W109" s="10">
        <v>0</v>
      </c>
      <c r="X109" s="10">
        <v>3300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45541</v>
      </c>
      <c r="B110" s="14" t="s">
        <v>176</v>
      </c>
      <c r="C110" s="9" t="s">
        <v>105</v>
      </c>
      <c r="D110" s="13" t="s">
        <v>177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3000</v>
      </c>
      <c r="V110" s="10">
        <v>3318</v>
      </c>
      <c r="W110" s="10">
        <v>0</v>
      </c>
      <c r="X110" s="10">
        <v>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178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 t="s">
        <v>211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45581</v>
      </c>
      <c r="B111" s="14" t="s">
        <v>180</v>
      </c>
      <c r="C111" s="9" t="s">
        <v>105</v>
      </c>
      <c r="D111" s="13" t="s">
        <v>181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80</v>
      </c>
      <c r="AA112" s="8">
        <v>610873.41598250007</v>
      </c>
      <c r="AB112" s="8">
        <v>41249.124500000005</v>
      </c>
      <c r="AC112" s="8">
        <v>569624.29148250003</v>
      </c>
      <c r="AD112" s="8">
        <v>11837.169750000001</v>
      </c>
      <c r="AE112" s="8">
        <v>599036.24623250007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346</v>
      </c>
      <c r="C113" s="9" t="s">
        <v>246</v>
      </c>
      <c r="D113" s="13">
        <v>21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45940</v>
      </c>
      <c r="U113" s="11">
        <v>2500</v>
      </c>
      <c r="V113" s="10">
        <v>2700</v>
      </c>
      <c r="W113" s="10">
        <v>0</v>
      </c>
      <c r="X113" s="10">
        <v>2687</v>
      </c>
      <c r="Y113" s="10">
        <v>0</v>
      </c>
      <c r="Z113" s="9" t="s">
        <v>247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74</v>
      </c>
      <c r="AI113" s="1">
        <v>2</v>
      </c>
      <c r="AJ113" s="3">
        <v>45940</v>
      </c>
      <c r="AK113" s="3">
        <v>0</v>
      </c>
      <c r="AL113" s="3">
        <v>45931</v>
      </c>
      <c r="AM113" s="3">
        <v>45938</v>
      </c>
      <c r="AN113" s="3">
        <v>45939</v>
      </c>
      <c r="AO113" s="3">
        <v>45939</v>
      </c>
      <c r="AP113" s="3">
        <v>45935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248</v>
      </c>
      <c r="BD113" s="56">
        <v>0</v>
      </c>
    </row>
    <row r="114" spans="1:56" ht="28.5" customHeight="1" x14ac:dyDescent="0.45">
      <c r="A114" s="3">
        <v>45916</v>
      </c>
      <c r="B114" s="14" t="s">
        <v>346</v>
      </c>
      <c r="C114" s="9" t="s">
        <v>246</v>
      </c>
      <c r="D114" s="13" t="s">
        <v>335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45945</v>
      </c>
      <c r="U114" s="11">
        <v>5000</v>
      </c>
      <c r="V114" s="10">
        <v>5100</v>
      </c>
      <c r="W114" s="10">
        <v>0</v>
      </c>
      <c r="X114" s="10">
        <v>5200</v>
      </c>
      <c r="Y114" s="10">
        <v>0</v>
      </c>
      <c r="Z114" s="9" t="s">
        <v>247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74</v>
      </c>
      <c r="AI114" s="1">
        <v>2</v>
      </c>
      <c r="AJ114" s="3">
        <v>45945</v>
      </c>
      <c r="AK114" s="3">
        <v>0</v>
      </c>
      <c r="AL114" s="3">
        <v>45936</v>
      </c>
      <c r="AM114" s="3">
        <v>45943</v>
      </c>
      <c r="AN114" s="3">
        <v>45944</v>
      </c>
      <c r="AO114" s="3">
        <v>45944</v>
      </c>
      <c r="AP114" s="3">
        <v>45940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248</v>
      </c>
      <c r="BD114" s="56">
        <v>0</v>
      </c>
    </row>
    <row r="115" spans="1:56" ht="28.5" customHeight="1" x14ac:dyDescent="0.45">
      <c r="A115" s="3">
        <v>45916</v>
      </c>
      <c r="B115" s="14" t="s">
        <v>346</v>
      </c>
      <c r="C115" s="9" t="s">
        <v>246</v>
      </c>
      <c r="D115" s="13">
        <v>932</v>
      </c>
      <c r="E115" s="9">
        <v>20</v>
      </c>
      <c r="F115" s="9">
        <v>38</v>
      </c>
      <c r="G115" s="9" t="s">
        <v>60</v>
      </c>
      <c r="H115" s="9">
        <v>0</v>
      </c>
      <c r="I115" s="9">
        <v>82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45954</v>
      </c>
      <c r="U115" s="11">
        <v>2500</v>
      </c>
      <c r="V115" s="10">
        <v>0</v>
      </c>
      <c r="W115" s="10">
        <v>2500</v>
      </c>
      <c r="X115" s="10">
        <v>2550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74</v>
      </c>
      <c r="AI115" s="1">
        <v>2</v>
      </c>
      <c r="AJ115" s="3">
        <v>45954</v>
      </c>
      <c r="AK115" s="3">
        <v>0</v>
      </c>
      <c r="AL115" s="3">
        <v>45945</v>
      </c>
      <c r="AM115" s="3">
        <v>45952</v>
      </c>
      <c r="AN115" s="3">
        <v>45953</v>
      </c>
      <c r="AO115" s="3">
        <v>45953</v>
      </c>
      <c r="AP115" s="3">
        <v>45949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346</v>
      </c>
      <c r="C116" s="9" t="s">
        <v>246</v>
      </c>
      <c r="D116" s="13">
        <v>21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45946</v>
      </c>
      <c r="U116" s="11">
        <v>2500</v>
      </c>
      <c r="V116" s="10">
        <v>2700</v>
      </c>
      <c r="W116" s="10">
        <v>0</v>
      </c>
      <c r="X116" s="10">
        <v>2686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45946</v>
      </c>
      <c r="AK116" s="3">
        <v>0</v>
      </c>
      <c r="AL116" s="3">
        <v>45937</v>
      </c>
      <c r="AM116" s="3">
        <v>45944</v>
      </c>
      <c r="AN116" s="3">
        <v>45945</v>
      </c>
      <c r="AO116" s="3">
        <v>45945</v>
      </c>
      <c r="AP116" s="3">
        <v>45941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346</v>
      </c>
      <c r="C117" s="9" t="s">
        <v>246</v>
      </c>
      <c r="D117" s="13" t="s">
        <v>429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247</v>
      </c>
      <c r="AA117" s="8">
        <v>5657.85</v>
      </c>
      <c r="AB117" s="8">
        <v>5657.85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346</v>
      </c>
      <c r="C118" s="9" t="s">
        <v>246</v>
      </c>
      <c r="D118" s="13" t="s">
        <v>338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247</v>
      </c>
      <c r="AA118" s="8">
        <v>5518.15</v>
      </c>
      <c r="AB118" s="8">
        <v>5518.15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346</v>
      </c>
      <c r="C119" s="9" t="s">
        <v>246</v>
      </c>
      <c r="D119" s="13" t="s">
        <v>334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346</v>
      </c>
      <c r="C120" s="9" t="s">
        <v>246</v>
      </c>
      <c r="D120" s="13" t="s">
        <v>335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 t="s">
        <v>332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45951</v>
      </c>
      <c r="U122" s="11">
        <v>10000</v>
      </c>
      <c r="V122" s="10">
        <v>0</v>
      </c>
      <c r="W122" s="10">
        <v>10000</v>
      </c>
      <c r="X122" s="10">
        <v>10200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5100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45950</v>
      </c>
      <c r="U124" s="11">
        <v>10000</v>
      </c>
      <c r="V124" s="10">
        <v>2900</v>
      </c>
      <c r="W124" s="10">
        <v>7100</v>
      </c>
      <c r="X124" s="10">
        <v>10300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>
        <v>931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45950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247</v>
      </c>
      <c r="AA125" s="8">
        <v>5657.85</v>
      </c>
      <c r="AB125" s="8">
        <v>5657.85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74</v>
      </c>
      <c r="AI125" s="1">
        <v>2</v>
      </c>
      <c r="AJ125" s="3">
        <v>45950</v>
      </c>
      <c r="AK125" s="3">
        <v>0</v>
      </c>
      <c r="AL125" s="3">
        <v>45941</v>
      </c>
      <c r="AM125" s="3">
        <v>45948</v>
      </c>
      <c r="AN125" s="3">
        <v>45949</v>
      </c>
      <c r="AO125" s="3">
        <v>45949</v>
      </c>
      <c r="AP125" s="3">
        <v>45945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346</v>
      </c>
      <c r="C126" s="9" t="s">
        <v>246</v>
      </c>
      <c r="D126" s="13" t="s">
        <v>340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45947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247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74</v>
      </c>
      <c r="AI126" s="1">
        <v>2</v>
      </c>
      <c r="AJ126" s="3">
        <v>45947</v>
      </c>
      <c r="AK126" s="3">
        <v>0</v>
      </c>
      <c r="AL126" s="3">
        <v>45938</v>
      </c>
      <c r="AM126" s="3">
        <v>45945</v>
      </c>
      <c r="AN126" s="3">
        <v>45946</v>
      </c>
      <c r="AO126" s="3">
        <v>45946</v>
      </c>
      <c r="AP126" s="3">
        <v>45942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45958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74</v>
      </c>
      <c r="AI127" s="1">
        <v>2</v>
      </c>
      <c r="AJ127" s="3">
        <v>45958</v>
      </c>
      <c r="AK127" s="3">
        <v>0</v>
      </c>
      <c r="AL127" s="3">
        <v>45949</v>
      </c>
      <c r="AM127" s="3">
        <v>45956</v>
      </c>
      <c r="AN127" s="3">
        <v>45957</v>
      </c>
      <c r="AO127" s="3">
        <v>45957</v>
      </c>
      <c r="AP127" s="3">
        <v>45953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 t="s">
        <v>335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45951</v>
      </c>
      <c r="U128" s="11">
        <v>7500</v>
      </c>
      <c r="V128" s="10">
        <v>0</v>
      </c>
      <c r="W128" s="10">
        <v>7500</v>
      </c>
      <c r="X128" s="10">
        <v>0</v>
      </c>
      <c r="Y128" s="10">
        <v>7875</v>
      </c>
      <c r="Z128" s="9" t="s">
        <v>247</v>
      </c>
      <c r="AA128" s="8">
        <v>8486.7750000000015</v>
      </c>
      <c r="AB128" s="8">
        <v>8486.7750000000015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341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45951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247</v>
      </c>
      <c r="AA129" s="8">
        <v>2828.9250000000002</v>
      </c>
      <c r="AB129" s="8">
        <v>2828.9250000000002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45951</v>
      </c>
      <c r="AK129" s="3">
        <v>0</v>
      </c>
      <c r="AL129" s="3">
        <v>45942</v>
      </c>
      <c r="AM129" s="3">
        <v>45949</v>
      </c>
      <c r="AN129" s="3">
        <v>45950</v>
      </c>
      <c r="AO129" s="3">
        <v>45950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5165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339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45945</v>
      </c>
      <c r="U131" s="11">
        <v>5000</v>
      </c>
      <c r="V131" s="10">
        <v>4728</v>
      </c>
      <c r="W131" s="10">
        <v>272</v>
      </c>
      <c r="X131" s="10">
        <v>5100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45945</v>
      </c>
      <c r="AK131" s="3">
        <v>0</v>
      </c>
      <c r="AL131" s="3">
        <v>45936</v>
      </c>
      <c r="AM131" s="3">
        <v>45943</v>
      </c>
      <c r="AN131" s="3">
        <v>45944</v>
      </c>
      <c r="AO131" s="3">
        <v>45944</v>
      </c>
      <c r="AP131" s="3">
        <v>45940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 t="s">
        <v>337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45951</v>
      </c>
      <c r="U132" s="11">
        <v>10000</v>
      </c>
      <c r="V132" s="10">
        <v>0</v>
      </c>
      <c r="W132" s="10">
        <v>10000</v>
      </c>
      <c r="X132" s="10">
        <v>10300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45951</v>
      </c>
      <c r="AK132" s="3">
        <v>0</v>
      </c>
      <c r="AL132" s="3">
        <v>45942</v>
      </c>
      <c r="AM132" s="3">
        <v>45949</v>
      </c>
      <c r="AN132" s="3">
        <v>45950</v>
      </c>
      <c r="AO132" s="3">
        <v>45950</v>
      </c>
      <c r="AP132" s="3">
        <v>45946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45952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45952</v>
      </c>
      <c r="AK133" s="3">
        <v>0</v>
      </c>
      <c r="AL133" s="3">
        <v>45943</v>
      </c>
      <c r="AM133" s="3">
        <v>45950</v>
      </c>
      <c r="AN133" s="3">
        <v>45951</v>
      </c>
      <c r="AO133" s="3">
        <v>45951</v>
      </c>
      <c r="AP133" s="3">
        <v>45947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332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45950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45950</v>
      </c>
      <c r="AK134" s="3">
        <v>0</v>
      </c>
      <c r="AL134" s="3">
        <v>45941</v>
      </c>
      <c r="AM134" s="3">
        <v>45948</v>
      </c>
      <c r="AN134" s="3">
        <v>45949</v>
      </c>
      <c r="AO134" s="3">
        <v>45949</v>
      </c>
      <c r="AP134" s="3">
        <v>45945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429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45952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247</v>
      </c>
      <c r="AA135" s="8">
        <v>2828.9250000000002</v>
      </c>
      <c r="AB135" s="8">
        <v>2828.9250000000002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45952</v>
      </c>
      <c r="AK135" s="3">
        <v>0</v>
      </c>
      <c r="AL135" s="3">
        <v>45943</v>
      </c>
      <c r="AM135" s="3">
        <v>45950</v>
      </c>
      <c r="AN135" s="3">
        <v>45951</v>
      </c>
      <c r="AO135" s="3">
        <v>45951</v>
      </c>
      <c r="AP135" s="3">
        <v>45947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342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45954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45954</v>
      </c>
      <c r="AK137" s="3">
        <v>0</v>
      </c>
      <c r="AL137" s="3">
        <v>45945</v>
      </c>
      <c r="AM137" s="3">
        <v>45952</v>
      </c>
      <c r="AN137" s="3">
        <v>45953</v>
      </c>
      <c r="AO137" s="3">
        <v>45953</v>
      </c>
      <c r="AP137" s="3">
        <v>45949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335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247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343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5000</v>
      </c>
      <c r="V140" s="10">
        <v>0</v>
      </c>
      <c r="W140" s="10">
        <v>5000</v>
      </c>
      <c r="X140" s="10">
        <v>5165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45957</v>
      </c>
      <c r="AK142" s="3">
        <v>0</v>
      </c>
      <c r="AL142" s="3">
        <v>45948</v>
      </c>
      <c r="AM142" s="3">
        <v>45955</v>
      </c>
      <c r="AN142" s="3">
        <v>45956</v>
      </c>
      <c r="AO142" s="3">
        <v>45956</v>
      </c>
      <c r="AP142" s="3">
        <v>45952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344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45959</v>
      </c>
      <c r="AK151" s="3">
        <v>0</v>
      </c>
      <c r="AL151" s="3">
        <v>45950</v>
      </c>
      <c r="AM151" s="3">
        <v>45957</v>
      </c>
      <c r="AN151" s="3">
        <v>45958</v>
      </c>
      <c r="AO151" s="3">
        <v>45958</v>
      </c>
      <c r="AP151" s="3">
        <v>45954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343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222.85642500000006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429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247</v>
      </c>
      <c r="AA156" s="8">
        <v>2828.9250000000002</v>
      </c>
      <c r="AB156" s="8">
        <v>0</v>
      </c>
      <c r="AC156" s="8">
        <v>2828.9250000000002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222.85642500000006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247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847.40467777777781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247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847.40467777777781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423.7023388888889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338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434.7075944444444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445.71285000000012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247</v>
      </c>
      <c r="AA162" s="8">
        <v>8486.7750000000015</v>
      </c>
      <c r="AB162" s="8">
        <v>0</v>
      </c>
      <c r="AC162" s="8">
        <v>8486.7750000000015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668.56927500000018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340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247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222.85642500000006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 t="s">
        <v>132</v>
      </c>
      <c r="B166" s="14" t="s">
        <v>132</v>
      </c>
      <c r="C166" s="9" t="s">
        <v>246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247</v>
      </c>
      <c r="AA166" s="8">
        <v>1434264.9750000001</v>
      </c>
      <c r="AB166" s="8">
        <v>0</v>
      </c>
      <c r="AC166" s="8">
        <v>1434264.9750000001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112988.20747500002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247</v>
      </c>
      <c r="AA167" s="8">
        <v>1620450.1500000001</v>
      </c>
      <c r="AB167" s="8">
        <v>125764.92500000003</v>
      </c>
      <c r="AC167" s="8">
        <v>1494685.2250000001</v>
      </c>
      <c r="AD167" s="8">
        <v>0</v>
      </c>
      <c r="AE167" s="8">
        <v>0</v>
      </c>
      <c r="AF167" s="8" t="s">
        <v>58</v>
      </c>
      <c r="AG167" s="1" t="s">
        <v>115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249</v>
      </c>
      <c r="BD167" s="56">
        <v>0</v>
      </c>
    </row>
    <row r="168" spans="1:56" ht="28.5" customHeight="1" x14ac:dyDescent="0.45">
      <c r="A168" s="3">
        <v>45919</v>
      </c>
      <c r="B168" s="14" t="s">
        <v>372</v>
      </c>
      <c r="C168" s="9" t="s">
        <v>136</v>
      </c>
      <c r="D168" s="13" t="s">
        <v>282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115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348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45919</v>
      </c>
      <c r="B169" s="14" t="s">
        <v>373</v>
      </c>
      <c r="C169" s="9" t="s">
        <v>136</v>
      </c>
      <c r="D169" s="13" t="s">
        <v>351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188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45945</v>
      </c>
      <c r="U169" s="11">
        <v>11357</v>
      </c>
      <c r="V169" s="10">
        <v>0</v>
      </c>
      <c r="W169" s="10">
        <v>11357</v>
      </c>
      <c r="X169" s="10">
        <v>12110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202</v>
      </c>
      <c r="AG169" s="1" t="s">
        <v>61</v>
      </c>
      <c r="AH169" s="1" t="s">
        <v>74</v>
      </c>
      <c r="AI169" s="1">
        <v>2</v>
      </c>
      <c r="AJ169" s="3">
        <v>45945</v>
      </c>
      <c r="AK169" s="3">
        <v>0</v>
      </c>
      <c r="AL169" s="3">
        <v>45936</v>
      </c>
      <c r="AM169" s="3">
        <v>45943</v>
      </c>
      <c r="AN169" s="3">
        <v>45944</v>
      </c>
      <c r="AO169" s="3">
        <v>45944</v>
      </c>
      <c r="AP169" s="3">
        <v>45940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352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45919</v>
      </c>
      <c r="B170" s="14" t="s">
        <v>373</v>
      </c>
      <c r="C170" s="9" t="s">
        <v>136</v>
      </c>
      <c r="D170" s="13" t="s">
        <v>351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45952</v>
      </c>
      <c r="U170" s="11">
        <v>25709</v>
      </c>
      <c r="V170" s="10">
        <v>0</v>
      </c>
      <c r="W170" s="10">
        <v>25709</v>
      </c>
      <c r="X170" s="10">
        <v>27997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202</v>
      </c>
      <c r="AG170" s="1" t="s">
        <v>113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352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45919</v>
      </c>
      <c r="B171" s="14" t="s">
        <v>374</v>
      </c>
      <c r="C171" s="9" t="s">
        <v>136</v>
      </c>
      <c r="D171" s="13" t="s">
        <v>244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188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45954</v>
      </c>
      <c r="U171" s="11">
        <v>16814</v>
      </c>
      <c r="V171" s="10">
        <v>12720</v>
      </c>
      <c r="W171" s="10">
        <v>4094</v>
      </c>
      <c r="X171" s="10">
        <v>27689</v>
      </c>
      <c r="Y171" s="10">
        <v>0</v>
      </c>
      <c r="Z171" s="9" t="s">
        <v>81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202</v>
      </c>
      <c r="AG171" s="1" t="s">
        <v>113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353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 t="s">
        <v>132</v>
      </c>
      <c r="B172" s="14" t="s">
        <v>132</v>
      </c>
      <c r="C172" s="9" t="s">
        <v>136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188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45961</v>
      </c>
      <c r="U172" s="11">
        <v>290000</v>
      </c>
      <c r="V172" s="10">
        <v>0</v>
      </c>
      <c r="W172" s="10">
        <v>290000</v>
      </c>
      <c r="X172" s="10">
        <v>0</v>
      </c>
      <c r="Y172" s="10">
        <v>304500</v>
      </c>
      <c r="Z172" s="9" t="s">
        <v>81</v>
      </c>
      <c r="AA172" s="8">
        <v>303847.5</v>
      </c>
      <c r="AB172" s="8">
        <v>12867</v>
      </c>
      <c r="AC172" s="8">
        <v>290980.5</v>
      </c>
      <c r="AD172" s="8">
        <v>0</v>
      </c>
      <c r="AE172" s="8">
        <v>0</v>
      </c>
      <c r="AF172" s="8" t="s">
        <v>202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22243.842666666667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81</v>
      </c>
      <c r="AA173" s="8">
        <v>303847.5</v>
      </c>
      <c r="AB173" s="8">
        <v>12867</v>
      </c>
      <c r="AC173" s="8">
        <v>290980.5</v>
      </c>
      <c r="AD173" s="8">
        <v>0</v>
      </c>
      <c r="AE173" s="8">
        <v>0</v>
      </c>
      <c r="AF173" s="8" t="s">
        <v>58</v>
      </c>
      <c r="AG173" s="1" t="s">
        <v>113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45933</v>
      </c>
      <c r="B174" s="14" t="s">
        <v>490</v>
      </c>
      <c r="C174" s="9" t="s">
        <v>458</v>
      </c>
      <c r="D174" s="13" t="s">
        <v>459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45939</v>
      </c>
      <c r="U174" s="11">
        <v>5000</v>
      </c>
      <c r="V174" s="10">
        <v>4737</v>
      </c>
      <c r="W174" s="10">
        <v>263</v>
      </c>
      <c r="X174" s="10">
        <v>5200</v>
      </c>
      <c r="Y174" s="10">
        <v>0</v>
      </c>
      <c r="Z174" s="9" t="s">
        <v>118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68</v>
      </c>
      <c r="AI174" s="1">
        <v>4</v>
      </c>
      <c r="AJ174" s="3">
        <v>45939</v>
      </c>
      <c r="AK174" s="3">
        <v>45935</v>
      </c>
      <c r="AL174" s="3">
        <v>45929</v>
      </c>
      <c r="AM174" s="3">
        <v>45936</v>
      </c>
      <c r="AN174" s="3">
        <v>45937</v>
      </c>
      <c r="AO174" s="3">
        <v>45937</v>
      </c>
      <c r="AP174" s="3">
        <v>45934</v>
      </c>
      <c r="AQ174" s="3">
        <v>45938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119</v>
      </c>
      <c r="BD174" s="56">
        <v>0</v>
      </c>
    </row>
    <row r="175" spans="1:56" ht="28.5" customHeight="1" x14ac:dyDescent="0.45">
      <c r="A175" s="3">
        <v>45930</v>
      </c>
      <c r="B175" s="14" t="s">
        <v>511</v>
      </c>
      <c r="C175" s="9" t="s">
        <v>79</v>
      </c>
      <c r="D175" s="13" t="s">
        <v>446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90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45951</v>
      </c>
      <c r="U175" s="11">
        <v>3000</v>
      </c>
      <c r="V175" s="10">
        <v>0</v>
      </c>
      <c r="W175" s="10">
        <v>3000</v>
      </c>
      <c r="X175" s="10">
        <v>3105</v>
      </c>
      <c r="Y175" s="10">
        <v>0</v>
      </c>
      <c r="Z175" s="9" t="s">
        <v>118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117</v>
      </c>
      <c r="AH175" s="1" t="s">
        <v>68</v>
      </c>
      <c r="AI175" s="1">
        <v>4</v>
      </c>
      <c r="AJ175" s="3">
        <v>45951</v>
      </c>
      <c r="AK175" s="3">
        <v>45947</v>
      </c>
      <c r="AL175" s="3">
        <v>45941</v>
      </c>
      <c r="AM175" s="3">
        <v>45948</v>
      </c>
      <c r="AN175" s="3">
        <v>45949</v>
      </c>
      <c r="AO175" s="3">
        <v>45949</v>
      </c>
      <c r="AP175" s="3">
        <v>45946</v>
      </c>
      <c r="AQ175" s="3">
        <v>45950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119</v>
      </c>
      <c r="BD175" s="56">
        <v>0</v>
      </c>
    </row>
    <row r="176" spans="1:56" ht="28.5" customHeight="1" x14ac:dyDescent="0.45">
      <c r="A176" s="3">
        <v>45933</v>
      </c>
      <c r="B176" s="14" t="s">
        <v>512</v>
      </c>
      <c r="C176" s="9" t="s">
        <v>105</v>
      </c>
      <c r="D176" s="13" t="s">
        <v>491</v>
      </c>
      <c r="E176" s="9">
        <v>21</v>
      </c>
      <c r="F176" s="9">
        <v>40</v>
      </c>
      <c r="G176" s="9" t="s">
        <v>60</v>
      </c>
      <c r="H176" s="9" t="s">
        <v>66</v>
      </c>
      <c r="I176" s="9">
        <v>108</v>
      </c>
      <c r="J176" s="9" t="s">
        <v>57</v>
      </c>
      <c r="K176" s="9">
        <v>5</v>
      </c>
      <c r="L176" s="9" t="s">
        <v>89</v>
      </c>
      <c r="M176" s="10">
        <v>22</v>
      </c>
      <c r="N176" s="9">
        <v>42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45941</v>
      </c>
      <c r="U176" s="11">
        <v>3000</v>
      </c>
      <c r="V176" s="10">
        <v>3000</v>
      </c>
      <c r="W176" s="10">
        <v>0</v>
      </c>
      <c r="X176" s="10">
        <v>3200</v>
      </c>
      <c r="Y176" s="10">
        <v>0</v>
      </c>
      <c r="Z176" s="9" t="s">
        <v>118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68</v>
      </c>
      <c r="AI176" s="1">
        <v>4</v>
      </c>
      <c r="AJ176" s="3">
        <v>45941</v>
      </c>
      <c r="AK176" s="3">
        <v>45937</v>
      </c>
      <c r="AL176" s="3">
        <v>45931</v>
      </c>
      <c r="AM176" s="3">
        <v>45938</v>
      </c>
      <c r="AN176" s="3">
        <v>45939</v>
      </c>
      <c r="AO176" s="3">
        <v>45939</v>
      </c>
      <c r="AP176" s="3">
        <v>45936</v>
      </c>
      <c r="AQ176" s="3">
        <v>45940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>
        <v>0</v>
      </c>
      <c r="AY176" s="2" t="s">
        <v>523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45933</v>
      </c>
      <c r="B177" s="14" t="s">
        <v>513</v>
      </c>
      <c r="C177" s="9" t="s">
        <v>79</v>
      </c>
      <c r="D177" s="13" t="s">
        <v>492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90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 t="s">
        <v>63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118</v>
      </c>
      <c r="AA177" s="8">
        <v>3310.89</v>
      </c>
      <c r="AB177" s="8">
        <v>3310.89</v>
      </c>
      <c r="AC177" s="8">
        <v>0</v>
      </c>
      <c r="AD177" s="8">
        <v>0</v>
      </c>
      <c r="AE177" s="8">
        <v>3310.89</v>
      </c>
      <c r="AF177" s="8">
        <v>0</v>
      </c>
      <c r="AG177" s="1" t="s">
        <v>114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119</v>
      </c>
      <c r="BD177" s="56">
        <v>0</v>
      </c>
    </row>
    <row r="178" spans="1:56" ht="28.5" customHeight="1" x14ac:dyDescent="0.45">
      <c r="A178" s="3">
        <v>45940</v>
      </c>
      <c r="B178" s="14" t="s">
        <v>524</v>
      </c>
      <c r="C178" s="9" t="s">
        <v>109</v>
      </c>
      <c r="D178" s="13" t="s">
        <v>525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45944</v>
      </c>
      <c r="U178" s="11">
        <v>50000</v>
      </c>
      <c r="V178" s="10">
        <v>0</v>
      </c>
      <c r="W178" s="10">
        <v>50000</v>
      </c>
      <c r="X178" s="10">
        <v>17110</v>
      </c>
      <c r="Y178" s="10">
        <v>34534.5</v>
      </c>
      <c r="Z178" s="9" t="s">
        <v>118</v>
      </c>
      <c r="AA178" s="8">
        <v>37148.416305000006</v>
      </c>
      <c r="AB178" s="8">
        <v>37148.416305000006</v>
      </c>
      <c r="AC178" s="8">
        <v>0</v>
      </c>
      <c r="AD178" s="8">
        <v>37148.416305000006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526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 t="s">
        <v>132</v>
      </c>
      <c r="B179" s="14" t="s">
        <v>132</v>
      </c>
      <c r="C179" s="9" t="s">
        <v>109</v>
      </c>
      <c r="D179" s="13" t="s">
        <v>61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150000</v>
      </c>
      <c r="V179" s="10">
        <v>0</v>
      </c>
      <c r="W179" s="10">
        <v>150000</v>
      </c>
      <c r="X179" s="10">
        <v>0</v>
      </c>
      <c r="Y179" s="10">
        <v>157500</v>
      </c>
      <c r="Z179" s="9" t="s">
        <v>118</v>
      </c>
      <c r="AA179" s="8">
        <v>161353.5</v>
      </c>
      <c r="AB179" s="8">
        <v>161353.5</v>
      </c>
      <c r="AC179" s="8">
        <v>0</v>
      </c>
      <c r="AD179" s="8">
        <v>161353.5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45631</v>
      </c>
      <c r="B180" s="14" t="s">
        <v>195</v>
      </c>
      <c r="C180" s="9" t="s">
        <v>107</v>
      </c>
      <c r="D180" s="13" t="s">
        <v>141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118</v>
      </c>
      <c r="AA180" s="8">
        <v>17211.04</v>
      </c>
      <c r="AB180" s="8">
        <v>17211.04</v>
      </c>
      <c r="AC180" s="8">
        <v>0</v>
      </c>
      <c r="AD180" s="8">
        <v>17211.04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207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45631</v>
      </c>
      <c r="B181" s="14" t="s">
        <v>194</v>
      </c>
      <c r="C181" s="9" t="s">
        <v>107</v>
      </c>
      <c r="D181" s="13" t="s">
        <v>141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 t="s">
        <v>63</v>
      </c>
      <c r="U181" s="11">
        <v>9000</v>
      </c>
      <c r="V181" s="10">
        <v>0</v>
      </c>
      <c r="W181" s="10">
        <v>9000</v>
      </c>
      <c r="X181" s="10">
        <v>0</v>
      </c>
      <c r="Y181" s="10">
        <v>9450</v>
      </c>
      <c r="Z181" s="9" t="s">
        <v>118</v>
      </c>
      <c r="AA181" s="8">
        <v>9681.2100000000009</v>
      </c>
      <c r="AB181" s="8">
        <v>9681.2100000000009</v>
      </c>
      <c r="AC181" s="8">
        <v>0</v>
      </c>
      <c r="AD181" s="8">
        <v>9681.2100000000009</v>
      </c>
      <c r="AE181" s="8">
        <v>0</v>
      </c>
      <c r="AF181" s="8">
        <v>0</v>
      </c>
      <c r="AG181" s="1" t="s">
        <v>114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206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45896</v>
      </c>
      <c r="B182" s="14" t="s">
        <v>294</v>
      </c>
      <c r="C182" s="9" t="s">
        <v>105</v>
      </c>
      <c r="D182" s="13" t="s">
        <v>295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89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45896</v>
      </c>
      <c r="B183" s="14" t="s">
        <v>296</v>
      </c>
      <c r="C183" s="9" t="s">
        <v>105</v>
      </c>
      <c r="D183" s="13" t="s">
        <v>265</v>
      </c>
      <c r="E183" s="9">
        <v>21</v>
      </c>
      <c r="F183" s="9">
        <v>38</v>
      </c>
      <c r="G183" s="9" t="s">
        <v>60</v>
      </c>
      <c r="H183" s="9" t="s">
        <v>66</v>
      </c>
      <c r="I183" s="9">
        <v>102</v>
      </c>
      <c r="J183" s="9" t="s">
        <v>57</v>
      </c>
      <c r="K183" s="9">
        <v>5</v>
      </c>
      <c r="L183" s="9" t="s">
        <v>89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118</v>
      </c>
      <c r="AA183" s="8">
        <v>5518.15</v>
      </c>
      <c r="AB183" s="8">
        <v>5518.15</v>
      </c>
      <c r="AC183" s="8">
        <v>0</v>
      </c>
      <c r="AD183" s="8">
        <v>5518.15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45896</v>
      </c>
      <c r="B184" s="14" t="s">
        <v>297</v>
      </c>
      <c r="C184" s="9" t="s">
        <v>105</v>
      </c>
      <c r="D184" s="13" t="s">
        <v>298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89</v>
      </c>
      <c r="M184" s="10">
        <v>22</v>
      </c>
      <c r="N184" s="9">
        <v>40</v>
      </c>
      <c r="O184" s="9">
        <v>40</v>
      </c>
      <c r="P184" s="10">
        <v>65.13122457599998</v>
      </c>
      <c r="Q184" s="10">
        <v>0</v>
      </c>
      <c r="R184" s="10">
        <v>65.13122457599998</v>
      </c>
      <c r="S184" s="9" t="s">
        <v>67</v>
      </c>
      <c r="T184" s="12" t="s">
        <v>63</v>
      </c>
      <c r="U184" s="11">
        <v>3000</v>
      </c>
      <c r="V184" s="10">
        <v>0</v>
      </c>
      <c r="W184" s="10">
        <v>3000</v>
      </c>
      <c r="X184" s="10">
        <v>0</v>
      </c>
      <c r="Y184" s="10">
        <v>3150</v>
      </c>
      <c r="Z184" s="9" t="s">
        <v>118</v>
      </c>
      <c r="AA184" s="8">
        <v>3310.89</v>
      </c>
      <c r="AB184" s="8">
        <v>3310.89</v>
      </c>
      <c r="AC184" s="8">
        <v>0</v>
      </c>
      <c r="AD184" s="8">
        <v>3310.89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45911</v>
      </c>
      <c r="B185" s="14" t="s">
        <v>321</v>
      </c>
      <c r="C185" s="9" t="s">
        <v>105</v>
      </c>
      <c r="D185" s="13" t="s">
        <v>322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90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118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 t="s">
        <v>132</v>
      </c>
      <c r="B186" s="14" t="s">
        <v>132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118</v>
      </c>
      <c r="AA186" s="8">
        <v>10756.900000000001</v>
      </c>
      <c r="AB186" s="8">
        <v>10756.900000000001</v>
      </c>
      <c r="AC186" s="8">
        <v>0</v>
      </c>
      <c r="AD186" s="8">
        <v>10756.900000000001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45854</v>
      </c>
      <c r="B187" s="14" t="s">
        <v>257</v>
      </c>
      <c r="C187" s="9" t="s">
        <v>79</v>
      </c>
      <c r="D187" s="13" t="s">
        <v>258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45826</v>
      </c>
      <c r="B188" s="14" t="s">
        <v>250</v>
      </c>
      <c r="C188" s="9" t="s">
        <v>105</v>
      </c>
      <c r="D188" s="13" t="s">
        <v>238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90</v>
      </c>
      <c r="M188" s="10">
        <v>22</v>
      </c>
      <c r="N188" s="9">
        <v>40</v>
      </c>
      <c r="O188" s="9">
        <v>40</v>
      </c>
      <c r="P188" s="10">
        <v>163.47937368575995</v>
      </c>
      <c r="Q188" s="10">
        <v>0</v>
      </c>
      <c r="R188" s="10">
        <v>163.47937368575995</v>
      </c>
      <c r="S188" s="9" t="s">
        <v>67</v>
      </c>
      <c r="T188" s="12" t="s">
        <v>63</v>
      </c>
      <c r="U188" s="11">
        <v>8000</v>
      </c>
      <c r="V188" s="10">
        <v>470</v>
      </c>
      <c r="W188" s="10">
        <v>7530</v>
      </c>
      <c r="X188" s="10">
        <v>0</v>
      </c>
      <c r="Y188" s="10">
        <v>7906.5</v>
      </c>
      <c r="Z188" s="9" t="s">
        <v>118</v>
      </c>
      <c r="AA188" s="8">
        <v>8310.3338999999996</v>
      </c>
      <c r="AB188" s="8">
        <v>8310.3338999999996</v>
      </c>
      <c r="AC188" s="8">
        <v>0</v>
      </c>
      <c r="AD188" s="8">
        <v>8310.3338999999996</v>
      </c>
      <c r="AE188" s="8">
        <v>0</v>
      </c>
      <c r="AF188" s="8">
        <v>0</v>
      </c>
      <c r="AG188" s="1" t="s">
        <v>113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45066</v>
      </c>
      <c r="B189" s="14" t="s">
        <v>124</v>
      </c>
      <c r="C189" s="9" t="s">
        <v>79</v>
      </c>
      <c r="D189" s="13" t="s">
        <v>123</v>
      </c>
      <c r="E189" s="9">
        <v>21</v>
      </c>
      <c r="F189" s="9">
        <v>38</v>
      </c>
      <c r="G189" s="9" t="s">
        <v>60</v>
      </c>
      <c r="H189" s="9" t="s">
        <v>76</v>
      </c>
      <c r="I189" s="9">
        <v>102</v>
      </c>
      <c r="J189" s="9" t="s">
        <v>57</v>
      </c>
      <c r="K189" s="9">
        <v>5</v>
      </c>
      <c r="L189" s="9" t="s">
        <v>90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5518.15</v>
      </c>
      <c r="AB189" s="8">
        <v>5518.15</v>
      </c>
      <c r="AC189" s="8">
        <v>0</v>
      </c>
      <c r="AD189" s="8">
        <v>0</v>
      </c>
      <c r="AE189" s="8">
        <v>5518.15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>
        <v>0</v>
      </c>
      <c r="H190" s="9">
        <v>0</v>
      </c>
      <c r="I190" s="9">
        <v>74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 t="s">
        <v>82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118</v>
      </c>
      <c r="AA190" s="8">
        <v>272052.15020500007</v>
      </c>
      <c r="AB190" s="8">
        <v>272052.15020500007</v>
      </c>
      <c r="AC190" s="8">
        <v>0</v>
      </c>
      <c r="AD190" s="8">
        <v>259912.22020500005</v>
      </c>
      <c r="AE190" s="8">
        <v>12139.93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205</v>
      </c>
      <c r="D191" s="13" t="s">
        <v>205</v>
      </c>
      <c r="E191" s="9">
        <v>23</v>
      </c>
      <c r="F191" s="9">
        <v>34</v>
      </c>
      <c r="G191" s="9" t="s">
        <v>60</v>
      </c>
      <c r="H191" s="9">
        <v>0</v>
      </c>
      <c r="I191" s="9">
        <v>68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45961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83</v>
      </c>
      <c r="AA191" s="8">
        <v>29756.100000000002</v>
      </c>
      <c r="AB191" s="8">
        <v>29756.100000000002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102</v>
      </c>
      <c r="BD191" s="56">
        <v>0</v>
      </c>
    </row>
    <row r="192" spans="1:56" ht="28.5" customHeight="1" x14ac:dyDescent="0.45">
      <c r="A192" s="3" t="s">
        <v>132</v>
      </c>
      <c r="B192" s="14" t="s">
        <v>132</v>
      </c>
      <c r="C192" s="9" t="s">
        <v>210</v>
      </c>
      <c r="D192" s="13" t="s">
        <v>61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91</v>
      </c>
      <c r="M192" s="10">
        <v>24</v>
      </c>
      <c r="N192" s="9">
        <v>37</v>
      </c>
      <c r="O192" s="9">
        <v>50</v>
      </c>
      <c r="P192" s="10">
        <v>821.54158271999995</v>
      </c>
      <c r="Q192" s="10">
        <v>0</v>
      </c>
      <c r="R192" s="10">
        <v>821.54158271999995</v>
      </c>
      <c r="S192" s="9" t="s">
        <v>121</v>
      </c>
      <c r="T192" s="12" t="s">
        <v>63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83</v>
      </c>
      <c r="AA192" s="8">
        <v>29756.100000000002</v>
      </c>
      <c r="AB192" s="8">
        <v>10429</v>
      </c>
      <c r="AC192" s="8">
        <v>19327.100000000002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72</v>
      </c>
      <c r="AI192" s="1">
        <v>3</v>
      </c>
      <c r="AJ192" s="3" t="s">
        <v>63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102</v>
      </c>
      <c r="BD192" s="56">
        <v>1444.7007249999999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83</v>
      </c>
      <c r="AA193" s="8">
        <v>59512.200000000004</v>
      </c>
      <c r="AB193" s="8">
        <v>40185.100000000006</v>
      </c>
      <c r="AC193" s="8">
        <v>19327.100000000002</v>
      </c>
      <c r="AD193" s="8">
        <v>0</v>
      </c>
      <c r="AE193" s="8">
        <v>0</v>
      </c>
      <c r="AF193" s="8" t="s">
        <v>58</v>
      </c>
      <c r="AG193" s="1" t="s">
        <v>113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102</v>
      </c>
      <c r="BD193" s="56">
        <v>0</v>
      </c>
    </row>
    <row r="194" spans="1:56" ht="28.5" customHeight="1" x14ac:dyDescent="0.45">
      <c r="A194" s="3">
        <v>45933</v>
      </c>
      <c r="B194" s="14" t="s">
        <v>514</v>
      </c>
      <c r="C194" s="9" t="s">
        <v>79</v>
      </c>
      <c r="D194" s="13" t="s">
        <v>531</v>
      </c>
      <c r="E194" s="9">
        <v>23</v>
      </c>
      <c r="F194" s="9">
        <v>38</v>
      </c>
      <c r="G194" s="9" t="s">
        <v>60</v>
      </c>
      <c r="H194" s="9" t="s">
        <v>66</v>
      </c>
      <c r="I194" s="9">
        <v>118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461</v>
      </c>
      <c r="AA194" s="8">
        <v>3310.89</v>
      </c>
      <c r="AB194" s="8">
        <v>1497</v>
      </c>
      <c r="AC194" s="8">
        <v>1813.8899999999999</v>
      </c>
      <c r="AD194" s="8">
        <v>0</v>
      </c>
      <c r="AE194" s="8">
        <v>3310.89</v>
      </c>
      <c r="AF194" s="8">
        <v>0</v>
      </c>
      <c r="AG194" s="1" t="s">
        <v>113</v>
      </c>
      <c r="AH194" s="1" t="s">
        <v>462</v>
      </c>
      <c r="AI194" s="1">
        <v>3</v>
      </c>
      <c r="AJ194" s="3">
        <v>45944</v>
      </c>
      <c r="AK194" s="3">
        <v>45941</v>
      </c>
      <c r="AL194" s="3">
        <v>45940</v>
      </c>
      <c r="AM194" s="3">
        <v>45939</v>
      </c>
      <c r="AN194" s="3">
        <v>0</v>
      </c>
      <c r="AO194" s="3">
        <v>45940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463</v>
      </c>
      <c r="BD194" s="56">
        <v>159.92463500000002</v>
      </c>
    </row>
    <row r="195" spans="1:56" ht="28.5" customHeight="1" x14ac:dyDescent="0.45">
      <c r="A195" s="3">
        <v>45933</v>
      </c>
      <c r="B195" s="14" t="s">
        <v>515</v>
      </c>
      <c r="C195" s="9" t="s">
        <v>79</v>
      </c>
      <c r="D195" s="13" t="s">
        <v>532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118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45944</v>
      </c>
      <c r="U195" s="11">
        <v>3000</v>
      </c>
      <c r="V195" s="10">
        <v>0</v>
      </c>
      <c r="W195" s="10">
        <v>3000</v>
      </c>
      <c r="X195" s="10">
        <v>0</v>
      </c>
      <c r="Y195" s="10">
        <v>3150</v>
      </c>
      <c r="Z195" s="9" t="s">
        <v>461</v>
      </c>
      <c r="AA195" s="8">
        <v>3310.89</v>
      </c>
      <c r="AB195" s="8">
        <v>3310.89</v>
      </c>
      <c r="AC195" s="8">
        <v>0</v>
      </c>
      <c r="AD195" s="8">
        <v>2638</v>
      </c>
      <c r="AE195" s="8">
        <v>672.88999999999987</v>
      </c>
      <c r="AF195" s="8">
        <v>0</v>
      </c>
      <c r="AG195" s="1" t="s">
        <v>113</v>
      </c>
      <c r="AH195" s="1" t="s">
        <v>462</v>
      </c>
      <c r="AI195" s="1">
        <v>3</v>
      </c>
      <c r="AJ195" s="3">
        <v>45944</v>
      </c>
      <c r="AK195" s="3">
        <v>45941</v>
      </c>
      <c r="AL195" s="3">
        <v>45940</v>
      </c>
      <c r="AM195" s="3">
        <v>45939</v>
      </c>
      <c r="AN195" s="3">
        <v>0</v>
      </c>
      <c r="AO195" s="3">
        <v>45940</v>
      </c>
      <c r="AP195" s="3">
        <v>45939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463</v>
      </c>
      <c r="BD195" s="56">
        <v>0</v>
      </c>
    </row>
    <row r="196" spans="1:56" ht="28.5" customHeight="1" x14ac:dyDescent="0.45">
      <c r="A196" s="3">
        <v>45937</v>
      </c>
      <c r="B196" s="14" t="s">
        <v>518</v>
      </c>
      <c r="C196" s="9" t="s">
        <v>79</v>
      </c>
      <c r="D196" s="13" t="s">
        <v>533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118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45946</v>
      </c>
      <c r="U196" s="11">
        <v>3000</v>
      </c>
      <c r="V196" s="10">
        <v>0</v>
      </c>
      <c r="W196" s="10">
        <v>3000</v>
      </c>
      <c r="X196" s="10">
        <v>3200</v>
      </c>
      <c r="Y196" s="10">
        <v>0</v>
      </c>
      <c r="Z196" s="9" t="s">
        <v>461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462</v>
      </c>
      <c r="AI196" s="1">
        <v>3</v>
      </c>
      <c r="AJ196" s="3">
        <v>45946</v>
      </c>
      <c r="AK196" s="3">
        <v>45943</v>
      </c>
      <c r="AL196" s="3">
        <v>45942</v>
      </c>
      <c r="AM196" s="3">
        <v>45941</v>
      </c>
      <c r="AN196" s="3">
        <v>0</v>
      </c>
      <c r="AO196" s="3">
        <v>45942</v>
      </c>
      <c r="AP196" s="3">
        <v>45941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463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85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461</v>
      </c>
      <c r="AA197" s="8">
        <v>6621.78</v>
      </c>
      <c r="AB197" s="8">
        <v>4807.8899999999994</v>
      </c>
      <c r="AC197" s="8">
        <v>1813.8899999999999</v>
      </c>
      <c r="AD197" s="8">
        <v>2638</v>
      </c>
      <c r="AE197" s="8">
        <v>3983.7799999999997</v>
      </c>
      <c r="AF197" s="8" t="s">
        <v>58</v>
      </c>
      <c r="AG197" s="1" t="s">
        <v>113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464</v>
      </c>
      <c r="BD197" s="56">
        <v>0</v>
      </c>
    </row>
    <row r="198" spans="1:56" ht="28.5" customHeight="1" x14ac:dyDescent="0.45">
      <c r="A198" s="3">
        <v>45601</v>
      </c>
      <c r="B198" s="14" t="s">
        <v>185</v>
      </c>
      <c r="C198" s="9" t="s">
        <v>92</v>
      </c>
      <c r="D198" s="13" t="s">
        <v>139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90</v>
      </c>
      <c r="M198" s="10">
        <v>24</v>
      </c>
      <c r="N198" s="9">
        <v>40</v>
      </c>
      <c r="O198" s="9">
        <v>55</v>
      </c>
      <c r="P198" s="10">
        <v>3207.7128103679997</v>
      </c>
      <c r="Q198" s="10">
        <v>0</v>
      </c>
      <c r="R198" s="10">
        <v>3207.7128103679997</v>
      </c>
      <c r="S198" s="9" t="s">
        <v>259</v>
      </c>
      <c r="T198" s="12" t="s">
        <v>63</v>
      </c>
      <c r="U198" s="11">
        <v>100000</v>
      </c>
      <c r="V198" s="10">
        <v>1500</v>
      </c>
      <c r="W198" s="10">
        <v>98500</v>
      </c>
      <c r="X198" s="10">
        <v>0</v>
      </c>
      <c r="Y198" s="10">
        <v>103425</v>
      </c>
      <c r="Z198" s="9" t="s">
        <v>98</v>
      </c>
      <c r="AA198" s="8">
        <v>105955.465</v>
      </c>
      <c r="AB198" s="8">
        <v>19362</v>
      </c>
      <c r="AC198" s="8">
        <v>86593.464999999997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72</v>
      </c>
      <c r="AI198" s="1">
        <v>3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111</v>
      </c>
      <c r="BD198" s="56">
        <v>11092.935565123611</v>
      </c>
    </row>
    <row r="199" spans="1:56" ht="28.5" customHeight="1" x14ac:dyDescent="0.45">
      <c r="A199" s="3">
        <v>45601</v>
      </c>
      <c r="B199" s="14" t="s">
        <v>185</v>
      </c>
      <c r="C199" s="9" t="s">
        <v>92</v>
      </c>
      <c r="D199" s="13" t="s">
        <v>139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90</v>
      </c>
      <c r="M199" s="10">
        <v>24</v>
      </c>
      <c r="N199" s="9">
        <v>40</v>
      </c>
      <c r="O199" s="9">
        <v>55</v>
      </c>
      <c r="P199" s="10">
        <v>11003.203948644863</v>
      </c>
      <c r="Q199" s="10">
        <v>0</v>
      </c>
      <c r="R199" s="10">
        <v>11003.203948644863</v>
      </c>
      <c r="S199" s="9" t="s">
        <v>259</v>
      </c>
      <c r="T199" s="12" t="s">
        <v>63</v>
      </c>
      <c r="U199" s="11">
        <v>337878</v>
      </c>
      <c r="V199" s="10">
        <v>0</v>
      </c>
      <c r="W199" s="10">
        <v>337878</v>
      </c>
      <c r="X199" s="10">
        <v>0</v>
      </c>
      <c r="Y199" s="10">
        <v>354771.9</v>
      </c>
      <c r="Z199" s="9" t="s">
        <v>98</v>
      </c>
      <c r="AA199" s="8">
        <v>363451.98582000006</v>
      </c>
      <c r="AB199" s="8">
        <v>0</v>
      </c>
      <c r="AC199" s="8">
        <v>363451.98582000006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72</v>
      </c>
      <c r="AI199" s="1">
        <v>3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111</v>
      </c>
      <c r="BD199" s="56">
        <v>46559.511849046357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98</v>
      </c>
      <c r="AA200" s="8">
        <v>469407.45082000003</v>
      </c>
      <c r="AB200" s="8">
        <v>19362</v>
      </c>
      <c r="AC200" s="8">
        <v>450045.45082000003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112</v>
      </c>
      <c r="BD200" s="56">
        <v>0</v>
      </c>
    </row>
    <row r="201" spans="1:56" ht="28.5" customHeight="1" x14ac:dyDescent="0.45">
      <c r="A201" s="3">
        <v>45923</v>
      </c>
      <c r="B201" s="14" t="s">
        <v>410</v>
      </c>
      <c r="C201" s="9" t="s">
        <v>376</v>
      </c>
      <c r="D201" s="13" t="s">
        <v>411</v>
      </c>
      <c r="E201" s="9">
        <v>24</v>
      </c>
      <c r="F201" s="9">
        <v>37</v>
      </c>
      <c r="G201" s="9" t="s">
        <v>60</v>
      </c>
      <c r="H201" s="9">
        <v>0</v>
      </c>
      <c r="I201" s="9">
        <v>120</v>
      </c>
      <c r="J201" s="9" t="s">
        <v>57</v>
      </c>
      <c r="K201" s="9">
        <v>5</v>
      </c>
      <c r="L201" s="9" t="s">
        <v>91</v>
      </c>
      <c r="M201" s="10">
        <v>25</v>
      </c>
      <c r="N201" s="9">
        <v>40</v>
      </c>
      <c r="O201" s="9">
        <v>55</v>
      </c>
      <c r="P201" s="10">
        <v>0</v>
      </c>
      <c r="Q201" s="10">
        <v>0</v>
      </c>
      <c r="R201" s="10">
        <v>0</v>
      </c>
      <c r="S201" s="9" t="s">
        <v>67</v>
      </c>
      <c r="T201" s="12">
        <v>45948</v>
      </c>
      <c r="U201" s="11">
        <v>5000</v>
      </c>
      <c r="V201" s="10">
        <v>5000</v>
      </c>
      <c r="W201" s="10">
        <v>0</v>
      </c>
      <c r="X201" s="10">
        <v>5300</v>
      </c>
      <c r="Y201" s="10">
        <v>0</v>
      </c>
      <c r="Z201" s="9" t="s">
        <v>412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72</v>
      </c>
      <c r="AI201" s="1">
        <v>3</v>
      </c>
      <c r="AJ201" s="3">
        <v>45948</v>
      </c>
      <c r="AK201" s="3">
        <v>0</v>
      </c>
      <c r="AL201" s="3">
        <v>45938</v>
      </c>
      <c r="AM201" s="3">
        <v>45945</v>
      </c>
      <c r="AN201" s="3">
        <v>45946</v>
      </c>
      <c r="AO201" s="3">
        <v>45946</v>
      </c>
      <c r="AP201" s="3">
        <v>45943</v>
      </c>
      <c r="AQ201" s="3">
        <v>45947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413</v>
      </c>
      <c r="BD201" s="56">
        <v>0</v>
      </c>
    </row>
    <row r="202" spans="1:56" ht="28.5" customHeight="1" x14ac:dyDescent="0.45">
      <c r="A202" s="3">
        <v>45923</v>
      </c>
      <c r="B202" s="14" t="s">
        <v>410</v>
      </c>
      <c r="C202" s="9" t="s">
        <v>376</v>
      </c>
      <c r="D202" s="13" t="s">
        <v>59</v>
      </c>
      <c r="E202" s="9">
        <v>24</v>
      </c>
      <c r="F202" s="9">
        <v>37</v>
      </c>
      <c r="G202" s="9" t="s">
        <v>60</v>
      </c>
      <c r="H202" s="9">
        <v>0</v>
      </c>
      <c r="I202" s="9">
        <v>120</v>
      </c>
      <c r="J202" s="9" t="s">
        <v>57</v>
      </c>
      <c r="K202" s="9">
        <v>5</v>
      </c>
      <c r="L202" s="9" t="s">
        <v>91</v>
      </c>
      <c r="M202" s="10">
        <v>25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67</v>
      </c>
      <c r="T202" s="12">
        <v>45948</v>
      </c>
      <c r="U202" s="11">
        <v>5000</v>
      </c>
      <c r="V202" s="10">
        <v>5000</v>
      </c>
      <c r="W202" s="10">
        <v>0</v>
      </c>
      <c r="X202" s="10">
        <v>0</v>
      </c>
      <c r="Y202" s="10">
        <v>0</v>
      </c>
      <c r="Z202" s="9" t="s">
        <v>412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264</v>
      </c>
      <c r="AI202" s="1">
        <v>2</v>
      </c>
      <c r="AJ202" s="3">
        <v>45948</v>
      </c>
      <c r="AK202" s="3">
        <v>0</v>
      </c>
      <c r="AL202" s="3">
        <v>0</v>
      </c>
      <c r="AM202" s="3">
        <v>0</v>
      </c>
      <c r="AN202" s="3">
        <v>0</v>
      </c>
      <c r="AO202" s="3">
        <v>45946</v>
      </c>
      <c r="AP202" s="3">
        <v>45943</v>
      </c>
      <c r="AQ202" s="3">
        <v>45947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413</v>
      </c>
      <c r="BD202" s="56">
        <v>0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24</v>
      </c>
      <c r="F203" s="9">
        <v>37</v>
      </c>
      <c r="G203" s="9">
        <v>0</v>
      </c>
      <c r="H203" s="9">
        <v>0</v>
      </c>
      <c r="I203" s="9">
        <v>120</v>
      </c>
      <c r="J203" s="9" t="s">
        <v>78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412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58</v>
      </c>
      <c r="AG203" s="1" t="s">
        <v>113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414</v>
      </c>
      <c r="BD203" s="56">
        <v>0</v>
      </c>
    </row>
    <row r="204" spans="1:56" ht="28.5" customHeight="1" x14ac:dyDescent="0.45">
      <c r="A204" s="3">
        <v>45934</v>
      </c>
      <c r="B204" s="14" t="s">
        <v>527</v>
      </c>
      <c r="C204" s="9" t="s">
        <v>494</v>
      </c>
      <c r="D204" s="13" t="s">
        <v>59</v>
      </c>
      <c r="E204" s="9">
        <v>26</v>
      </c>
      <c r="F204" s="9">
        <v>39</v>
      </c>
      <c r="G204" s="9" t="s">
        <v>60</v>
      </c>
      <c r="H204" s="9">
        <v>0</v>
      </c>
      <c r="I204" s="9">
        <v>93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121</v>
      </c>
      <c r="T204" s="12">
        <v>45944</v>
      </c>
      <c r="U204" s="11">
        <v>10000</v>
      </c>
      <c r="V204" s="10">
        <v>10000</v>
      </c>
      <c r="W204" s="10">
        <v>0</v>
      </c>
      <c r="X204" s="10">
        <v>0</v>
      </c>
      <c r="Y204" s="10">
        <v>0</v>
      </c>
      <c r="Z204" s="9" t="s">
        <v>495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77</v>
      </c>
      <c r="AI204" s="1">
        <v>1</v>
      </c>
      <c r="AJ204" s="3">
        <v>45944</v>
      </c>
      <c r="AK204" s="3">
        <v>0</v>
      </c>
      <c r="AL204" s="3">
        <v>0</v>
      </c>
      <c r="AM204" s="3">
        <v>0</v>
      </c>
      <c r="AN204" s="3">
        <v>0</v>
      </c>
      <c r="AO204" s="3">
        <v>45943</v>
      </c>
      <c r="AP204" s="3">
        <v>45939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303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26</v>
      </c>
      <c r="F205" s="9">
        <v>43</v>
      </c>
      <c r="G205" s="9">
        <v>0</v>
      </c>
      <c r="H205" s="9">
        <v>0</v>
      </c>
      <c r="I205" s="9">
        <v>100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495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58</v>
      </c>
      <c r="AG205" s="1" t="s">
        <v>114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303</v>
      </c>
      <c r="BD205" s="56">
        <v>0</v>
      </c>
    </row>
    <row r="206" spans="1:56" ht="28.5" customHeight="1" x14ac:dyDescent="0.45">
      <c r="A206" s="3">
        <v>45939</v>
      </c>
      <c r="B206" s="14" t="s">
        <v>534</v>
      </c>
      <c r="C206" s="9" t="s">
        <v>528</v>
      </c>
      <c r="D206" s="13" t="s">
        <v>529</v>
      </c>
      <c r="E206" s="9">
        <v>26</v>
      </c>
      <c r="F206" s="9">
        <v>40</v>
      </c>
      <c r="G206" s="9" t="s">
        <v>60</v>
      </c>
      <c r="H206" s="9">
        <v>0</v>
      </c>
      <c r="I206" s="9">
        <v>108</v>
      </c>
      <c r="J206" s="9" t="s">
        <v>57</v>
      </c>
      <c r="K206" s="9">
        <v>5</v>
      </c>
      <c r="L206" s="9" t="s">
        <v>90</v>
      </c>
      <c r="M206" s="10">
        <v>27</v>
      </c>
      <c r="N206" s="9">
        <v>43</v>
      </c>
      <c r="O206" s="9">
        <v>40</v>
      </c>
      <c r="P206" s="10">
        <v>286.42936262399996</v>
      </c>
      <c r="Q206" s="10">
        <v>0</v>
      </c>
      <c r="R206" s="10">
        <v>286.42936262399996</v>
      </c>
      <c r="S206" s="9" t="s">
        <v>106</v>
      </c>
      <c r="T206" s="12">
        <v>45954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189</v>
      </c>
      <c r="AA206" s="8">
        <v>11595.1</v>
      </c>
      <c r="AB206" s="8">
        <v>3750</v>
      </c>
      <c r="AC206" s="8">
        <v>7845.1</v>
      </c>
      <c r="AD206" s="8">
        <v>0</v>
      </c>
      <c r="AE206" s="8">
        <v>0</v>
      </c>
      <c r="AF206" s="8">
        <v>0</v>
      </c>
      <c r="AG206" s="1" t="s">
        <v>115</v>
      </c>
      <c r="AH206" s="1" t="s">
        <v>72</v>
      </c>
      <c r="AI206" s="1">
        <v>3</v>
      </c>
      <c r="AJ206" s="3">
        <v>45954</v>
      </c>
      <c r="AK206" s="3">
        <v>0</v>
      </c>
      <c r="AL206" s="3">
        <v>45944</v>
      </c>
      <c r="AM206" s="3">
        <v>45951</v>
      </c>
      <c r="AN206" s="3">
        <v>45952</v>
      </c>
      <c r="AO206" s="3">
        <v>45952</v>
      </c>
      <c r="AP206" s="3">
        <v>45949</v>
      </c>
      <c r="AQ206" s="3">
        <v>45953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101</v>
      </c>
      <c r="BD206" s="56">
        <v>779.62860444444448</v>
      </c>
    </row>
    <row r="207" spans="1:56" ht="28.5" customHeight="1" x14ac:dyDescent="0.45">
      <c r="A207" s="3">
        <v>45931</v>
      </c>
      <c r="B207" s="14" t="s">
        <v>496</v>
      </c>
      <c r="C207" s="9" t="s">
        <v>107</v>
      </c>
      <c r="D207" s="13" t="s">
        <v>59</v>
      </c>
      <c r="E207" s="9">
        <v>26</v>
      </c>
      <c r="F207" s="9">
        <v>43</v>
      </c>
      <c r="G207" s="9" t="s">
        <v>60</v>
      </c>
      <c r="H207" s="9">
        <v>0</v>
      </c>
      <c r="I207" s="9">
        <v>116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45945</v>
      </c>
      <c r="U207" s="11">
        <v>10122</v>
      </c>
      <c r="V207" s="10">
        <v>10122</v>
      </c>
      <c r="W207" s="10">
        <v>0</v>
      </c>
      <c r="X207" s="10">
        <v>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77</v>
      </c>
      <c r="AI207" s="1">
        <v>1</v>
      </c>
      <c r="AJ207" s="3">
        <v>45945</v>
      </c>
      <c r="AK207" s="3">
        <v>0</v>
      </c>
      <c r="AL207" s="3">
        <v>0</v>
      </c>
      <c r="AM207" s="3">
        <v>0</v>
      </c>
      <c r="AN207" s="3">
        <v>0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116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189</v>
      </c>
      <c r="AA208" s="8">
        <v>11595.1</v>
      </c>
      <c r="AB208" s="8">
        <v>3750</v>
      </c>
      <c r="AC208" s="8">
        <v>7845.1</v>
      </c>
      <c r="AD208" s="8">
        <v>0</v>
      </c>
      <c r="AE208" s="8">
        <v>0</v>
      </c>
      <c r="AF208" s="8" t="s">
        <v>58</v>
      </c>
      <c r="AG208" s="1" t="s">
        <v>116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8.5" customHeight="1" x14ac:dyDescent="0.45">
      <c r="A209" s="3">
        <v>45901</v>
      </c>
      <c r="B209" s="14" t="s">
        <v>299</v>
      </c>
      <c r="C209" s="9" t="s">
        <v>107</v>
      </c>
      <c r="D209" s="13" t="s">
        <v>141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45945</v>
      </c>
      <c r="U209" s="11">
        <v>10000</v>
      </c>
      <c r="V209" s="10">
        <v>3425</v>
      </c>
      <c r="W209" s="10">
        <v>6575</v>
      </c>
      <c r="X209" s="10">
        <v>11225</v>
      </c>
      <c r="Y209" s="10">
        <v>0</v>
      </c>
      <c r="Z209" s="9" t="s">
        <v>87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75</v>
      </c>
      <c r="AI209" s="1">
        <v>4</v>
      </c>
      <c r="AJ209" s="3">
        <v>45945</v>
      </c>
      <c r="AK209" s="3">
        <v>45941</v>
      </c>
      <c r="AL209" s="3">
        <v>45934</v>
      </c>
      <c r="AM209" s="3">
        <v>45942</v>
      </c>
      <c r="AN209" s="3">
        <v>45943</v>
      </c>
      <c r="AO209" s="3">
        <v>45944</v>
      </c>
      <c r="AP209" s="3">
        <v>45940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0</v>
      </c>
    </row>
    <row r="210" spans="1:56" ht="28.5" customHeight="1" x14ac:dyDescent="0.45">
      <c r="A210" s="3">
        <v>45933</v>
      </c>
      <c r="B210" s="14" t="s">
        <v>497</v>
      </c>
      <c r="C210" s="9" t="s">
        <v>107</v>
      </c>
      <c r="D210" s="13" t="s">
        <v>59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45951</v>
      </c>
      <c r="U210" s="11">
        <v>15000</v>
      </c>
      <c r="V210" s="10">
        <v>15000</v>
      </c>
      <c r="W210" s="10">
        <v>0</v>
      </c>
      <c r="X210" s="10">
        <v>0</v>
      </c>
      <c r="Y210" s="10">
        <v>0</v>
      </c>
      <c r="Z210" s="9" t="s">
        <v>87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143</v>
      </c>
      <c r="AI210" s="1">
        <v>2</v>
      </c>
      <c r="AJ210" s="3">
        <v>45951</v>
      </c>
      <c r="AK210" s="3">
        <v>45949</v>
      </c>
      <c r="AL210" s="3">
        <v>0</v>
      </c>
      <c r="AM210" s="3">
        <v>0</v>
      </c>
      <c r="AN210" s="3">
        <v>0</v>
      </c>
      <c r="AO210" s="3">
        <v>45950</v>
      </c>
      <c r="AP210" s="3">
        <v>45946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140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0</v>
      </c>
    </row>
    <row r="211" spans="1:56" ht="28.5" customHeight="1" x14ac:dyDescent="0.45">
      <c r="A211" s="3">
        <v>45933</v>
      </c>
      <c r="B211" s="14" t="s">
        <v>498</v>
      </c>
      <c r="C211" s="9" t="s">
        <v>107</v>
      </c>
      <c r="D211" s="13" t="s">
        <v>59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45960</v>
      </c>
      <c r="U211" s="11">
        <v>15000</v>
      </c>
      <c r="V211" s="10">
        <v>0</v>
      </c>
      <c r="W211" s="10">
        <v>15000</v>
      </c>
      <c r="X211" s="10">
        <v>0</v>
      </c>
      <c r="Y211" s="10">
        <v>0</v>
      </c>
      <c r="Z211" s="9" t="s">
        <v>87</v>
      </c>
      <c r="AA211" s="8">
        <v>18649.949999999997</v>
      </c>
      <c r="AB211" s="8">
        <v>11950</v>
      </c>
      <c r="AC211" s="8">
        <v>6699.9499999999971</v>
      </c>
      <c r="AD211" s="8">
        <v>0</v>
      </c>
      <c r="AE211" s="8">
        <v>18649.949999999997</v>
      </c>
      <c r="AF211" s="8">
        <v>0</v>
      </c>
      <c r="AG211" s="1" t="s">
        <v>116</v>
      </c>
      <c r="AH211" s="1" t="s">
        <v>143</v>
      </c>
      <c r="AI211" s="1">
        <v>2</v>
      </c>
      <c r="AJ211" s="3">
        <v>45960</v>
      </c>
      <c r="AK211" s="3">
        <v>45958</v>
      </c>
      <c r="AL211" s="3">
        <v>0</v>
      </c>
      <c r="AM211" s="3">
        <v>0</v>
      </c>
      <c r="AN211" s="3">
        <v>0</v>
      </c>
      <c r="AO211" s="3">
        <v>45959</v>
      </c>
      <c r="AP211" s="3">
        <v>45955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140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690.9881766666665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>
        <v>0</v>
      </c>
      <c r="H212" s="9">
        <v>0</v>
      </c>
      <c r="I212" s="9">
        <v>120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87</v>
      </c>
      <c r="AA212" s="8">
        <v>18649.949999999997</v>
      </c>
      <c r="AB212" s="8">
        <v>11950</v>
      </c>
      <c r="AC212" s="8">
        <v>6699.9499999999971</v>
      </c>
      <c r="AD212" s="8">
        <v>0</v>
      </c>
      <c r="AE212" s="8">
        <v>18649.949999999997</v>
      </c>
      <c r="AF212" s="8" t="s">
        <v>58</v>
      </c>
      <c r="AG212" s="1" t="s">
        <v>114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0</v>
      </c>
    </row>
    <row r="213" spans="1:56" ht="28.5" customHeight="1" x14ac:dyDescent="0.45">
      <c r="A213" s="3">
        <v>45940</v>
      </c>
      <c r="B213" s="14" t="s">
        <v>126</v>
      </c>
      <c r="C213" s="9" t="s">
        <v>530</v>
      </c>
      <c r="D213" s="13" t="s">
        <v>59</v>
      </c>
      <c r="E213" s="9">
        <v>28</v>
      </c>
      <c r="F213" s="9">
        <v>39</v>
      </c>
      <c r="G213" s="9" t="s">
        <v>60</v>
      </c>
      <c r="H213" s="9">
        <v>0</v>
      </c>
      <c r="I213" s="9">
        <v>105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45947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125</v>
      </c>
      <c r="AA213" s="8">
        <v>5657.85</v>
      </c>
      <c r="AB213" s="8">
        <v>5657.85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77</v>
      </c>
      <c r="AI213" s="1">
        <v>1</v>
      </c>
      <c r="AJ213" s="3">
        <v>45947</v>
      </c>
      <c r="AK213" s="3">
        <v>0</v>
      </c>
      <c r="AL213" s="3">
        <v>0</v>
      </c>
      <c r="AM213" s="3">
        <v>0</v>
      </c>
      <c r="AN213" s="3">
        <v>0</v>
      </c>
      <c r="AO213" s="3">
        <v>45946</v>
      </c>
      <c r="AP213" s="3">
        <v>45942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8.5" customHeight="1" x14ac:dyDescent="0.45">
      <c r="A214" s="3" t="s">
        <v>132</v>
      </c>
      <c r="B214" s="14" t="s">
        <v>132</v>
      </c>
      <c r="C214" s="9" t="s">
        <v>144</v>
      </c>
      <c r="D214" s="13" t="s">
        <v>145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45950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125</v>
      </c>
      <c r="AA214" s="8">
        <v>59372.5</v>
      </c>
      <c r="AB214" s="8">
        <v>35964</v>
      </c>
      <c r="AC214" s="8">
        <v>23408.5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45950</v>
      </c>
      <c r="AK214" s="3">
        <v>0</v>
      </c>
      <c r="AL214" s="3">
        <v>45941</v>
      </c>
      <c r="AM214" s="3">
        <v>45948</v>
      </c>
      <c r="AN214" s="3">
        <v>45949</v>
      </c>
      <c r="AO214" s="3">
        <v>45949</v>
      </c>
      <c r="AP214" s="3">
        <v>45945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2630.8553055555553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45961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125</v>
      </c>
      <c r="AA215" s="8">
        <v>6775.4500000000007</v>
      </c>
      <c r="AB215" s="8">
        <v>0</v>
      </c>
      <c r="AC215" s="8">
        <v>6775.4500000000007</v>
      </c>
      <c r="AD215" s="8">
        <v>0</v>
      </c>
      <c r="AE215" s="8">
        <v>6775.4500000000007</v>
      </c>
      <c r="AF215" s="8">
        <v>0</v>
      </c>
      <c r="AG215" s="1">
        <v>0</v>
      </c>
      <c r="AH215" s="1" t="s">
        <v>143</v>
      </c>
      <c r="AI215" s="1">
        <v>2</v>
      </c>
      <c r="AJ215" s="3">
        <v>45961</v>
      </c>
      <c r="AK215" s="3">
        <v>45959</v>
      </c>
      <c r="AL215" s="3">
        <v>0</v>
      </c>
      <c r="AM215" s="3">
        <v>0</v>
      </c>
      <c r="AN215" s="3">
        <v>0</v>
      </c>
      <c r="AO215" s="3">
        <v>45960</v>
      </c>
      <c r="AP215" s="3">
        <v>45956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761.48529722222236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125</v>
      </c>
      <c r="AA216" s="8">
        <v>71805.8</v>
      </c>
      <c r="AB216" s="8">
        <v>41621.85</v>
      </c>
      <c r="AC216" s="8">
        <v>30183.95</v>
      </c>
      <c r="AD216" s="8">
        <v>0</v>
      </c>
      <c r="AE216" s="8">
        <v>6775.4500000000007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146</v>
      </c>
      <c r="BD216" s="56">
        <v>0</v>
      </c>
    </row>
  </sheetData>
  <autoFilter ref="A5:BD21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6">
    <cfRule type="expression" dxfId="7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1FD4-4016-4880-81E3-C81E6BD9CAC3}">
  <sheetPr>
    <tabColor rgb="FFFFFF00"/>
  </sheetPr>
  <dimension ref="A1:BD221"/>
  <sheetViews>
    <sheetView zoomScale="80" zoomScaleNormal="80" workbookViewId="0">
      <selection activeCell="H16" sqref="H16:I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45940</v>
      </c>
      <c r="E3" s="85" t="s">
        <v>52</v>
      </c>
      <c r="F3" s="85"/>
      <c r="G3" s="86">
        <v>12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477</v>
      </c>
      <c r="C6" s="9" t="s">
        <v>203</v>
      </c>
      <c r="D6" s="13" t="s">
        <v>451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477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520</v>
      </c>
      <c r="D8" s="13" t="s">
        <v>521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522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4185</v>
      </c>
      <c r="AC13" s="8">
        <v>16420.75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1129.7475999999999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74803.350000000006</v>
      </c>
      <c r="AC14" s="8">
        <v>16420.75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452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453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452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453</v>
      </c>
      <c r="AG21" s="1" t="s">
        <v>114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114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0</v>
      </c>
      <c r="W23" s="10">
        <v>5000</v>
      </c>
      <c r="X23" s="10">
        <v>0</v>
      </c>
      <c r="Y23" s="10">
        <v>0</v>
      </c>
      <c r="Z23" s="9" t="s">
        <v>168</v>
      </c>
      <c r="AA23" s="8">
        <v>5238.75</v>
      </c>
      <c r="AB23" s="8">
        <v>5238.75</v>
      </c>
      <c r="AC23" s="8">
        <v>0</v>
      </c>
      <c r="AD23" s="8">
        <v>0</v>
      </c>
      <c r="AE23" s="8">
        <v>0</v>
      </c>
      <c r="AF23" s="8">
        <v>0</v>
      </c>
      <c r="AG23" s="1" t="s">
        <v>114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168</v>
      </c>
      <c r="AA24" s="8">
        <v>9359.9000000000015</v>
      </c>
      <c r="AB24" s="8">
        <v>9359.9000000000015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286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168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45947</v>
      </c>
      <c r="U27" s="11">
        <v>20000</v>
      </c>
      <c r="V27" s="10">
        <v>15000</v>
      </c>
      <c r="W27" s="10">
        <v>5000</v>
      </c>
      <c r="X27" s="10">
        <v>0</v>
      </c>
      <c r="Y27" s="10">
        <v>0</v>
      </c>
      <c r="Z27" s="9" t="s">
        <v>168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360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361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45947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168</v>
      </c>
      <c r="AA28" s="8">
        <v>18719.800000000003</v>
      </c>
      <c r="AB28" s="8">
        <v>13063</v>
      </c>
      <c r="AC28" s="8">
        <v>5656.8000000000029</v>
      </c>
      <c r="AD28" s="8">
        <v>0</v>
      </c>
      <c r="AE28" s="8">
        <v>0</v>
      </c>
      <c r="AF28" s="8" t="s">
        <v>362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426.09531733333353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0</v>
      </c>
      <c r="AC30" s="8">
        <v>210597.75000000003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15863.158520000001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271995.90000000002</v>
      </c>
      <c r="AB31" s="8">
        <v>55741.350000000006</v>
      </c>
      <c r="AC31" s="8">
        <v>216254.55000000005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307</v>
      </c>
      <c r="C32" s="9" t="s">
        <v>136</v>
      </c>
      <c r="D32" s="13" t="s">
        <v>302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45938</v>
      </c>
      <c r="B34" s="14" t="s">
        <v>126</v>
      </c>
      <c r="C34" s="9" t="s">
        <v>312</v>
      </c>
      <c r="D34" s="13" t="s">
        <v>59</v>
      </c>
      <c r="E34" s="9">
        <v>20</v>
      </c>
      <c r="F34" s="9">
        <v>30</v>
      </c>
      <c r="G34" s="9" t="s">
        <v>60</v>
      </c>
      <c r="H34" s="9">
        <v>0</v>
      </c>
      <c r="I34" s="9">
        <v>53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71</v>
      </c>
      <c r="T34" s="12">
        <v>45941</v>
      </c>
      <c r="U34" s="11">
        <v>10000</v>
      </c>
      <c r="V34" s="10">
        <v>5000</v>
      </c>
      <c r="W34" s="10">
        <v>5000</v>
      </c>
      <c r="X34" s="10">
        <v>0</v>
      </c>
      <c r="Y34" s="10">
        <v>0</v>
      </c>
      <c r="Z34" s="9" t="s">
        <v>135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>
        <v>0</v>
      </c>
      <c r="AG34" s="1" t="s">
        <v>113</v>
      </c>
      <c r="AH34" s="1" t="s">
        <v>77</v>
      </c>
      <c r="AI34" s="1">
        <v>1</v>
      </c>
      <c r="AJ34" s="3">
        <v>45941</v>
      </c>
      <c r="AK34" s="3">
        <v>0</v>
      </c>
      <c r="AL34" s="3">
        <v>0</v>
      </c>
      <c r="AM34" s="3">
        <v>0</v>
      </c>
      <c r="AN34" s="3">
        <v>0</v>
      </c>
      <c r="AO34" s="3">
        <v>45940</v>
      </c>
      <c r="AP34" s="3">
        <v>45936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102</v>
      </c>
      <c r="BD34" s="56">
        <v>0</v>
      </c>
    </row>
    <row r="35" spans="1:56" ht="28.5" customHeight="1" x14ac:dyDescent="0.45">
      <c r="A35" s="3">
        <v>0</v>
      </c>
      <c r="B35" s="14">
        <v>0</v>
      </c>
      <c r="C35" s="9">
        <v>0</v>
      </c>
      <c r="D35" s="13">
        <v>0</v>
      </c>
      <c r="E35" s="9">
        <v>20</v>
      </c>
      <c r="F35" s="9">
        <v>37</v>
      </c>
      <c r="G35" s="9" t="s">
        <v>60</v>
      </c>
      <c r="H35" s="9">
        <v>0</v>
      </c>
      <c r="I35" s="9">
        <v>65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9" t="s">
        <v>135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58</v>
      </c>
      <c r="AG35" s="1" t="s">
        <v>115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102</v>
      </c>
      <c r="BD35" s="56">
        <v>0</v>
      </c>
    </row>
    <row r="36" spans="1:56" ht="28.5" customHeight="1" x14ac:dyDescent="0.45">
      <c r="A36" s="3">
        <v>45919</v>
      </c>
      <c r="B36" s="14" t="s">
        <v>366</v>
      </c>
      <c r="C36" s="9" t="s">
        <v>136</v>
      </c>
      <c r="D36" s="13" t="s">
        <v>261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48</v>
      </c>
      <c r="V36" s="10">
        <v>0</v>
      </c>
      <c r="W36" s="10">
        <v>48</v>
      </c>
      <c r="X36" s="10">
        <v>11390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 t="s">
        <v>455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368</v>
      </c>
      <c r="C37" s="9" t="s">
        <v>136</v>
      </c>
      <c r="D37" s="13" t="s">
        <v>128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1933</v>
      </c>
      <c r="V37" s="10">
        <v>0</v>
      </c>
      <c r="W37" s="10">
        <v>1933</v>
      </c>
      <c r="X37" s="10">
        <v>33440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502</v>
      </c>
      <c r="AG37" s="1" t="s">
        <v>113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348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369</v>
      </c>
      <c r="C38" s="9" t="s">
        <v>136</v>
      </c>
      <c r="D38" s="13" t="s">
        <v>304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604</v>
      </c>
      <c r="V38" s="10">
        <v>0</v>
      </c>
      <c r="W38" s="10">
        <v>604</v>
      </c>
      <c r="X38" s="10">
        <v>16380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370</v>
      </c>
      <c r="C39" s="9" t="s">
        <v>136</v>
      </c>
      <c r="D39" s="13" t="s">
        <v>142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1174</v>
      </c>
      <c r="V39" s="10">
        <v>0</v>
      </c>
      <c r="W39" s="10">
        <v>1174</v>
      </c>
      <c r="X39" s="10">
        <v>21440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45923</v>
      </c>
      <c r="B40" s="14" t="s">
        <v>384</v>
      </c>
      <c r="C40" s="9" t="s">
        <v>385</v>
      </c>
      <c r="D40" s="13" t="s">
        <v>386</v>
      </c>
      <c r="E40" s="9">
        <v>20</v>
      </c>
      <c r="F40" s="9">
        <v>30</v>
      </c>
      <c r="G40" s="9" t="s">
        <v>60</v>
      </c>
      <c r="H40" s="9" t="s">
        <v>66</v>
      </c>
      <c r="I40" s="9">
        <v>80</v>
      </c>
      <c r="J40" s="9" t="s">
        <v>57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45940</v>
      </c>
      <c r="U40" s="11">
        <v>5000</v>
      </c>
      <c r="V40" s="10">
        <v>5048</v>
      </c>
      <c r="W40" s="10">
        <v>0</v>
      </c>
      <c r="X40" s="10">
        <v>5500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45940</v>
      </c>
      <c r="AK40" s="3">
        <v>45936</v>
      </c>
      <c r="AL40" s="3">
        <v>45929</v>
      </c>
      <c r="AM40" s="3">
        <v>45937</v>
      </c>
      <c r="AN40" s="3">
        <v>45938</v>
      </c>
      <c r="AO40" s="3">
        <v>45939</v>
      </c>
      <c r="AP40" s="3">
        <v>45935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 t="s">
        <v>129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387</v>
      </c>
      <c r="C41" s="9" t="s">
        <v>243</v>
      </c>
      <c r="D41" s="13" t="s">
        <v>388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45941</v>
      </c>
      <c r="U41" s="11">
        <v>5000</v>
      </c>
      <c r="V41" s="10">
        <v>9787</v>
      </c>
      <c r="W41" s="10">
        <v>0</v>
      </c>
      <c r="X41" s="10">
        <v>5280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45941</v>
      </c>
      <c r="AK41" s="3">
        <v>45937</v>
      </c>
      <c r="AL41" s="3">
        <v>45930</v>
      </c>
      <c r="AM41" s="3">
        <v>45938</v>
      </c>
      <c r="AN41" s="3">
        <v>45939</v>
      </c>
      <c r="AO41" s="3">
        <v>45940</v>
      </c>
      <c r="AP41" s="3">
        <v>45936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45922</v>
      </c>
      <c r="B42" s="14" t="s">
        <v>387</v>
      </c>
      <c r="C42" s="9" t="s">
        <v>243</v>
      </c>
      <c r="D42" s="13" t="s">
        <v>389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45941</v>
      </c>
      <c r="U42" s="11">
        <v>20000</v>
      </c>
      <c r="V42" s="10">
        <v>20000</v>
      </c>
      <c r="W42" s="10">
        <v>0</v>
      </c>
      <c r="X42" s="10">
        <v>20600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45941</v>
      </c>
      <c r="AK42" s="3">
        <v>45937</v>
      </c>
      <c r="AL42" s="3">
        <v>45930</v>
      </c>
      <c r="AM42" s="3">
        <v>45938</v>
      </c>
      <c r="AN42" s="3">
        <v>45939</v>
      </c>
      <c r="AO42" s="3">
        <v>45940</v>
      </c>
      <c r="AP42" s="3">
        <v>45936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131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45923</v>
      </c>
      <c r="B43" s="14" t="s">
        <v>391</v>
      </c>
      <c r="C43" s="9" t="s">
        <v>79</v>
      </c>
      <c r="D43" s="13" t="s">
        <v>392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45941</v>
      </c>
      <c r="U43" s="11">
        <v>3000</v>
      </c>
      <c r="V43" s="10">
        <v>2454</v>
      </c>
      <c r="W43" s="10">
        <v>546</v>
      </c>
      <c r="X43" s="10">
        <v>3200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45941</v>
      </c>
      <c r="AK43" s="3">
        <v>45937</v>
      </c>
      <c r="AL43" s="3">
        <v>45930</v>
      </c>
      <c r="AM43" s="3">
        <v>45938</v>
      </c>
      <c r="AN43" s="3">
        <v>45939</v>
      </c>
      <c r="AO43" s="3">
        <v>45940</v>
      </c>
      <c r="AP43" s="3">
        <v>45936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131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387</v>
      </c>
      <c r="C44" s="9" t="s">
        <v>243</v>
      </c>
      <c r="D44" s="13" t="s">
        <v>388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387</v>
      </c>
      <c r="C45" s="9" t="s">
        <v>243</v>
      </c>
      <c r="D45" s="13" t="s">
        <v>389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45944</v>
      </c>
      <c r="U45" s="11">
        <v>10000</v>
      </c>
      <c r="V45" s="10">
        <v>5000</v>
      </c>
      <c r="W45" s="10">
        <v>5000</v>
      </c>
      <c r="X45" s="10">
        <v>10300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45944</v>
      </c>
      <c r="AK45" s="3">
        <v>45940</v>
      </c>
      <c r="AL45" s="3">
        <v>45933</v>
      </c>
      <c r="AM45" s="3">
        <v>45941</v>
      </c>
      <c r="AN45" s="3">
        <v>45942</v>
      </c>
      <c r="AO45" s="3">
        <v>45943</v>
      </c>
      <c r="AP45" s="3">
        <v>45939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387</v>
      </c>
      <c r="C46" s="9" t="s">
        <v>243</v>
      </c>
      <c r="D46" s="13" t="s">
        <v>390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5100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45931</v>
      </c>
      <c r="B47" s="14" t="s">
        <v>478</v>
      </c>
      <c r="C47" s="9" t="s">
        <v>448</v>
      </c>
      <c r="D47" s="13" t="s">
        <v>449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456</v>
      </c>
      <c r="M47" s="10">
        <v>21</v>
      </c>
      <c r="N47" s="9">
        <v>33</v>
      </c>
      <c r="O47" s="9">
        <v>40</v>
      </c>
      <c r="P47" s="10">
        <v>0</v>
      </c>
      <c r="Q47" s="10">
        <v>0</v>
      </c>
      <c r="R47" s="10">
        <v>0</v>
      </c>
      <c r="S47" s="9" t="s">
        <v>71</v>
      </c>
      <c r="T47" s="12">
        <v>45944</v>
      </c>
      <c r="U47" s="11">
        <v>5000</v>
      </c>
      <c r="V47" s="10">
        <v>5000</v>
      </c>
      <c r="W47" s="10">
        <v>0</v>
      </c>
      <c r="X47" s="10">
        <v>5400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68</v>
      </c>
      <c r="AI47" s="1">
        <v>4</v>
      </c>
      <c r="AJ47" s="3">
        <v>45944</v>
      </c>
      <c r="AK47" s="3">
        <v>45940</v>
      </c>
      <c r="AL47" s="3">
        <v>45934</v>
      </c>
      <c r="AM47" s="3">
        <v>45941</v>
      </c>
      <c r="AN47" s="3">
        <v>45942</v>
      </c>
      <c r="AO47" s="3">
        <v>45942</v>
      </c>
      <c r="AP47" s="3">
        <v>45939</v>
      </c>
      <c r="AQ47" s="3">
        <v>45943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45931</v>
      </c>
      <c r="B48" s="14" t="s">
        <v>479</v>
      </c>
      <c r="C48" s="9" t="s">
        <v>448</v>
      </c>
      <c r="D48" s="13" t="s">
        <v>450</v>
      </c>
      <c r="E48" s="9">
        <v>20</v>
      </c>
      <c r="F48" s="9">
        <v>30</v>
      </c>
      <c r="G48" s="9" t="s">
        <v>60</v>
      </c>
      <c r="H48" s="9" t="s">
        <v>66</v>
      </c>
      <c r="I48" s="9">
        <v>80</v>
      </c>
      <c r="J48" s="9" t="s">
        <v>57</v>
      </c>
      <c r="K48" s="9">
        <v>5</v>
      </c>
      <c r="L48" s="9" t="s">
        <v>456</v>
      </c>
      <c r="M48" s="10">
        <v>21</v>
      </c>
      <c r="N48" s="9">
        <v>33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45944</v>
      </c>
      <c r="U48" s="11">
        <v>5000</v>
      </c>
      <c r="V48" s="10">
        <v>5000</v>
      </c>
      <c r="W48" s="10">
        <v>0</v>
      </c>
      <c r="X48" s="10">
        <v>5400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68</v>
      </c>
      <c r="AI48" s="1">
        <v>4</v>
      </c>
      <c r="AJ48" s="3">
        <v>45944</v>
      </c>
      <c r="AK48" s="3">
        <v>45940</v>
      </c>
      <c r="AL48" s="3">
        <v>45934</v>
      </c>
      <c r="AM48" s="3">
        <v>45941</v>
      </c>
      <c r="AN48" s="3">
        <v>45942</v>
      </c>
      <c r="AO48" s="3">
        <v>45942</v>
      </c>
      <c r="AP48" s="3">
        <v>45939</v>
      </c>
      <c r="AQ48" s="3">
        <v>45943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45916</v>
      </c>
      <c r="B50" s="14" t="s">
        <v>345</v>
      </c>
      <c r="C50" s="9" t="s">
        <v>246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45945</v>
      </c>
      <c r="U50" s="11">
        <v>5000</v>
      </c>
      <c r="V50" s="10">
        <v>5100</v>
      </c>
      <c r="W50" s="10">
        <v>0</v>
      </c>
      <c r="X50" s="10">
        <v>5100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45930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45916</v>
      </c>
      <c r="B51" s="14" t="s">
        <v>345</v>
      </c>
      <c r="C51" s="9" t="s">
        <v>246</v>
      </c>
      <c r="D51" s="13" t="s">
        <v>330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45945</v>
      </c>
      <c r="U51" s="11">
        <v>4000</v>
      </c>
      <c r="V51" s="10">
        <v>4000</v>
      </c>
      <c r="W51" s="10">
        <v>0</v>
      </c>
      <c r="X51" s="10">
        <v>4900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45930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345</v>
      </c>
      <c r="C52" s="9" t="s">
        <v>246</v>
      </c>
      <c r="D52" s="13" t="s">
        <v>329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2363</v>
      </c>
      <c r="W52" s="10">
        <v>2637</v>
      </c>
      <c r="X52" s="10">
        <v>5013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425</v>
      </c>
      <c r="AG52" s="1" t="s">
        <v>113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 t="s">
        <v>329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5000</v>
      </c>
      <c r="V53" s="10">
        <v>0</v>
      </c>
      <c r="W53" s="10">
        <v>5000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45937</v>
      </c>
      <c r="B54" s="14" t="s">
        <v>517</v>
      </c>
      <c r="C54" s="9" t="s">
        <v>136</v>
      </c>
      <c r="D54" s="13" t="s">
        <v>225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227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45945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5280.6600000000008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45825</v>
      </c>
      <c r="B55" s="14" t="s">
        <v>245</v>
      </c>
      <c r="C55" s="9" t="s">
        <v>136</v>
      </c>
      <c r="D55" s="13" t="s">
        <v>225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227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45945</v>
      </c>
      <c r="U55" s="11">
        <v>894</v>
      </c>
      <c r="V55" s="10">
        <v>525</v>
      </c>
      <c r="W55" s="10">
        <v>369</v>
      </c>
      <c r="X55" s="10">
        <v>0</v>
      </c>
      <c r="Y55" s="10">
        <v>387.45</v>
      </c>
      <c r="Z55" s="9" t="s">
        <v>80</v>
      </c>
      <c r="AA55" s="8">
        <v>386.61975000000007</v>
      </c>
      <c r="AB55" s="8">
        <v>386.61975000000007</v>
      </c>
      <c r="AC55" s="8">
        <v>0</v>
      </c>
      <c r="AD55" s="8">
        <v>386.61975000000007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131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45936</v>
      </c>
      <c r="B56" s="14" t="s">
        <v>503</v>
      </c>
      <c r="C56" s="9" t="s">
        <v>136</v>
      </c>
      <c r="D56" s="13" t="s">
        <v>173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45523</v>
      </c>
      <c r="B57" s="14" t="s">
        <v>174</v>
      </c>
      <c r="C57" s="9" t="s">
        <v>136</v>
      </c>
      <c r="D57" s="13" t="s">
        <v>173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</v>
      </c>
      <c r="V57" s="10">
        <v>0</v>
      </c>
      <c r="W57" s="10">
        <v>89</v>
      </c>
      <c r="X57" s="10">
        <v>0</v>
      </c>
      <c r="Y57" s="10">
        <v>93.45</v>
      </c>
      <c r="Z57" s="9" t="s">
        <v>80</v>
      </c>
      <c r="AA57" s="8">
        <v>93.24975000000002</v>
      </c>
      <c r="AB57" s="8">
        <v>93.24975000000002</v>
      </c>
      <c r="AC57" s="8">
        <v>0</v>
      </c>
      <c r="AD57" s="8">
        <v>0</v>
      </c>
      <c r="AE57" s="8">
        <v>93.24975000000002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345</v>
      </c>
      <c r="C58" s="9" t="s">
        <v>246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45945</v>
      </c>
      <c r="U58" s="11">
        <v>2500</v>
      </c>
      <c r="V58" s="10">
        <v>2700</v>
      </c>
      <c r="W58" s="10">
        <v>0</v>
      </c>
      <c r="X58" s="10">
        <v>5250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45930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345</v>
      </c>
      <c r="C59" s="9" t="s">
        <v>246</v>
      </c>
      <c r="D59" s="13" t="s">
        <v>333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45947</v>
      </c>
      <c r="U59" s="11">
        <v>2500</v>
      </c>
      <c r="V59" s="10">
        <v>2500</v>
      </c>
      <c r="W59" s="10">
        <v>0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45947</v>
      </c>
      <c r="AK59" s="3">
        <v>45943</v>
      </c>
      <c r="AL59" s="3">
        <v>45936</v>
      </c>
      <c r="AM59" s="3">
        <v>45944</v>
      </c>
      <c r="AN59" s="3">
        <v>45945</v>
      </c>
      <c r="AO59" s="3">
        <v>45946</v>
      </c>
      <c r="AP59" s="3">
        <v>45942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 t="s">
        <v>330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45951</v>
      </c>
      <c r="U60" s="11">
        <v>5000</v>
      </c>
      <c r="V60" s="10">
        <v>4617</v>
      </c>
      <c r="W60" s="10">
        <v>383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45911</v>
      </c>
      <c r="B61" s="14" t="s">
        <v>317</v>
      </c>
      <c r="C61" s="9" t="s">
        <v>105</v>
      </c>
      <c r="D61" s="13" t="s">
        <v>318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45947</v>
      </c>
      <c r="U61" s="11">
        <v>8000</v>
      </c>
      <c r="V61" s="10">
        <v>0</v>
      </c>
      <c r="W61" s="10">
        <v>8000</v>
      </c>
      <c r="X61" s="10">
        <v>4125</v>
      </c>
      <c r="Y61" s="10">
        <v>4068.75</v>
      </c>
      <c r="Z61" s="9" t="s">
        <v>80</v>
      </c>
      <c r="AA61" s="8">
        <v>4490.3945624999997</v>
      </c>
      <c r="AB61" s="8">
        <v>4490.3945624999997</v>
      </c>
      <c r="AC61" s="8">
        <v>0</v>
      </c>
      <c r="AD61" s="8">
        <v>4490.3945624999997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45909</v>
      </c>
      <c r="B62" s="14" t="s">
        <v>315</v>
      </c>
      <c r="C62" s="9" t="s">
        <v>105</v>
      </c>
      <c r="D62" s="13" t="s">
        <v>310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45947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45947</v>
      </c>
      <c r="U63" s="11">
        <v>7500</v>
      </c>
      <c r="V63" s="10">
        <v>5245</v>
      </c>
      <c r="W63" s="10">
        <v>2255</v>
      </c>
      <c r="X63" s="10">
        <v>7625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345</v>
      </c>
      <c r="C64" s="9" t="s">
        <v>246</v>
      </c>
      <c r="D64" s="13" t="s">
        <v>329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5000</v>
      </c>
      <c r="V64" s="10">
        <v>0</v>
      </c>
      <c r="W64" s="10">
        <v>5000</v>
      </c>
      <c r="X64" s="10">
        <v>5150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45958</v>
      </c>
      <c r="U65" s="11">
        <v>5000</v>
      </c>
      <c r="V65" s="10">
        <v>0</v>
      </c>
      <c r="W65" s="10">
        <v>5000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45951</v>
      </c>
      <c r="U66" s="11">
        <v>2500</v>
      </c>
      <c r="V66" s="10">
        <v>1371</v>
      </c>
      <c r="W66" s="10">
        <v>1129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45951</v>
      </c>
      <c r="AK66" s="3">
        <v>45947</v>
      </c>
      <c r="AL66" s="3">
        <v>45940</v>
      </c>
      <c r="AM66" s="3">
        <v>45948</v>
      </c>
      <c r="AN66" s="3">
        <v>45949</v>
      </c>
      <c r="AO66" s="3">
        <v>45950</v>
      </c>
      <c r="AP66" s="3">
        <v>45946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45892</v>
      </c>
      <c r="B67" s="14" t="s">
        <v>281</v>
      </c>
      <c r="C67" s="9" t="s">
        <v>79</v>
      </c>
      <c r="D67" s="13" t="s">
        <v>209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45951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2000</v>
      </c>
      <c r="AC67" s="8">
        <v>4621.78</v>
      </c>
      <c r="AD67" s="8">
        <v>0</v>
      </c>
      <c r="AE67" s="8">
        <v>6621.78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349.2011555555556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98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45952</v>
      </c>
      <c r="U68" s="11">
        <v>2500</v>
      </c>
      <c r="V68" s="10">
        <v>0</v>
      </c>
      <c r="W68" s="10">
        <v>2500</v>
      </c>
      <c r="X68" s="10">
        <v>0</v>
      </c>
      <c r="Y68" s="10">
        <v>2625</v>
      </c>
      <c r="Z68" s="9" t="s">
        <v>80</v>
      </c>
      <c r="AA68" s="8">
        <v>2689.2250000000004</v>
      </c>
      <c r="AB68" s="8">
        <v>0</v>
      </c>
      <c r="AC68" s="8">
        <v>2689.2250000000004</v>
      </c>
      <c r="AD68" s="8">
        <v>0</v>
      </c>
      <c r="AE68" s="8">
        <v>2689.2250000000004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45952</v>
      </c>
      <c r="AK68" s="3">
        <v>45948</v>
      </c>
      <c r="AL68" s="3">
        <v>45941</v>
      </c>
      <c r="AM68" s="3">
        <v>45949</v>
      </c>
      <c r="AN68" s="3">
        <v>45950</v>
      </c>
      <c r="AO68" s="3">
        <v>45951</v>
      </c>
      <c r="AP68" s="3">
        <v>45947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203.18588888888891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 t="s">
        <v>333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329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416.92688888888887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45960</v>
      </c>
      <c r="U71" s="11">
        <v>5000</v>
      </c>
      <c r="V71" s="10">
        <v>0</v>
      </c>
      <c r="W71" s="10">
        <v>5000</v>
      </c>
      <c r="X71" s="10">
        <v>5385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45798</v>
      </c>
      <c r="B72" s="14" t="s">
        <v>239</v>
      </c>
      <c r="C72" s="9" t="s">
        <v>105</v>
      </c>
      <c r="D72" s="13" t="s">
        <v>480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2859</v>
      </c>
      <c r="AC72" s="8">
        <v>451.88999999999987</v>
      </c>
      <c r="AD72" s="8">
        <v>2859</v>
      </c>
      <c r="AE72" s="8">
        <v>451.88999999999987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45957</v>
      </c>
      <c r="AK72" s="3">
        <v>45953</v>
      </c>
      <c r="AL72" s="3">
        <v>45946</v>
      </c>
      <c r="AM72" s="3">
        <v>45954</v>
      </c>
      <c r="AN72" s="3">
        <v>45955</v>
      </c>
      <c r="AO72" s="3">
        <v>45956</v>
      </c>
      <c r="AP72" s="3">
        <v>45952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34.142799999999994</v>
      </c>
    </row>
    <row r="73" spans="1:56" ht="28.5" customHeight="1" x14ac:dyDescent="0.45">
      <c r="A73" s="3">
        <v>45909</v>
      </c>
      <c r="B73" s="14" t="s">
        <v>314</v>
      </c>
      <c r="C73" s="9" t="s">
        <v>79</v>
      </c>
      <c r="D73" s="13" t="s">
        <v>309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45958</v>
      </c>
      <c r="U73" s="11">
        <v>6000</v>
      </c>
      <c r="V73" s="10">
        <v>5531</v>
      </c>
      <c r="W73" s="10">
        <v>469</v>
      </c>
      <c r="X73" s="10">
        <v>6100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45958</v>
      </c>
      <c r="AK73" s="3">
        <v>45954</v>
      </c>
      <c r="AL73" s="3">
        <v>45947</v>
      </c>
      <c r="AM73" s="3">
        <v>45955</v>
      </c>
      <c r="AN73" s="3">
        <v>45956</v>
      </c>
      <c r="AO73" s="3">
        <v>45957</v>
      </c>
      <c r="AP73" s="3">
        <v>45953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131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45954</v>
      </c>
      <c r="AK74" s="3">
        <v>45950</v>
      </c>
      <c r="AL74" s="3">
        <v>45943</v>
      </c>
      <c r="AM74" s="3">
        <v>45951</v>
      </c>
      <c r="AN74" s="3">
        <v>45952</v>
      </c>
      <c r="AO74" s="3">
        <v>45953</v>
      </c>
      <c r="AP74" s="3">
        <v>45949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416.92688888888887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45951</v>
      </c>
      <c r="U75" s="11">
        <v>5000</v>
      </c>
      <c r="V75" s="10">
        <v>4825</v>
      </c>
      <c r="W75" s="10">
        <v>175</v>
      </c>
      <c r="X75" s="10">
        <v>5200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 t="s">
        <v>132</v>
      </c>
      <c r="B76" s="14" t="s">
        <v>132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1667.7075555555555</v>
      </c>
    </row>
    <row r="77" spans="1:56" ht="28.5" customHeight="1" x14ac:dyDescent="0.45">
      <c r="A77" s="3" t="s">
        <v>132</v>
      </c>
      <c r="B77" s="14" t="s">
        <v>132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45960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1625.4871111111113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416.92688888888887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1129</v>
      </c>
      <c r="W79" s="10">
        <v>1371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98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2500</v>
      </c>
      <c r="V80" s="10">
        <v>0</v>
      </c>
      <c r="W80" s="10">
        <v>2500</v>
      </c>
      <c r="X80" s="10">
        <v>0</v>
      </c>
      <c r="Y80" s="10">
        <v>2625</v>
      </c>
      <c r="Z80" s="9" t="s">
        <v>80</v>
      </c>
      <c r="AA80" s="8">
        <v>2689.2250000000004</v>
      </c>
      <c r="AB80" s="8">
        <v>0</v>
      </c>
      <c r="AC80" s="8">
        <v>2689.2250000000004</v>
      </c>
      <c r="AD80" s="8">
        <v>0</v>
      </c>
      <c r="AE80" s="8">
        <v>2689.2250000000004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203.18588888888891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45961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45911</v>
      </c>
      <c r="B82" s="14" t="s">
        <v>319</v>
      </c>
      <c r="C82" s="9" t="s">
        <v>105</v>
      </c>
      <c r="D82" s="13" t="s">
        <v>320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250.15613333333337</v>
      </c>
    </row>
    <row r="83" spans="1:56" ht="28.5" customHeight="1" x14ac:dyDescent="0.45">
      <c r="A83" s="3">
        <v>45909</v>
      </c>
      <c r="B83" s="14" t="s">
        <v>316</v>
      </c>
      <c r="C83" s="9" t="s">
        <v>105</v>
      </c>
      <c r="D83" s="13" t="s">
        <v>311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0</v>
      </c>
      <c r="AC83" s="8">
        <v>3478.5300000000007</v>
      </c>
      <c r="AD83" s="8">
        <v>0</v>
      </c>
      <c r="AE83" s="8">
        <v>3478.5300000000007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262.82226666666668</v>
      </c>
    </row>
    <row r="84" spans="1:56" ht="28.5" customHeight="1" x14ac:dyDescent="0.45">
      <c r="A84" s="3" t="s">
        <v>132</v>
      </c>
      <c r="B84" s="14" t="s">
        <v>132</v>
      </c>
      <c r="C84" s="9" t="s">
        <v>136</v>
      </c>
      <c r="D84" s="13" t="s">
        <v>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45961</v>
      </c>
      <c r="U84" s="11">
        <v>100000</v>
      </c>
      <c r="V84" s="10">
        <v>0</v>
      </c>
      <c r="W84" s="10">
        <v>100000</v>
      </c>
      <c r="X84" s="10">
        <v>0</v>
      </c>
      <c r="Y84" s="10">
        <v>105000</v>
      </c>
      <c r="Z84" s="9" t="s">
        <v>80</v>
      </c>
      <c r="AA84" s="8">
        <v>104775.00000000001</v>
      </c>
      <c r="AB84" s="8">
        <v>6000</v>
      </c>
      <c r="AC84" s="8">
        <v>98775.000000000015</v>
      </c>
      <c r="AD84" s="8">
        <v>0</v>
      </c>
      <c r="AE84" s="8">
        <v>104775.00000000001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7463</v>
      </c>
    </row>
    <row r="85" spans="1:56" ht="28.5" customHeight="1" x14ac:dyDescent="0.45">
      <c r="A85" s="3" t="s">
        <v>132</v>
      </c>
      <c r="B85" s="14" t="s">
        <v>132</v>
      </c>
      <c r="C85" s="9" t="s">
        <v>246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45961</v>
      </c>
      <c r="U85" s="11">
        <v>305000</v>
      </c>
      <c r="V85" s="10">
        <v>0</v>
      </c>
      <c r="W85" s="10">
        <v>305000</v>
      </c>
      <c r="X85" s="10">
        <v>0</v>
      </c>
      <c r="Y85" s="10">
        <v>320250</v>
      </c>
      <c r="Z85" s="9" t="s">
        <v>80</v>
      </c>
      <c r="AA85" s="8">
        <v>336607.14999999997</v>
      </c>
      <c r="AB85" s="8">
        <v>0</v>
      </c>
      <c r="AC85" s="8">
        <v>336607.14999999997</v>
      </c>
      <c r="AD85" s="8">
        <v>0</v>
      </c>
      <c r="AE85" s="8">
        <v>336607.14999999997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25432.540222222222</v>
      </c>
    </row>
    <row r="86" spans="1:56" ht="28.5" customHeight="1" x14ac:dyDescent="0.45">
      <c r="A86" s="3">
        <v>45933</v>
      </c>
      <c r="B86" s="14" t="s">
        <v>504</v>
      </c>
      <c r="C86" s="9" t="s">
        <v>105</v>
      </c>
      <c r="D86" s="13" t="s">
        <v>208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505</v>
      </c>
      <c r="C87" s="9" t="s">
        <v>105</v>
      </c>
      <c r="D87" s="13" t="s">
        <v>481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506</v>
      </c>
      <c r="C88" s="9" t="s">
        <v>79</v>
      </c>
      <c r="D88" s="13" t="s">
        <v>482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507</v>
      </c>
      <c r="C89" s="9" t="s">
        <v>79</v>
      </c>
      <c r="D89" s="13" t="s">
        <v>483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508</v>
      </c>
      <c r="C90" s="9" t="s">
        <v>79</v>
      </c>
      <c r="D90" s="13" t="s">
        <v>484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115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509</v>
      </c>
      <c r="C91" s="9" t="s">
        <v>105</v>
      </c>
      <c r="D91" s="13" t="s">
        <v>485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510</v>
      </c>
      <c r="C92" s="9" t="s">
        <v>105</v>
      </c>
      <c r="D92" s="13" t="s">
        <v>486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333.54151111111111</v>
      </c>
    </row>
    <row r="93" spans="1:56" ht="28.5" customHeight="1" x14ac:dyDescent="0.45">
      <c r="A93" s="3">
        <v>45919</v>
      </c>
      <c r="B93" s="14" t="s">
        <v>368</v>
      </c>
      <c r="C93" s="9" t="s">
        <v>136</v>
      </c>
      <c r="D93" s="13" t="s">
        <v>213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 t="s">
        <v>63</v>
      </c>
      <c r="U93" s="11">
        <v>1172</v>
      </c>
      <c r="V93" s="10">
        <v>0</v>
      </c>
      <c r="W93" s="10">
        <v>1172</v>
      </c>
      <c r="X93" s="10">
        <v>21290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349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45919</v>
      </c>
      <c r="B94" s="14" t="s">
        <v>367</v>
      </c>
      <c r="C94" s="9" t="s">
        <v>136</v>
      </c>
      <c r="D94" s="13" t="s">
        <v>350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227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 t="s">
        <v>63</v>
      </c>
      <c r="U94" s="11">
        <v>622</v>
      </c>
      <c r="V94" s="10">
        <v>0</v>
      </c>
      <c r="W94" s="10">
        <v>622</v>
      </c>
      <c r="X94" s="10">
        <v>6150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45923</v>
      </c>
      <c r="B95" s="14" t="s">
        <v>393</v>
      </c>
      <c r="C95" s="9" t="s">
        <v>79</v>
      </c>
      <c r="D95" s="13" t="s">
        <v>394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0</v>
      </c>
      <c r="AC95" s="8">
        <v>3310.89</v>
      </c>
      <c r="AD95" s="8">
        <v>0</v>
      </c>
      <c r="AE95" s="8">
        <v>3310.89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250.15613333333337</v>
      </c>
    </row>
    <row r="96" spans="1:56" ht="28.5" customHeight="1" x14ac:dyDescent="0.45">
      <c r="A96" s="3">
        <v>45923</v>
      </c>
      <c r="B96" s="14" t="s">
        <v>395</v>
      </c>
      <c r="C96" s="9" t="s">
        <v>79</v>
      </c>
      <c r="D96" s="13" t="s">
        <v>396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25000</v>
      </c>
      <c r="V96" s="10">
        <v>0</v>
      </c>
      <c r="W96" s="10">
        <v>25000</v>
      </c>
      <c r="X96" s="10">
        <v>0</v>
      </c>
      <c r="Y96" s="10">
        <v>26250</v>
      </c>
      <c r="Z96" s="9" t="s">
        <v>80</v>
      </c>
      <c r="AA96" s="8">
        <v>27590.75</v>
      </c>
      <c r="AB96" s="8">
        <v>0</v>
      </c>
      <c r="AC96" s="8">
        <v>27590.75</v>
      </c>
      <c r="AD96" s="8">
        <v>0</v>
      </c>
      <c r="AE96" s="8">
        <v>27590.75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2084.6344444444444</v>
      </c>
    </row>
    <row r="97" spans="1:56" ht="28.5" customHeight="1" x14ac:dyDescent="0.45">
      <c r="A97" s="3">
        <v>45923</v>
      </c>
      <c r="B97" s="14" t="s">
        <v>397</v>
      </c>
      <c r="C97" s="9" t="s">
        <v>79</v>
      </c>
      <c r="D97" s="13" t="s">
        <v>398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45923</v>
      </c>
      <c r="B98" s="14" t="s">
        <v>399</v>
      </c>
      <c r="C98" s="9" t="s">
        <v>79</v>
      </c>
      <c r="D98" s="13" t="s">
        <v>400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45877</v>
      </c>
      <c r="B99" s="14" t="s">
        <v>269</v>
      </c>
      <c r="C99" s="9" t="s">
        <v>79</v>
      </c>
      <c r="D99" s="13" t="s">
        <v>270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0</v>
      </c>
      <c r="AC99" s="8">
        <v>2265.4764825000002</v>
      </c>
      <c r="AD99" s="8">
        <v>0</v>
      </c>
      <c r="AE99" s="8">
        <v>2265.4764825000002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171.16933423333336</v>
      </c>
    </row>
    <row r="100" spans="1:56" ht="28.5" customHeight="1" x14ac:dyDescent="0.45">
      <c r="A100" s="3">
        <v>45896</v>
      </c>
      <c r="B100" s="14" t="s">
        <v>291</v>
      </c>
      <c r="C100" s="9" t="s">
        <v>79</v>
      </c>
      <c r="D100" s="13" t="s">
        <v>263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45905</v>
      </c>
      <c r="B101" s="14" t="s">
        <v>308</v>
      </c>
      <c r="C101" s="9" t="s">
        <v>136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300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45796</v>
      </c>
      <c r="B102" s="14" t="s">
        <v>233</v>
      </c>
      <c r="C102" s="9" t="s">
        <v>136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45674</v>
      </c>
      <c r="B103" s="14" t="s">
        <v>215</v>
      </c>
      <c r="C103" s="9" t="s">
        <v>136</v>
      </c>
      <c r="D103" s="13" t="s">
        <v>214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222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45611</v>
      </c>
      <c r="B104" s="14" t="s">
        <v>187</v>
      </c>
      <c r="C104" s="9" t="s">
        <v>136</v>
      </c>
      <c r="D104" s="13" t="s">
        <v>186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45523</v>
      </c>
      <c r="B105" s="14" t="s">
        <v>174</v>
      </c>
      <c r="C105" s="9" t="s">
        <v>136</v>
      </c>
      <c r="D105" s="13" t="s">
        <v>172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45896</v>
      </c>
      <c r="B106" s="14" t="s">
        <v>292</v>
      </c>
      <c r="C106" s="9" t="s">
        <v>79</v>
      </c>
      <c r="D106" s="13" t="s">
        <v>293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129</v>
      </c>
      <c r="U106" s="11">
        <v>3000</v>
      </c>
      <c r="V106" s="10">
        <v>3194</v>
      </c>
      <c r="W106" s="10">
        <v>0</v>
      </c>
      <c r="X106" s="10">
        <v>8100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5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45891</v>
      </c>
      <c r="B107" s="14" t="s">
        <v>287</v>
      </c>
      <c r="C107" s="9" t="s">
        <v>79</v>
      </c>
      <c r="D107" s="13" t="s">
        <v>288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45951</v>
      </c>
      <c r="U107" s="11">
        <v>9000</v>
      </c>
      <c r="V107" s="10">
        <v>8447</v>
      </c>
      <c r="W107" s="10">
        <v>553</v>
      </c>
      <c r="X107" s="10">
        <v>9150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5</v>
      </c>
      <c r="AJ107" s="3">
        <v>45951</v>
      </c>
      <c r="AK107" s="3">
        <v>45946</v>
      </c>
      <c r="AL107" s="3">
        <v>45939</v>
      </c>
      <c r="AM107" s="3">
        <v>45947</v>
      </c>
      <c r="AN107" s="3">
        <v>45948</v>
      </c>
      <c r="AO107" s="3">
        <v>45949</v>
      </c>
      <c r="AP107" s="3">
        <v>45946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8447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45891</v>
      </c>
      <c r="B108" s="14" t="s">
        <v>289</v>
      </c>
      <c r="C108" s="9" t="s">
        <v>79</v>
      </c>
      <c r="D108" s="13" t="s">
        <v>290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6000</v>
      </c>
      <c r="V108" s="10">
        <v>5500</v>
      </c>
      <c r="W108" s="10">
        <v>500</v>
      </c>
      <c r="X108" s="10">
        <v>9455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5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8500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45908</v>
      </c>
      <c r="B109" s="14" t="s">
        <v>313</v>
      </c>
      <c r="C109" s="9" t="s">
        <v>235</v>
      </c>
      <c r="D109" s="13" t="s">
        <v>236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129</v>
      </c>
      <c r="U109" s="11">
        <v>4000</v>
      </c>
      <c r="V109" s="10">
        <v>4000</v>
      </c>
      <c r="W109" s="10">
        <v>0</v>
      </c>
      <c r="X109" s="10">
        <v>4060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45908</v>
      </c>
      <c r="B110" s="14" t="s">
        <v>313</v>
      </c>
      <c r="C110" s="9" t="s">
        <v>235</v>
      </c>
      <c r="D110" s="13" t="s">
        <v>278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129</v>
      </c>
      <c r="U110" s="11">
        <v>4000</v>
      </c>
      <c r="V110" s="10">
        <v>4000</v>
      </c>
      <c r="W110" s="10">
        <v>0</v>
      </c>
      <c r="X110" s="10">
        <v>4060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45799</v>
      </c>
      <c r="B111" s="14" t="s">
        <v>240</v>
      </c>
      <c r="C111" s="9" t="s">
        <v>235</v>
      </c>
      <c r="D111" s="13" t="s">
        <v>236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129</v>
      </c>
      <c r="U111" s="11">
        <v>4000</v>
      </c>
      <c r="V111" s="10">
        <v>3975</v>
      </c>
      <c r="W111" s="10">
        <v>25</v>
      </c>
      <c r="X111" s="10">
        <v>4140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202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45799</v>
      </c>
      <c r="B112" s="14" t="s">
        <v>240</v>
      </c>
      <c r="C112" s="9" t="s">
        <v>235</v>
      </c>
      <c r="D112" s="13" t="s">
        <v>278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4056</v>
      </c>
      <c r="W112" s="10">
        <v>0</v>
      </c>
      <c r="X112" s="10">
        <v>4404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202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45720</v>
      </c>
      <c r="B113" s="14" t="s">
        <v>126</v>
      </c>
      <c r="C113" s="9" t="s">
        <v>105</v>
      </c>
      <c r="D113" s="13" t="s">
        <v>201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129</v>
      </c>
      <c r="U113" s="11">
        <v>4000</v>
      </c>
      <c r="V113" s="10">
        <v>4010</v>
      </c>
      <c r="W113" s="10">
        <v>0</v>
      </c>
      <c r="X113" s="10">
        <v>4470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45720</v>
      </c>
      <c r="B114" s="14" t="s">
        <v>126</v>
      </c>
      <c r="C114" s="9" t="s">
        <v>105</v>
      </c>
      <c r="D114" s="13" t="s">
        <v>208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129</v>
      </c>
      <c r="U114" s="11">
        <v>3000</v>
      </c>
      <c r="V114" s="10">
        <v>3065</v>
      </c>
      <c r="W114" s="10">
        <v>0</v>
      </c>
      <c r="X114" s="10">
        <v>3300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45541</v>
      </c>
      <c r="B115" s="14" t="s">
        <v>176</v>
      </c>
      <c r="C115" s="9" t="s">
        <v>105</v>
      </c>
      <c r="D115" s="13" t="s">
        <v>177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129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178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 t="s">
        <v>211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45581</v>
      </c>
      <c r="B116" s="14" t="s">
        <v>180</v>
      </c>
      <c r="C116" s="9" t="s">
        <v>105</v>
      </c>
      <c r="D116" s="13" t="s">
        <v>181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80</v>
      </c>
      <c r="AA117" s="8">
        <v>615363.81054500013</v>
      </c>
      <c r="AB117" s="8">
        <v>29701.474062500001</v>
      </c>
      <c r="AC117" s="8">
        <v>585662.33648250008</v>
      </c>
      <c r="AD117" s="8">
        <v>16327.564312499999</v>
      </c>
      <c r="AE117" s="8">
        <v>599036.24623250007</v>
      </c>
      <c r="AF117" s="8" t="s">
        <v>58</v>
      </c>
      <c r="AG117" s="1" t="s">
        <v>115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45916</v>
      </c>
      <c r="B118" s="14" t="s">
        <v>346</v>
      </c>
      <c r="C118" s="9" t="s">
        <v>246</v>
      </c>
      <c r="D118" s="13">
        <v>21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45940</v>
      </c>
      <c r="U118" s="11">
        <v>2500</v>
      </c>
      <c r="V118" s="10">
        <v>2700</v>
      </c>
      <c r="W118" s="10">
        <v>0</v>
      </c>
      <c r="X118" s="10">
        <v>2687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45940</v>
      </c>
      <c r="AK118" s="3">
        <v>0</v>
      </c>
      <c r="AL118" s="3">
        <v>45931</v>
      </c>
      <c r="AM118" s="3">
        <v>45938</v>
      </c>
      <c r="AN118" s="3">
        <v>45939</v>
      </c>
      <c r="AO118" s="3">
        <v>45939</v>
      </c>
      <c r="AP118" s="3">
        <v>45935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346</v>
      </c>
      <c r="C119" s="9" t="s">
        <v>246</v>
      </c>
      <c r="D119" s="13" t="s">
        <v>335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45945</v>
      </c>
      <c r="U119" s="11">
        <v>5000</v>
      </c>
      <c r="V119" s="10">
        <v>2700</v>
      </c>
      <c r="W119" s="10">
        <v>2300</v>
      </c>
      <c r="X119" s="10">
        <v>5200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74</v>
      </c>
      <c r="AI119" s="1">
        <v>2</v>
      </c>
      <c r="AJ119" s="3">
        <v>45945</v>
      </c>
      <c r="AK119" s="3">
        <v>0</v>
      </c>
      <c r="AL119" s="3">
        <v>45936</v>
      </c>
      <c r="AM119" s="3">
        <v>45943</v>
      </c>
      <c r="AN119" s="3">
        <v>45944</v>
      </c>
      <c r="AO119" s="3">
        <v>45944</v>
      </c>
      <c r="AP119" s="3">
        <v>45940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346</v>
      </c>
      <c r="C120" s="9" t="s">
        <v>246</v>
      </c>
      <c r="D120" s="13">
        <v>932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45954</v>
      </c>
      <c r="U120" s="11">
        <v>2500</v>
      </c>
      <c r="V120" s="10">
        <v>0</v>
      </c>
      <c r="W120" s="10">
        <v>2500</v>
      </c>
      <c r="X120" s="10">
        <v>2550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114</v>
      </c>
      <c r="AH120" s="1" t="s">
        <v>74</v>
      </c>
      <c r="AI120" s="1">
        <v>2</v>
      </c>
      <c r="AJ120" s="3">
        <v>45954</v>
      </c>
      <c r="AK120" s="3">
        <v>0</v>
      </c>
      <c r="AL120" s="3">
        <v>45945</v>
      </c>
      <c r="AM120" s="3">
        <v>45952</v>
      </c>
      <c r="AN120" s="3">
        <v>45953</v>
      </c>
      <c r="AO120" s="3">
        <v>45953</v>
      </c>
      <c r="AP120" s="3">
        <v>45949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45946</v>
      </c>
      <c r="U121" s="11">
        <v>2500</v>
      </c>
      <c r="V121" s="10">
        <v>2700</v>
      </c>
      <c r="W121" s="10">
        <v>0</v>
      </c>
      <c r="X121" s="10">
        <v>2686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45946</v>
      </c>
      <c r="AK121" s="3">
        <v>0</v>
      </c>
      <c r="AL121" s="3">
        <v>45937</v>
      </c>
      <c r="AM121" s="3">
        <v>45944</v>
      </c>
      <c r="AN121" s="3">
        <v>45945</v>
      </c>
      <c r="AO121" s="3">
        <v>45945</v>
      </c>
      <c r="AP121" s="3">
        <v>45941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 t="s">
        <v>429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247</v>
      </c>
      <c r="AA122" s="8">
        <v>5657.85</v>
      </c>
      <c r="AB122" s="8">
        <v>5657.85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45946</v>
      </c>
      <c r="AK122" s="3">
        <v>0</v>
      </c>
      <c r="AL122" s="3">
        <v>45937</v>
      </c>
      <c r="AM122" s="3">
        <v>45944</v>
      </c>
      <c r="AN122" s="3">
        <v>45945</v>
      </c>
      <c r="AO122" s="3">
        <v>45945</v>
      </c>
      <c r="AP122" s="3">
        <v>45941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338</v>
      </c>
      <c r="E123" s="9">
        <v>20</v>
      </c>
      <c r="F123" s="9">
        <v>38</v>
      </c>
      <c r="G123" s="9" t="s">
        <v>60</v>
      </c>
      <c r="H123" s="9">
        <v>0</v>
      </c>
      <c r="I123" s="9">
        <v>82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247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45947</v>
      </c>
      <c r="U124" s="11">
        <v>5000</v>
      </c>
      <c r="V124" s="10">
        <v>0</v>
      </c>
      <c r="W124" s="10">
        <v>5000</v>
      </c>
      <c r="X124" s="10">
        <v>5100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45947</v>
      </c>
      <c r="AK124" s="3">
        <v>0</v>
      </c>
      <c r="AL124" s="3">
        <v>45938</v>
      </c>
      <c r="AM124" s="3">
        <v>45945</v>
      </c>
      <c r="AN124" s="3">
        <v>45946</v>
      </c>
      <c r="AO124" s="3">
        <v>45946</v>
      </c>
      <c r="AP124" s="3">
        <v>45942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 t="s">
        <v>335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45947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346</v>
      </c>
      <c r="C126" s="9" t="s">
        <v>246</v>
      </c>
      <c r="D126" s="13" t="s">
        <v>332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45950</v>
      </c>
      <c r="U126" s="11">
        <v>2500</v>
      </c>
      <c r="V126" s="10">
        <v>2359</v>
      </c>
      <c r="W126" s="10">
        <v>141</v>
      </c>
      <c r="X126" s="10">
        <v>2600</v>
      </c>
      <c r="Y126" s="10">
        <v>0</v>
      </c>
      <c r="Z126" s="9" t="s">
        <v>247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45950</v>
      </c>
      <c r="AK126" s="3">
        <v>0</v>
      </c>
      <c r="AL126" s="3">
        <v>45941</v>
      </c>
      <c r="AM126" s="3">
        <v>45948</v>
      </c>
      <c r="AN126" s="3">
        <v>45949</v>
      </c>
      <c r="AO126" s="3">
        <v>45949</v>
      </c>
      <c r="AP126" s="3">
        <v>45945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45951</v>
      </c>
      <c r="U127" s="11">
        <v>10000</v>
      </c>
      <c r="V127" s="10">
        <v>0</v>
      </c>
      <c r="W127" s="10">
        <v>10000</v>
      </c>
      <c r="X127" s="10">
        <v>10200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 t="s">
        <v>337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45947</v>
      </c>
      <c r="U128" s="11">
        <v>5000</v>
      </c>
      <c r="V128" s="10">
        <v>0</v>
      </c>
      <c r="W128" s="10">
        <v>5000</v>
      </c>
      <c r="X128" s="10">
        <v>5100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45947</v>
      </c>
      <c r="AK128" s="3">
        <v>0</v>
      </c>
      <c r="AL128" s="3">
        <v>45938</v>
      </c>
      <c r="AM128" s="3">
        <v>45945</v>
      </c>
      <c r="AN128" s="3">
        <v>45946</v>
      </c>
      <c r="AO128" s="3">
        <v>45946</v>
      </c>
      <c r="AP128" s="3">
        <v>45942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334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45950</v>
      </c>
      <c r="U129" s="11">
        <v>10000</v>
      </c>
      <c r="V129" s="10">
        <v>0</v>
      </c>
      <c r="W129" s="10">
        <v>10000</v>
      </c>
      <c r="X129" s="10">
        <v>10300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45950</v>
      </c>
      <c r="AK129" s="3">
        <v>0</v>
      </c>
      <c r="AL129" s="3">
        <v>45941</v>
      </c>
      <c r="AM129" s="3">
        <v>45948</v>
      </c>
      <c r="AN129" s="3">
        <v>45949</v>
      </c>
      <c r="AO129" s="3">
        <v>45949</v>
      </c>
      <c r="AP129" s="3">
        <v>45945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>
        <v>931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45950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5657.85</v>
      </c>
      <c r="AB130" s="8">
        <v>5657.85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45950</v>
      </c>
      <c r="AK130" s="3">
        <v>0</v>
      </c>
      <c r="AL130" s="3">
        <v>45941</v>
      </c>
      <c r="AM130" s="3">
        <v>45948</v>
      </c>
      <c r="AN130" s="3">
        <v>45949</v>
      </c>
      <c r="AO130" s="3">
        <v>45949</v>
      </c>
      <c r="AP130" s="3">
        <v>45945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340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247</v>
      </c>
      <c r="AA131" s="8">
        <v>2828.9250000000002</v>
      </c>
      <c r="AB131" s="8">
        <v>2828.9250000000002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>
        <v>932</v>
      </c>
      <c r="E132" s="9">
        <v>20</v>
      </c>
      <c r="F132" s="9">
        <v>38</v>
      </c>
      <c r="G132" s="9" t="s">
        <v>60</v>
      </c>
      <c r="H132" s="9">
        <v>0</v>
      </c>
      <c r="I132" s="9">
        <v>82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45958</v>
      </c>
      <c r="U132" s="11">
        <v>2500</v>
      </c>
      <c r="V132" s="10">
        <v>0</v>
      </c>
      <c r="W132" s="10">
        <v>2500</v>
      </c>
      <c r="X132" s="10">
        <v>2550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45958</v>
      </c>
      <c r="AK132" s="3">
        <v>0</v>
      </c>
      <c r="AL132" s="3">
        <v>45949</v>
      </c>
      <c r="AM132" s="3">
        <v>45956</v>
      </c>
      <c r="AN132" s="3">
        <v>45957</v>
      </c>
      <c r="AO132" s="3">
        <v>45957</v>
      </c>
      <c r="AP132" s="3">
        <v>45953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335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45951</v>
      </c>
      <c r="U133" s="11">
        <v>7500</v>
      </c>
      <c r="V133" s="10">
        <v>0</v>
      </c>
      <c r="W133" s="10">
        <v>7500</v>
      </c>
      <c r="X133" s="10">
        <v>0</v>
      </c>
      <c r="Y133" s="10">
        <v>7875</v>
      </c>
      <c r="Z133" s="9" t="s">
        <v>247</v>
      </c>
      <c r="AA133" s="8">
        <v>8486.7750000000015</v>
      </c>
      <c r="AB133" s="8">
        <v>8486.7750000000015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45951</v>
      </c>
      <c r="AK133" s="3">
        <v>0</v>
      </c>
      <c r="AL133" s="3">
        <v>45942</v>
      </c>
      <c r="AM133" s="3">
        <v>45949</v>
      </c>
      <c r="AN133" s="3">
        <v>45950</v>
      </c>
      <c r="AO133" s="3">
        <v>45950</v>
      </c>
      <c r="AP133" s="3">
        <v>45946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341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74</v>
      </c>
      <c r="AI134" s="1">
        <v>2</v>
      </c>
      <c r="AJ134" s="3">
        <v>45951</v>
      </c>
      <c r="AK134" s="3">
        <v>0</v>
      </c>
      <c r="AL134" s="3">
        <v>45942</v>
      </c>
      <c r="AM134" s="3">
        <v>45949</v>
      </c>
      <c r="AN134" s="3">
        <v>45950</v>
      </c>
      <c r="AO134" s="3">
        <v>45950</v>
      </c>
      <c r="AP134" s="3">
        <v>45946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>
        <v>935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5165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45945</v>
      </c>
      <c r="U136" s="11">
        <v>5000</v>
      </c>
      <c r="V136" s="10">
        <v>5000</v>
      </c>
      <c r="W136" s="10">
        <v>0</v>
      </c>
      <c r="X136" s="10">
        <v>5100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45945</v>
      </c>
      <c r="AK136" s="3">
        <v>0</v>
      </c>
      <c r="AL136" s="3">
        <v>45936</v>
      </c>
      <c r="AM136" s="3">
        <v>45943</v>
      </c>
      <c r="AN136" s="3">
        <v>45944</v>
      </c>
      <c r="AO136" s="3">
        <v>45944</v>
      </c>
      <c r="AP136" s="3">
        <v>45940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45951</v>
      </c>
      <c r="U137" s="11">
        <v>10000</v>
      </c>
      <c r="V137" s="10">
        <v>0</v>
      </c>
      <c r="W137" s="10">
        <v>10000</v>
      </c>
      <c r="X137" s="10">
        <v>10300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45951</v>
      </c>
      <c r="AK137" s="3">
        <v>0</v>
      </c>
      <c r="AL137" s="3">
        <v>45942</v>
      </c>
      <c r="AM137" s="3">
        <v>45949</v>
      </c>
      <c r="AN137" s="3">
        <v>45950</v>
      </c>
      <c r="AO137" s="3">
        <v>45950</v>
      </c>
      <c r="AP137" s="3">
        <v>45946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45952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45952</v>
      </c>
      <c r="AK138" s="3">
        <v>0</v>
      </c>
      <c r="AL138" s="3">
        <v>45943</v>
      </c>
      <c r="AM138" s="3">
        <v>45950</v>
      </c>
      <c r="AN138" s="3">
        <v>45951</v>
      </c>
      <c r="AO138" s="3">
        <v>45951</v>
      </c>
      <c r="AP138" s="3">
        <v>45947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429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45952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2828.9250000000002</v>
      </c>
      <c r="AB140" s="8">
        <v>2828.9250000000002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45952</v>
      </c>
      <c r="AK140" s="3">
        <v>0</v>
      </c>
      <c r="AL140" s="3">
        <v>45943</v>
      </c>
      <c r="AM140" s="3">
        <v>45950</v>
      </c>
      <c r="AN140" s="3">
        <v>45951</v>
      </c>
      <c r="AO140" s="3">
        <v>45951</v>
      </c>
      <c r="AP140" s="3">
        <v>45947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342</v>
      </c>
      <c r="E141" s="9">
        <v>20</v>
      </c>
      <c r="F141" s="9">
        <v>38</v>
      </c>
      <c r="G141" s="9" t="s">
        <v>60</v>
      </c>
      <c r="H141" s="9">
        <v>0</v>
      </c>
      <c r="I141" s="9">
        <v>82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5518.15</v>
      </c>
      <c r="AB141" s="8">
        <v>5518.15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45954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45954</v>
      </c>
      <c r="AK142" s="3">
        <v>0</v>
      </c>
      <c r="AL142" s="3">
        <v>45945</v>
      </c>
      <c r="AM142" s="3">
        <v>45952</v>
      </c>
      <c r="AN142" s="3">
        <v>45953</v>
      </c>
      <c r="AO142" s="3">
        <v>45953</v>
      </c>
      <c r="AP142" s="3">
        <v>45949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335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45954</v>
      </c>
      <c r="U143" s="11">
        <v>7500</v>
      </c>
      <c r="V143" s="10">
        <v>0</v>
      </c>
      <c r="W143" s="10">
        <v>7500</v>
      </c>
      <c r="X143" s="10">
        <v>0</v>
      </c>
      <c r="Y143" s="10">
        <v>7875</v>
      </c>
      <c r="Z143" s="9" t="s">
        <v>247</v>
      </c>
      <c r="AA143" s="8">
        <v>8486.7750000000015</v>
      </c>
      <c r="AB143" s="8">
        <v>8486.7750000000015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45954</v>
      </c>
      <c r="AK143" s="3">
        <v>0</v>
      </c>
      <c r="AL143" s="3">
        <v>45945</v>
      </c>
      <c r="AM143" s="3">
        <v>45952</v>
      </c>
      <c r="AN143" s="3">
        <v>45953</v>
      </c>
      <c r="AO143" s="3">
        <v>45953</v>
      </c>
      <c r="AP143" s="3">
        <v>45949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343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45954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247</v>
      </c>
      <c r="AA144" s="8">
        <v>2828.9250000000002</v>
      </c>
      <c r="AB144" s="8">
        <v>2828.9250000000002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45954</v>
      </c>
      <c r="AK144" s="3">
        <v>0</v>
      </c>
      <c r="AL144" s="3">
        <v>45945</v>
      </c>
      <c r="AM144" s="3">
        <v>45952</v>
      </c>
      <c r="AN144" s="3">
        <v>45953</v>
      </c>
      <c r="AO144" s="3">
        <v>45953</v>
      </c>
      <c r="AP144" s="3">
        <v>45949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45954</v>
      </c>
      <c r="U145" s="11">
        <v>5000</v>
      </c>
      <c r="V145" s="10">
        <v>0</v>
      </c>
      <c r="W145" s="10">
        <v>5000</v>
      </c>
      <c r="X145" s="10">
        <v>5165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45954</v>
      </c>
      <c r="AK145" s="3">
        <v>0</v>
      </c>
      <c r="AL145" s="3">
        <v>45945</v>
      </c>
      <c r="AM145" s="3">
        <v>45952</v>
      </c>
      <c r="AN145" s="3">
        <v>45953</v>
      </c>
      <c r="AO145" s="3">
        <v>45953</v>
      </c>
      <c r="AP145" s="3">
        <v>45949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45954</v>
      </c>
      <c r="U146" s="11">
        <v>5000</v>
      </c>
      <c r="V146" s="10">
        <v>0</v>
      </c>
      <c r="W146" s="10">
        <v>5000</v>
      </c>
      <c r="X146" s="10">
        <v>5200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45954</v>
      </c>
      <c r="AK146" s="3">
        <v>0</v>
      </c>
      <c r="AL146" s="3">
        <v>45945</v>
      </c>
      <c r="AM146" s="3">
        <v>45952</v>
      </c>
      <c r="AN146" s="3">
        <v>45953</v>
      </c>
      <c r="AO146" s="3">
        <v>45953</v>
      </c>
      <c r="AP146" s="3">
        <v>45949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45957</v>
      </c>
      <c r="AK147" s="3">
        <v>0</v>
      </c>
      <c r="AL147" s="3">
        <v>45948</v>
      </c>
      <c r="AM147" s="3">
        <v>45955</v>
      </c>
      <c r="AN147" s="3">
        <v>45956</v>
      </c>
      <c r="AO147" s="3">
        <v>45956</v>
      </c>
      <c r="AP147" s="3">
        <v>45952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247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45957</v>
      </c>
      <c r="AK148" s="3">
        <v>0</v>
      </c>
      <c r="AL148" s="3">
        <v>45948</v>
      </c>
      <c r="AM148" s="3">
        <v>45955</v>
      </c>
      <c r="AN148" s="3">
        <v>45956</v>
      </c>
      <c r="AO148" s="3">
        <v>45956</v>
      </c>
      <c r="AP148" s="3">
        <v>45952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337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10756.900000000001</v>
      </c>
      <c r="AB150" s="8">
        <v>10756.900000000001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45957</v>
      </c>
      <c r="AK150" s="3">
        <v>0</v>
      </c>
      <c r="AL150" s="3">
        <v>45948</v>
      </c>
      <c r="AM150" s="3">
        <v>45955</v>
      </c>
      <c r="AN150" s="3">
        <v>45956</v>
      </c>
      <c r="AO150" s="3">
        <v>45956</v>
      </c>
      <c r="AP150" s="3">
        <v>45952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45958</v>
      </c>
      <c r="AK151" s="3">
        <v>0</v>
      </c>
      <c r="AL151" s="3">
        <v>45949</v>
      </c>
      <c r="AM151" s="3">
        <v>45956</v>
      </c>
      <c r="AN151" s="3">
        <v>45957</v>
      </c>
      <c r="AO151" s="3">
        <v>45957</v>
      </c>
      <c r="AP151" s="3">
        <v>45953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1607</v>
      </c>
      <c r="W152" s="10">
        <v>893</v>
      </c>
      <c r="X152" s="10">
        <v>2686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45960</v>
      </c>
      <c r="U153" s="11">
        <v>5000</v>
      </c>
      <c r="V153" s="10">
        <v>0</v>
      </c>
      <c r="W153" s="10">
        <v>5000</v>
      </c>
      <c r="X153" s="10">
        <v>5100</v>
      </c>
      <c r="Y153" s="10">
        <v>0</v>
      </c>
      <c r="Z153" s="9" t="s">
        <v>247</v>
      </c>
      <c r="AA153" s="8">
        <v>0</v>
      </c>
      <c r="AB153" s="8">
        <v>3248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45960</v>
      </c>
      <c r="AK153" s="3">
        <v>0</v>
      </c>
      <c r="AL153" s="3">
        <v>45951</v>
      </c>
      <c r="AM153" s="3">
        <v>45958</v>
      </c>
      <c r="AN153" s="3">
        <v>45959</v>
      </c>
      <c r="AO153" s="3">
        <v>45959</v>
      </c>
      <c r="AP153" s="3">
        <v>45955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959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434.7075944444444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11315.7</v>
      </c>
      <c r="AB156" s="8">
        <v>0</v>
      </c>
      <c r="AC156" s="8">
        <v>11315.7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891.42570000000023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>
        <v>931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45959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45959</v>
      </c>
      <c r="AK158" s="3">
        <v>0</v>
      </c>
      <c r="AL158" s="3">
        <v>45950</v>
      </c>
      <c r="AM158" s="3">
        <v>45957</v>
      </c>
      <c r="AN158" s="3">
        <v>45958</v>
      </c>
      <c r="AO158" s="3">
        <v>45958</v>
      </c>
      <c r="AP158" s="3">
        <v>45954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222.85642500000006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343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45959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0</v>
      </c>
      <c r="AC159" s="8">
        <v>2828.9250000000002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45959</v>
      </c>
      <c r="AK159" s="3">
        <v>0</v>
      </c>
      <c r="AL159" s="3">
        <v>45950</v>
      </c>
      <c r="AM159" s="3">
        <v>45957</v>
      </c>
      <c r="AN159" s="3">
        <v>45958</v>
      </c>
      <c r="AO159" s="3">
        <v>45958</v>
      </c>
      <c r="AP159" s="3">
        <v>45954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222.85642500000006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341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45959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45959</v>
      </c>
      <c r="AK160" s="3">
        <v>0</v>
      </c>
      <c r="AL160" s="3">
        <v>45950</v>
      </c>
      <c r="AM160" s="3">
        <v>45957</v>
      </c>
      <c r="AN160" s="3">
        <v>45958</v>
      </c>
      <c r="AO160" s="3">
        <v>45958</v>
      </c>
      <c r="AP160" s="3">
        <v>45954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429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45959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45959</v>
      </c>
      <c r="AK161" s="3">
        <v>0</v>
      </c>
      <c r="AL161" s="3">
        <v>45950</v>
      </c>
      <c r="AM161" s="3">
        <v>45957</v>
      </c>
      <c r="AN161" s="3">
        <v>45958</v>
      </c>
      <c r="AO161" s="3">
        <v>45958</v>
      </c>
      <c r="AP161" s="3">
        <v>45954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45959</v>
      </c>
      <c r="AK162" s="3">
        <v>0</v>
      </c>
      <c r="AL162" s="3">
        <v>45950</v>
      </c>
      <c r="AM162" s="3">
        <v>45957</v>
      </c>
      <c r="AN162" s="3">
        <v>45958</v>
      </c>
      <c r="AO162" s="3">
        <v>45958</v>
      </c>
      <c r="AP162" s="3">
        <v>45954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45960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247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45960</v>
      </c>
      <c r="AK163" s="3">
        <v>0</v>
      </c>
      <c r="AL163" s="3">
        <v>45951</v>
      </c>
      <c r="AM163" s="3">
        <v>45958</v>
      </c>
      <c r="AN163" s="3">
        <v>45959</v>
      </c>
      <c r="AO163" s="3">
        <v>45959</v>
      </c>
      <c r="AP163" s="3">
        <v>45955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847.40467777777781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338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434.7075944444444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45961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45961</v>
      </c>
      <c r="AK166" s="3">
        <v>0</v>
      </c>
      <c r="AL166" s="3">
        <v>45952</v>
      </c>
      <c r="AM166" s="3">
        <v>45959</v>
      </c>
      <c r="AN166" s="3">
        <v>45960</v>
      </c>
      <c r="AO166" s="3">
        <v>45960</v>
      </c>
      <c r="AP166" s="3">
        <v>45956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45961</v>
      </c>
      <c r="U167" s="11">
        <v>7500</v>
      </c>
      <c r="V167" s="10">
        <v>0</v>
      </c>
      <c r="W167" s="10">
        <v>7500</v>
      </c>
      <c r="X167" s="10">
        <v>0</v>
      </c>
      <c r="Y167" s="10">
        <v>7875</v>
      </c>
      <c r="Z167" s="9" t="s">
        <v>247</v>
      </c>
      <c r="AA167" s="8">
        <v>8486.7750000000015</v>
      </c>
      <c r="AB167" s="8">
        <v>0</v>
      </c>
      <c r="AC167" s="8">
        <v>8486.7750000000015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45961</v>
      </c>
      <c r="AK167" s="3">
        <v>0</v>
      </c>
      <c r="AL167" s="3">
        <v>45952</v>
      </c>
      <c r="AM167" s="3">
        <v>45959</v>
      </c>
      <c r="AN167" s="3">
        <v>45960</v>
      </c>
      <c r="AO167" s="3">
        <v>45960</v>
      </c>
      <c r="AP167" s="3">
        <v>45956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668.56927500000018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340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45961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74</v>
      </c>
      <c r="AI168" s="1">
        <v>2</v>
      </c>
      <c r="AJ168" s="3">
        <v>45961</v>
      </c>
      <c r="AK168" s="3">
        <v>0</v>
      </c>
      <c r="AL168" s="3">
        <v>45952</v>
      </c>
      <c r="AM168" s="3">
        <v>45959</v>
      </c>
      <c r="AN168" s="3">
        <v>45960</v>
      </c>
      <c r="AO168" s="3">
        <v>45960</v>
      </c>
      <c r="AP168" s="3">
        <v>45956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45961</v>
      </c>
      <c r="AK169" s="3">
        <v>0</v>
      </c>
      <c r="AL169" s="3">
        <v>45952</v>
      </c>
      <c r="AM169" s="3">
        <v>45959</v>
      </c>
      <c r="AN169" s="3">
        <v>45960</v>
      </c>
      <c r="AO169" s="3">
        <v>45960</v>
      </c>
      <c r="AP169" s="3">
        <v>45956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423.7023388888889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336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45961</v>
      </c>
      <c r="U170" s="11">
        <v>2500</v>
      </c>
      <c r="V170" s="10">
        <v>2026</v>
      </c>
      <c r="W170" s="10">
        <v>474</v>
      </c>
      <c r="X170" s="10">
        <v>2550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 t="s">
        <v>132</v>
      </c>
      <c r="B171" s="14" t="s">
        <v>132</v>
      </c>
      <c r="C171" s="9" t="s">
        <v>246</v>
      </c>
      <c r="D171" s="13" t="s">
        <v>61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 t="s">
        <v>63</v>
      </c>
      <c r="U171" s="11">
        <v>1267500</v>
      </c>
      <c r="V171" s="10">
        <v>0</v>
      </c>
      <c r="W171" s="10">
        <v>1267500</v>
      </c>
      <c r="X171" s="10">
        <v>0</v>
      </c>
      <c r="Y171" s="10">
        <v>1330875</v>
      </c>
      <c r="Z171" s="9" t="s">
        <v>247</v>
      </c>
      <c r="AA171" s="8">
        <v>1434264.9750000001</v>
      </c>
      <c r="AB171" s="8">
        <v>0</v>
      </c>
      <c r="AC171" s="8">
        <v>1434264.9750000001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112988.20747500002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20</v>
      </c>
      <c r="F172" s="9">
        <v>38</v>
      </c>
      <c r="G172" s="9">
        <v>0</v>
      </c>
      <c r="H172" s="9">
        <v>0</v>
      </c>
      <c r="I172" s="9">
        <v>82</v>
      </c>
      <c r="J172" s="9" t="s">
        <v>78</v>
      </c>
      <c r="K172" s="9">
        <v>2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247</v>
      </c>
      <c r="AA172" s="8">
        <v>1620450.1500000001</v>
      </c>
      <c r="AB172" s="8">
        <v>95205.525000000023</v>
      </c>
      <c r="AC172" s="8">
        <v>1528492.625</v>
      </c>
      <c r="AD172" s="8">
        <v>0</v>
      </c>
      <c r="AE172" s="8">
        <v>0</v>
      </c>
      <c r="AF172" s="8" t="s">
        <v>58</v>
      </c>
      <c r="AG172" s="1" t="s">
        <v>115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249</v>
      </c>
      <c r="BD172" s="56">
        <v>0</v>
      </c>
    </row>
    <row r="173" spans="1:56" ht="28.5" customHeight="1" x14ac:dyDescent="0.45">
      <c r="A173" s="3">
        <v>45919</v>
      </c>
      <c r="B173" s="14" t="s">
        <v>372</v>
      </c>
      <c r="C173" s="9" t="s">
        <v>136</v>
      </c>
      <c r="D173" s="13" t="s">
        <v>282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188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 t="s">
        <v>63</v>
      </c>
      <c r="U173" s="11">
        <v>208</v>
      </c>
      <c r="V173" s="10">
        <v>0</v>
      </c>
      <c r="W173" s="10">
        <v>208</v>
      </c>
      <c r="X173" s="10">
        <v>21632</v>
      </c>
      <c r="Y173" s="10">
        <v>0</v>
      </c>
      <c r="Z173" s="9" t="s">
        <v>81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 t="s">
        <v>202</v>
      </c>
      <c r="AG173" s="1" t="s">
        <v>115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348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45919</v>
      </c>
      <c r="B174" s="14" t="s">
        <v>373</v>
      </c>
      <c r="C174" s="9" t="s">
        <v>136</v>
      </c>
      <c r="D174" s="13" t="s">
        <v>351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45945</v>
      </c>
      <c r="U174" s="11">
        <v>11357</v>
      </c>
      <c r="V174" s="10">
        <v>0</v>
      </c>
      <c r="W174" s="10">
        <v>11357</v>
      </c>
      <c r="X174" s="10">
        <v>12110</v>
      </c>
      <c r="Y174" s="10">
        <v>0</v>
      </c>
      <c r="Z174" s="9" t="s">
        <v>81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202</v>
      </c>
      <c r="AG174" s="1" t="s">
        <v>61</v>
      </c>
      <c r="AH174" s="1" t="s">
        <v>74</v>
      </c>
      <c r="AI174" s="1">
        <v>2</v>
      </c>
      <c r="AJ174" s="3">
        <v>45945</v>
      </c>
      <c r="AK174" s="3">
        <v>0</v>
      </c>
      <c r="AL174" s="3">
        <v>45936</v>
      </c>
      <c r="AM174" s="3">
        <v>45943</v>
      </c>
      <c r="AN174" s="3">
        <v>45944</v>
      </c>
      <c r="AO174" s="3">
        <v>45944</v>
      </c>
      <c r="AP174" s="3">
        <v>45940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352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8.5" customHeight="1" x14ac:dyDescent="0.45">
      <c r="A175" s="3">
        <v>45919</v>
      </c>
      <c r="B175" s="14" t="s">
        <v>373</v>
      </c>
      <c r="C175" s="9" t="s">
        <v>136</v>
      </c>
      <c r="D175" s="13" t="s">
        <v>351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188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45952</v>
      </c>
      <c r="U175" s="11">
        <v>25709</v>
      </c>
      <c r="V175" s="10">
        <v>0</v>
      </c>
      <c r="W175" s="10">
        <v>25709</v>
      </c>
      <c r="X175" s="10">
        <v>20471</v>
      </c>
      <c r="Y175" s="10">
        <v>5499.9000000000005</v>
      </c>
      <c r="Z175" s="9" t="s">
        <v>81</v>
      </c>
      <c r="AA175" s="8">
        <v>5762.5202250000011</v>
      </c>
      <c r="AB175" s="8">
        <v>5762.5202250000011</v>
      </c>
      <c r="AC175" s="8">
        <v>0</v>
      </c>
      <c r="AD175" s="8">
        <v>0</v>
      </c>
      <c r="AE175" s="8">
        <v>0</v>
      </c>
      <c r="AF175" s="8" t="s">
        <v>202</v>
      </c>
      <c r="AG175" s="1" t="s">
        <v>113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352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8.5" customHeight="1" x14ac:dyDescent="0.45">
      <c r="A176" s="3">
        <v>45919</v>
      </c>
      <c r="B176" s="14" t="s">
        <v>374</v>
      </c>
      <c r="C176" s="9" t="s">
        <v>136</v>
      </c>
      <c r="D176" s="13" t="s">
        <v>244</v>
      </c>
      <c r="E176" s="9">
        <v>20</v>
      </c>
      <c r="F176" s="9">
        <v>36</v>
      </c>
      <c r="G176" s="9" t="s">
        <v>60</v>
      </c>
      <c r="H176" s="9">
        <v>0</v>
      </c>
      <c r="I176" s="9">
        <v>78</v>
      </c>
      <c r="J176" s="9" t="s">
        <v>57</v>
      </c>
      <c r="K176" s="9">
        <v>5</v>
      </c>
      <c r="L176" s="9" t="s">
        <v>188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45954</v>
      </c>
      <c r="U176" s="11">
        <v>16814</v>
      </c>
      <c r="V176" s="10">
        <v>12720</v>
      </c>
      <c r="W176" s="10">
        <v>4094</v>
      </c>
      <c r="X176" s="10">
        <v>27689</v>
      </c>
      <c r="Y176" s="10">
        <v>0</v>
      </c>
      <c r="Z176" s="9" t="s">
        <v>81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202</v>
      </c>
      <c r="AG176" s="1" t="s">
        <v>113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353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8.5" customHeight="1" x14ac:dyDescent="0.45">
      <c r="A177" s="3" t="s">
        <v>132</v>
      </c>
      <c r="B177" s="14" t="s">
        <v>132</v>
      </c>
      <c r="C177" s="9" t="s">
        <v>136</v>
      </c>
      <c r="D177" s="13" t="s">
        <v>61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188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45961</v>
      </c>
      <c r="U177" s="11">
        <v>290000</v>
      </c>
      <c r="V177" s="10">
        <v>0</v>
      </c>
      <c r="W177" s="10">
        <v>290000</v>
      </c>
      <c r="X177" s="10">
        <v>0</v>
      </c>
      <c r="Y177" s="10">
        <v>304500</v>
      </c>
      <c r="Z177" s="9" t="s">
        <v>81</v>
      </c>
      <c r="AA177" s="8">
        <v>303847.5</v>
      </c>
      <c r="AB177" s="8">
        <v>7805</v>
      </c>
      <c r="AC177" s="8">
        <v>296042.5</v>
      </c>
      <c r="AD177" s="8">
        <v>0</v>
      </c>
      <c r="AE177" s="8">
        <v>0</v>
      </c>
      <c r="AF177" s="8" t="s">
        <v>202</v>
      </c>
      <c r="AG177" s="1" t="s">
        <v>113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22630.804444444439</v>
      </c>
    </row>
    <row r="178" spans="1:56" ht="28.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20</v>
      </c>
      <c r="F178" s="9">
        <v>37</v>
      </c>
      <c r="G178" s="9">
        <v>0</v>
      </c>
      <c r="H178" s="9">
        <v>0</v>
      </c>
      <c r="I178" s="9">
        <v>80</v>
      </c>
      <c r="J178" s="9" t="s">
        <v>57</v>
      </c>
      <c r="K178" s="9">
        <v>3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81</v>
      </c>
      <c r="AA178" s="8">
        <v>309610.02022499999</v>
      </c>
      <c r="AB178" s="8">
        <v>13567.520225</v>
      </c>
      <c r="AC178" s="8">
        <v>296042.5</v>
      </c>
      <c r="AD178" s="8">
        <v>0</v>
      </c>
      <c r="AE178" s="8">
        <v>0</v>
      </c>
      <c r="AF178" s="8" t="s">
        <v>58</v>
      </c>
      <c r="AG178" s="1" t="s">
        <v>113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8.5" customHeight="1" x14ac:dyDescent="0.45">
      <c r="A179" s="3">
        <v>45933</v>
      </c>
      <c r="B179" s="14" t="s">
        <v>490</v>
      </c>
      <c r="C179" s="9" t="s">
        <v>458</v>
      </c>
      <c r="D179" s="13" t="s">
        <v>459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45939</v>
      </c>
      <c r="U179" s="11">
        <v>5000</v>
      </c>
      <c r="V179" s="10">
        <v>4737</v>
      </c>
      <c r="W179" s="10">
        <v>263</v>
      </c>
      <c r="X179" s="10">
        <v>5200</v>
      </c>
      <c r="Y179" s="10">
        <v>0</v>
      </c>
      <c r="Z179" s="9" t="s">
        <v>118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45939</v>
      </c>
      <c r="AK179" s="3">
        <v>45935</v>
      </c>
      <c r="AL179" s="3">
        <v>45929</v>
      </c>
      <c r="AM179" s="3">
        <v>45936</v>
      </c>
      <c r="AN179" s="3">
        <v>45937</v>
      </c>
      <c r="AO179" s="3">
        <v>45937</v>
      </c>
      <c r="AP179" s="3">
        <v>45934</v>
      </c>
      <c r="AQ179" s="3">
        <v>45938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45930</v>
      </c>
      <c r="B180" s="14" t="s">
        <v>511</v>
      </c>
      <c r="C180" s="9" t="s">
        <v>79</v>
      </c>
      <c r="D180" s="13" t="s">
        <v>446</v>
      </c>
      <c r="E180" s="9">
        <v>21</v>
      </c>
      <c r="F180" s="9">
        <v>40</v>
      </c>
      <c r="G180" s="9" t="s">
        <v>60</v>
      </c>
      <c r="H180" s="9" t="s">
        <v>76</v>
      </c>
      <c r="I180" s="9">
        <v>108</v>
      </c>
      <c r="J180" s="9" t="s">
        <v>57</v>
      </c>
      <c r="K180" s="9">
        <v>5</v>
      </c>
      <c r="L180" s="9" t="s">
        <v>90</v>
      </c>
      <c r="M180" s="10">
        <v>22</v>
      </c>
      <c r="N180" s="9">
        <v>42</v>
      </c>
      <c r="O180" s="9">
        <v>40</v>
      </c>
      <c r="P180" s="10">
        <v>68.387785804799989</v>
      </c>
      <c r="Q180" s="10">
        <v>0</v>
      </c>
      <c r="R180" s="10">
        <v>68.387785804799989</v>
      </c>
      <c r="S180" s="9" t="s">
        <v>67</v>
      </c>
      <c r="T180" s="12">
        <v>45951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118</v>
      </c>
      <c r="AA180" s="8">
        <v>3478.5300000000007</v>
      </c>
      <c r="AB180" s="8">
        <v>3478.5300000000007</v>
      </c>
      <c r="AC180" s="8">
        <v>0</v>
      </c>
      <c r="AD180" s="8">
        <v>3478.5300000000007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>
        <v>45951</v>
      </c>
      <c r="AK180" s="3">
        <v>45947</v>
      </c>
      <c r="AL180" s="3">
        <v>45941</v>
      </c>
      <c r="AM180" s="3">
        <v>45948</v>
      </c>
      <c r="AN180" s="3">
        <v>45949</v>
      </c>
      <c r="AO180" s="3">
        <v>45949</v>
      </c>
      <c r="AP180" s="3">
        <v>45946</v>
      </c>
      <c r="AQ180" s="3">
        <v>45950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45933</v>
      </c>
      <c r="B181" s="14" t="s">
        <v>512</v>
      </c>
      <c r="C181" s="9" t="s">
        <v>105</v>
      </c>
      <c r="D181" s="13" t="s">
        <v>491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89</v>
      </c>
      <c r="M181" s="10">
        <v>22</v>
      </c>
      <c r="N181" s="9">
        <v>42</v>
      </c>
      <c r="O181" s="9">
        <v>40</v>
      </c>
      <c r="P181" s="10">
        <v>0</v>
      </c>
      <c r="Q181" s="10">
        <v>0</v>
      </c>
      <c r="R181" s="10">
        <v>0</v>
      </c>
      <c r="S181" s="9" t="s">
        <v>67</v>
      </c>
      <c r="T181" s="12">
        <v>45941</v>
      </c>
      <c r="U181" s="11">
        <v>3000</v>
      </c>
      <c r="V181" s="10">
        <v>3000</v>
      </c>
      <c r="W181" s="10">
        <v>0</v>
      </c>
      <c r="X181" s="10">
        <v>3200</v>
      </c>
      <c r="Y181" s="10">
        <v>0</v>
      </c>
      <c r="Z181" s="9" t="s">
        <v>118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45941</v>
      </c>
      <c r="AK181" s="3">
        <v>45937</v>
      </c>
      <c r="AL181" s="3">
        <v>45931</v>
      </c>
      <c r="AM181" s="3">
        <v>45938</v>
      </c>
      <c r="AN181" s="3">
        <v>45939</v>
      </c>
      <c r="AO181" s="3">
        <v>45939</v>
      </c>
      <c r="AP181" s="3">
        <v>45936</v>
      </c>
      <c r="AQ181" s="3">
        <v>45940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 t="s">
        <v>523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45933</v>
      </c>
      <c r="B182" s="14" t="s">
        <v>513</v>
      </c>
      <c r="C182" s="9" t="s">
        <v>79</v>
      </c>
      <c r="D182" s="13" t="s">
        <v>492</v>
      </c>
      <c r="E182" s="9">
        <v>21</v>
      </c>
      <c r="F182" s="9">
        <v>38</v>
      </c>
      <c r="G182" s="9" t="s">
        <v>60</v>
      </c>
      <c r="H182" s="9" t="s">
        <v>76</v>
      </c>
      <c r="I182" s="9">
        <v>102</v>
      </c>
      <c r="J182" s="9" t="s">
        <v>57</v>
      </c>
      <c r="K182" s="9">
        <v>5</v>
      </c>
      <c r="L182" s="9" t="s">
        <v>90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45940</v>
      </c>
      <c r="B183" s="14" t="s">
        <v>524</v>
      </c>
      <c r="C183" s="9" t="s">
        <v>109</v>
      </c>
      <c r="D183" s="13" t="s">
        <v>525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45946</v>
      </c>
      <c r="U183" s="11">
        <v>50000</v>
      </c>
      <c r="V183" s="10">
        <v>0</v>
      </c>
      <c r="W183" s="10">
        <v>50000</v>
      </c>
      <c r="X183" s="10">
        <v>0</v>
      </c>
      <c r="Y183" s="10">
        <v>52500</v>
      </c>
      <c r="Z183" s="9" t="s">
        <v>118</v>
      </c>
      <c r="AA183" s="8">
        <v>53784.500000000007</v>
      </c>
      <c r="AB183" s="8">
        <v>53784.500000000007</v>
      </c>
      <c r="AC183" s="8">
        <v>0</v>
      </c>
      <c r="AD183" s="8">
        <v>53784.500000000007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>
        <v>45946</v>
      </c>
      <c r="AK183" s="3">
        <v>45942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526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 t="s">
        <v>132</v>
      </c>
      <c r="B184" s="14" t="s">
        <v>132</v>
      </c>
      <c r="C184" s="9" t="s">
        <v>109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150000</v>
      </c>
      <c r="V184" s="10">
        <v>0</v>
      </c>
      <c r="W184" s="10">
        <v>150000</v>
      </c>
      <c r="X184" s="10">
        <v>0</v>
      </c>
      <c r="Y184" s="10">
        <v>157500</v>
      </c>
      <c r="Z184" s="9" t="s">
        <v>118</v>
      </c>
      <c r="AA184" s="8">
        <v>161353.5</v>
      </c>
      <c r="AB184" s="8">
        <v>161353.5</v>
      </c>
      <c r="AC184" s="8">
        <v>0</v>
      </c>
      <c r="AD184" s="8">
        <v>161353.5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45631</v>
      </c>
      <c r="B185" s="14" t="s">
        <v>195</v>
      </c>
      <c r="C185" s="9" t="s">
        <v>107</v>
      </c>
      <c r="D185" s="13" t="s">
        <v>141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118</v>
      </c>
      <c r="AA185" s="8">
        <v>17211.04</v>
      </c>
      <c r="AB185" s="8">
        <v>17211.04</v>
      </c>
      <c r="AC185" s="8">
        <v>0</v>
      </c>
      <c r="AD185" s="8">
        <v>17211.04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207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>
        <v>45631</v>
      </c>
      <c r="B186" s="14" t="s">
        <v>194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9000</v>
      </c>
      <c r="V186" s="10">
        <v>0</v>
      </c>
      <c r="W186" s="10">
        <v>9000</v>
      </c>
      <c r="X186" s="10">
        <v>0</v>
      </c>
      <c r="Y186" s="10">
        <v>9450</v>
      </c>
      <c r="Z186" s="9" t="s">
        <v>118</v>
      </c>
      <c r="AA186" s="8">
        <v>9681.2100000000009</v>
      </c>
      <c r="AB186" s="8">
        <v>9681.2100000000009</v>
      </c>
      <c r="AC186" s="8">
        <v>0</v>
      </c>
      <c r="AD186" s="8">
        <v>9681.2100000000009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206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45896</v>
      </c>
      <c r="B187" s="14" t="s">
        <v>294</v>
      </c>
      <c r="C187" s="9" t="s">
        <v>105</v>
      </c>
      <c r="D187" s="13" t="s">
        <v>295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89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3310.89</v>
      </c>
      <c r="AE187" s="8">
        <v>0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45896</v>
      </c>
      <c r="B188" s="14" t="s">
        <v>296</v>
      </c>
      <c r="C188" s="9" t="s">
        <v>105</v>
      </c>
      <c r="D188" s="13" t="s">
        <v>265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89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118</v>
      </c>
      <c r="AA188" s="8">
        <v>5518.15</v>
      </c>
      <c r="AB188" s="8">
        <v>5518.15</v>
      </c>
      <c r="AC188" s="8">
        <v>0</v>
      </c>
      <c r="AD188" s="8">
        <v>5518.15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45896</v>
      </c>
      <c r="B189" s="14" t="s">
        <v>297</v>
      </c>
      <c r="C189" s="9" t="s">
        <v>105</v>
      </c>
      <c r="D189" s="13" t="s">
        <v>298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89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118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45911</v>
      </c>
      <c r="B190" s="14" t="s">
        <v>321</v>
      </c>
      <c r="C190" s="9" t="s">
        <v>105</v>
      </c>
      <c r="D190" s="13" t="s">
        <v>322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 t="s">
        <v>63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107</v>
      </c>
      <c r="D191" s="13" t="s">
        <v>141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118</v>
      </c>
      <c r="AA191" s="8">
        <v>10756.900000000001</v>
      </c>
      <c r="AB191" s="8">
        <v>10756.900000000001</v>
      </c>
      <c r="AC191" s="8">
        <v>0</v>
      </c>
      <c r="AD191" s="8">
        <v>10756.900000000001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45854</v>
      </c>
      <c r="B192" s="14" t="s">
        <v>257</v>
      </c>
      <c r="C192" s="9" t="s">
        <v>79</v>
      </c>
      <c r="D192" s="13" t="s">
        <v>258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0</v>
      </c>
      <c r="AE192" s="8">
        <v>3310.89</v>
      </c>
      <c r="AF192" s="8">
        <v>0</v>
      </c>
      <c r="AG192" s="1" t="s">
        <v>113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45826</v>
      </c>
      <c r="B193" s="14" t="s">
        <v>250</v>
      </c>
      <c r="C193" s="9" t="s">
        <v>105</v>
      </c>
      <c r="D193" s="13" t="s">
        <v>238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90</v>
      </c>
      <c r="M193" s="10">
        <v>22</v>
      </c>
      <c r="N193" s="9">
        <v>40</v>
      </c>
      <c r="O193" s="9">
        <v>40</v>
      </c>
      <c r="P193" s="10">
        <v>163.47937368575995</v>
      </c>
      <c r="Q193" s="10">
        <v>0</v>
      </c>
      <c r="R193" s="10">
        <v>163.47937368575995</v>
      </c>
      <c r="S193" s="9" t="s">
        <v>67</v>
      </c>
      <c r="T193" s="12" t="s">
        <v>63</v>
      </c>
      <c r="U193" s="11">
        <v>8000</v>
      </c>
      <c r="V193" s="10">
        <v>470</v>
      </c>
      <c r="W193" s="10">
        <v>7530</v>
      </c>
      <c r="X193" s="10">
        <v>0</v>
      </c>
      <c r="Y193" s="10">
        <v>7906.5</v>
      </c>
      <c r="Z193" s="9" t="s">
        <v>118</v>
      </c>
      <c r="AA193" s="8">
        <v>8310.3338999999996</v>
      </c>
      <c r="AB193" s="8">
        <v>8310.3338999999996</v>
      </c>
      <c r="AC193" s="8">
        <v>0</v>
      </c>
      <c r="AD193" s="8">
        <v>8310.3338999999996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45066</v>
      </c>
      <c r="B194" s="14" t="s">
        <v>124</v>
      </c>
      <c r="C194" s="9" t="s">
        <v>79</v>
      </c>
      <c r="D194" s="13" t="s">
        <v>123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118</v>
      </c>
      <c r="AA194" s="8">
        <v>5518.15</v>
      </c>
      <c r="AB194" s="8">
        <v>5518.15</v>
      </c>
      <c r="AC194" s="8">
        <v>0</v>
      </c>
      <c r="AD194" s="8">
        <v>0</v>
      </c>
      <c r="AE194" s="8">
        <v>5518.15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82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118</v>
      </c>
      <c r="AA195" s="8">
        <v>292166.76390000014</v>
      </c>
      <c r="AB195" s="8">
        <v>292166.76390000014</v>
      </c>
      <c r="AC195" s="8">
        <v>0</v>
      </c>
      <c r="AD195" s="8">
        <v>283337.7239000001</v>
      </c>
      <c r="AE195" s="8">
        <v>8829.0399999999991</v>
      </c>
      <c r="AF195" s="8" t="s">
        <v>58</v>
      </c>
      <c r="AG195" s="1" t="s">
        <v>61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120</v>
      </c>
      <c r="BD195" s="56">
        <v>0</v>
      </c>
    </row>
    <row r="196" spans="1:56" ht="28.5" customHeight="1" x14ac:dyDescent="0.45">
      <c r="A196" s="3" t="s">
        <v>132</v>
      </c>
      <c r="B196" s="14" t="s">
        <v>132</v>
      </c>
      <c r="C196" s="9" t="s">
        <v>205</v>
      </c>
      <c r="D196" s="13" t="s">
        <v>205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45961</v>
      </c>
      <c r="U196" s="11">
        <v>30000</v>
      </c>
      <c r="V196" s="10">
        <v>0</v>
      </c>
      <c r="W196" s="10">
        <v>30000</v>
      </c>
      <c r="X196" s="10">
        <v>0</v>
      </c>
      <c r="Y196" s="10">
        <v>31500</v>
      </c>
      <c r="Z196" s="9" t="s">
        <v>83</v>
      </c>
      <c r="AA196" s="8">
        <v>29756.100000000002</v>
      </c>
      <c r="AB196" s="8">
        <v>29756.100000000002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102</v>
      </c>
      <c r="BD196" s="56">
        <v>0</v>
      </c>
    </row>
    <row r="197" spans="1:56" ht="28.5" customHeight="1" x14ac:dyDescent="0.45">
      <c r="A197" s="3" t="s">
        <v>132</v>
      </c>
      <c r="B197" s="14" t="s">
        <v>132</v>
      </c>
      <c r="C197" s="9" t="s">
        <v>210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91</v>
      </c>
      <c r="M197" s="10">
        <v>24</v>
      </c>
      <c r="N197" s="9">
        <v>37</v>
      </c>
      <c r="O197" s="9">
        <v>50</v>
      </c>
      <c r="P197" s="10">
        <v>821.54158271999995</v>
      </c>
      <c r="Q197" s="10">
        <v>0</v>
      </c>
      <c r="R197" s="10">
        <v>821.54158271999995</v>
      </c>
      <c r="S197" s="9" t="s">
        <v>121</v>
      </c>
      <c r="T197" s="12" t="s">
        <v>63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83</v>
      </c>
      <c r="AA197" s="8">
        <v>29756.100000000002</v>
      </c>
      <c r="AB197" s="8">
        <v>10429</v>
      </c>
      <c r="AC197" s="8">
        <v>19327.100000000002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102</v>
      </c>
      <c r="BD197" s="56">
        <v>1444.7007249999999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83</v>
      </c>
      <c r="AA198" s="8">
        <v>59512.200000000004</v>
      </c>
      <c r="AB198" s="8">
        <v>40185.100000000006</v>
      </c>
      <c r="AC198" s="8">
        <v>19327.100000000002</v>
      </c>
      <c r="AD198" s="8">
        <v>0</v>
      </c>
      <c r="AE198" s="8">
        <v>0</v>
      </c>
      <c r="AF198" s="8" t="s">
        <v>58</v>
      </c>
      <c r="AG198" s="1" t="s">
        <v>113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102</v>
      </c>
      <c r="BD198" s="56">
        <v>0</v>
      </c>
    </row>
    <row r="199" spans="1:56" ht="28.5" customHeight="1" x14ac:dyDescent="0.45">
      <c r="A199" s="3">
        <v>45933</v>
      </c>
      <c r="B199" s="14" t="s">
        <v>514</v>
      </c>
      <c r="C199" s="9" t="s">
        <v>79</v>
      </c>
      <c r="D199" s="13" t="s">
        <v>460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118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45944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461</v>
      </c>
      <c r="AA199" s="8">
        <v>3310.89</v>
      </c>
      <c r="AB199" s="8">
        <v>3310.89</v>
      </c>
      <c r="AC199" s="8">
        <v>0</v>
      </c>
      <c r="AD199" s="8">
        <v>0</v>
      </c>
      <c r="AE199" s="8">
        <v>3310.89</v>
      </c>
      <c r="AF199" s="8">
        <v>0</v>
      </c>
      <c r="AG199" s="1" t="s">
        <v>113</v>
      </c>
      <c r="AH199" s="1" t="s">
        <v>462</v>
      </c>
      <c r="AI199" s="1">
        <v>3</v>
      </c>
      <c r="AJ199" s="3">
        <v>45944</v>
      </c>
      <c r="AK199" s="3">
        <v>45941</v>
      </c>
      <c r="AL199" s="3">
        <v>45940</v>
      </c>
      <c r="AM199" s="3">
        <v>45939</v>
      </c>
      <c r="AN199" s="3">
        <v>0</v>
      </c>
      <c r="AO199" s="3">
        <v>45940</v>
      </c>
      <c r="AP199" s="3">
        <v>45939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463</v>
      </c>
      <c r="BD199" s="56">
        <v>0</v>
      </c>
    </row>
    <row r="200" spans="1:56" ht="28.5" customHeight="1" x14ac:dyDescent="0.45">
      <c r="A200" s="3">
        <v>45933</v>
      </c>
      <c r="B200" s="14" t="s">
        <v>515</v>
      </c>
      <c r="C200" s="9" t="s">
        <v>79</v>
      </c>
      <c r="D200" s="13" t="s">
        <v>493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118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45944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461</v>
      </c>
      <c r="AA200" s="8">
        <v>3310.89</v>
      </c>
      <c r="AB200" s="8">
        <v>3310.89</v>
      </c>
      <c r="AC200" s="8">
        <v>0</v>
      </c>
      <c r="AD200" s="8">
        <v>0</v>
      </c>
      <c r="AE200" s="8">
        <v>3310.89</v>
      </c>
      <c r="AF200" s="8">
        <v>0</v>
      </c>
      <c r="AG200" s="1" t="s">
        <v>113</v>
      </c>
      <c r="AH200" s="1" t="s">
        <v>462</v>
      </c>
      <c r="AI200" s="1">
        <v>3</v>
      </c>
      <c r="AJ200" s="3">
        <v>45944</v>
      </c>
      <c r="AK200" s="3">
        <v>45941</v>
      </c>
      <c r="AL200" s="3">
        <v>45940</v>
      </c>
      <c r="AM200" s="3">
        <v>45939</v>
      </c>
      <c r="AN200" s="3">
        <v>0</v>
      </c>
      <c r="AO200" s="3">
        <v>45940</v>
      </c>
      <c r="AP200" s="3">
        <v>45939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463</v>
      </c>
      <c r="BD200" s="56">
        <v>0</v>
      </c>
    </row>
    <row r="201" spans="1:56" ht="28.5" customHeight="1" x14ac:dyDescent="0.45">
      <c r="A201" s="3">
        <v>45937</v>
      </c>
      <c r="B201" s="14" t="s">
        <v>518</v>
      </c>
      <c r="C201" s="9" t="s">
        <v>79</v>
      </c>
      <c r="D201" s="13" t="s">
        <v>519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118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45946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461</v>
      </c>
      <c r="AA201" s="8">
        <v>3310.89</v>
      </c>
      <c r="AB201" s="8">
        <v>1300</v>
      </c>
      <c r="AC201" s="8">
        <v>2010.8899999999999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462</v>
      </c>
      <c r="AI201" s="1">
        <v>3</v>
      </c>
      <c r="AJ201" s="3">
        <v>45946</v>
      </c>
      <c r="AK201" s="3">
        <v>45943</v>
      </c>
      <c r="AL201" s="3">
        <v>45942</v>
      </c>
      <c r="AM201" s="3">
        <v>45941</v>
      </c>
      <c r="AN201" s="3">
        <v>0</v>
      </c>
      <c r="AO201" s="3">
        <v>45942</v>
      </c>
      <c r="AP201" s="3">
        <v>45941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463</v>
      </c>
      <c r="BD201" s="56">
        <v>177.29346833333335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37</v>
      </c>
      <c r="G202" s="9">
        <v>0</v>
      </c>
      <c r="H202" s="9">
        <v>0</v>
      </c>
      <c r="I202" s="9">
        <v>85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461</v>
      </c>
      <c r="AA202" s="8">
        <v>9932.67</v>
      </c>
      <c r="AB202" s="8">
        <v>7921.78</v>
      </c>
      <c r="AC202" s="8">
        <v>2010.8899999999999</v>
      </c>
      <c r="AD202" s="8">
        <v>0</v>
      </c>
      <c r="AE202" s="8">
        <v>9932.67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464</v>
      </c>
      <c r="BD202" s="56">
        <v>0</v>
      </c>
    </row>
    <row r="203" spans="1:56" ht="28.5" customHeight="1" x14ac:dyDescent="0.45">
      <c r="A203" s="3">
        <v>45601</v>
      </c>
      <c r="B203" s="14" t="s">
        <v>185</v>
      </c>
      <c r="C203" s="9" t="s">
        <v>92</v>
      </c>
      <c r="D203" s="13" t="s">
        <v>139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90</v>
      </c>
      <c r="M203" s="10">
        <v>24</v>
      </c>
      <c r="N203" s="9">
        <v>40</v>
      </c>
      <c r="O203" s="9">
        <v>55</v>
      </c>
      <c r="P203" s="10">
        <v>3207.7128103679997</v>
      </c>
      <c r="Q203" s="10">
        <v>0</v>
      </c>
      <c r="R203" s="10">
        <v>3207.7128103679997</v>
      </c>
      <c r="S203" s="9" t="s">
        <v>259</v>
      </c>
      <c r="T203" s="12" t="s">
        <v>63</v>
      </c>
      <c r="U203" s="11">
        <v>100000</v>
      </c>
      <c r="V203" s="10">
        <v>1500</v>
      </c>
      <c r="W203" s="10">
        <v>98500</v>
      </c>
      <c r="X203" s="10">
        <v>0</v>
      </c>
      <c r="Y203" s="10">
        <v>103425</v>
      </c>
      <c r="Z203" s="9" t="s">
        <v>98</v>
      </c>
      <c r="AA203" s="8">
        <v>105955.465</v>
      </c>
      <c r="AB203" s="8">
        <v>19362</v>
      </c>
      <c r="AC203" s="8">
        <v>86593.464999999997</v>
      </c>
      <c r="AD203" s="8">
        <v>0</v>
      </c>
      <c r="AE203" s="8">
        <v>0</v>
      </c>
      <c r="AF203" s="8">
        <v>0</v>
      </c>
      <c r="AG203" s="1" t="s">
        <v>115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111</v>
      </c>
      <c r="BD203" s="56">
        <v>11092.935565123611</v>
      </c>
    </row>
    <row r="204" spans="1:56" ht="28.5" customHeight="1" x14ac:dyDescent="0.45">
      <c r="A204" s="3">
        <v>45601</v>
      </c>
      <c r="B204" s="14" t="s">
        <v>185</v>
      </c>
      <c r="C204" s="9" t="s">
        <v>92</v>
      </c>
      <c r="D204" s="13" t="s">
        <v>139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90</v>
      </c>
      <c r="M204" s="10">
        <v>24</v>
      </c>
      <c r="N204" s="9">
        <v>40</v>
      </c>
      <c r="O204" s="9">
        <v>55</v>
      </c>
      <c r="P204" s="10">
        <v>11003.203948644863</v>
      </c>
      <c r="Q204" s="10">
        <v>0</v>
      </c>
      <c r="R204" s="10">
        <v>11003.203948644863</v>
      </c>
      <c r="S204" s="9" t="s">
        <v>259</v>
      </c>
      <c r="T204" s="12" t="s">
        <v>63</v>
      </c>
      <c r="U204" s="11">
        <v>337878</v>
      </c>
      <c r="V204" s="10">
        <v>0</v>
      </c>
      <c r="W204" s="10">
        <v>337878</v>
      </c>
      <c r="X204" s="10">
        <v>0</v>
      </c>
      <c r="Y204" s="10">
        <v>354771.9</v>
      </c>
      <c r="Z204" s="9" t="s">
        <v>98</v>
      </c>
      <c r="AA204" s="8">
        <v>363451.98582000006</v>
      </c>
      <c r="AB204" s="8">
        <v>0</v>
      </c>
      <c r="AC204" s="8">
        <v>363451.98582000006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72</v>
      </c>
      <c r="AI204" s="1">
        <v>3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 t="e">
        <v>#VALUE!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111</v>
      </c>
      <c r="BD204" s="56">
        <v>46559.511849046357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128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98</v>
      </c>
      <c r="AA205" s="8">
        <v>469407.45082000003</v>
      </c>
      <c r="AB205" s="8">
        <v>19362</v>
      </c>
      <c r="AC205" s="8">
        <v>450045.45082000003</v>
      </c>
      <c r="AD205" s="8">
        <v>0</v>
      </c>
      <c r="AE205" s="8">
        <v>0</v>
      </c>
      <c r="AF205" s="8" t="s">
        <v>58</v>
      </c>
      <c r="AG205" s="1" t="s">
        <v>113</v>
      </c>
      <c r="AH205" s="1">
        <v>0</v>
      </c>
      <c r="AI205" s="1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112</v>
      </c>
      <c r="BD205" s="56">
        <v>0</v>
      </c>
    </row>
    <row r="206" spans="1:56" ht="28.5" customHeight="1" x14ac:dyDescent="0.45">
      <c r="A206" s="3">
        <v>45923</v>
      </c>
      <c r="B206" s="14" t="s">
        <v>410</v>
      </c>
      <c r="C206" s="9" t="s">
        <v>376</v>
      </c>
      <c r="D206" s="13" t="s">
        <v>411</v>
      </c>
      <c r="E206" s="9">
        <v>24</v>
      </c>
      <c r="F206" s="9">
        <v>37</v>
      </c>
      <c r="G206" s="9" t="s">
        <v>60</v>
      </c>
      <c r="H206" s="9">
        <v>0</v>
      </c>
      <c r="I206" s="9">
        <v>120</v>
      </c>
      <c r="J206" s="9" t="s">
        <v>57</v>
      </c>
      <c r="K206" s="9">
        <v>5</v>
      </c>
      <c r="L206" s="9" t="s">
        <v>91</v>
      </c>
      <c r="M206" s="10">
        <v>25</v>
      </c>
      <c r="N206" s="9">
        <v>40</v>
      </c>
      <c r="O206" s="9">
        <v>55</v>
      </c>
      <c r="P206" s="10">
        <v>169.61256399999996</v>
      </c>
      <c r="Q206" s="10">
        <v>0</v>
      </c>
      <c r="R206" s="10">
        <v>169.61256399999996</v>
      </c>
      <c r="S206" s="9" t="s">
        <v>67</v>
      </c>
      <c r="T206" s="12">
        <v>45948</v>
      </c>
      <c r="U206" s="11">
        <v>5000</v>
      </c>
      <c r="V206" s="10">
        <v>0</v>
      </c>
      <c r="W206" s="10">
        <v>5000</v>
      </c>
      <c r="X206" s="10">
        <v>5300</v>
      </c>
      <c r="Y206" s="10">
        <v>0</v>
      </c>
      <c r="Z206" s="9" t="s">
        <v>412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>
        <v>45948</v>
      </c>
      <c r="AK206" s="3">
        <v>0</v>
      </c>
      <c r="AL206" s="3">
        <v>45938</v>
      </c>
      <c r="AM206" s="3">
        <v>45945</v>
      </c>
      <c r="AN206" s="3">
        <v>45946</v>
      </c>
      <c r="AO206" s="3">
        <v>45946</v>
      </c>
      <c r="AP206" s="3">
        <v>45943</v>
      </c>
      <c r="AQ206" s="3">
        <v>45947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413</v>
      </c>
      <c r="BD206" s="56">
        <v>0</v>
      </c>
    </row>
    <row r="207" spans="1:56" ht="28.5" customHeight="1" x14ac:dyDescent="0.45">
      <c r="A207" s="3">
        <v>45923</v>
      </c>
      <c r="B207" s="14" t="s">
        <v>410</v>
      </c>
      <c r="C207" s="9" t="s">
        <v>376</v>
      </c>
      <c r="D207" s="13" t="s">
        <v>59</v>
      </c>
      <c r="E207" s="9">
        <v>24</v>
      </c>
      <c r="F207" s="9">
        <v>37</v>
      </c>
      <c r="G207" s="9" t="s">
        <v>60</v>
      </c>
      <c r="H207" s="9">
        <v>0</v>
      </c>
      <c r="I207" s="9">
        <v>120</v>
      </c>
      <c r="J207" s="9" t="s">
        <v>57</v>
      </c>
      <c r="K207" s="9">
        <v>5</v>
      </c>
      <c r="L207" s="9" t="s">
        <v>91</v>
      </c>
      <c r="M207" s="10">
        <v>25</v>
      </c>
      <c r="N207" s="9">
        <v>40</v>
      </c>
      <c r="O207" s="9">
        <v>55</v>
      </c>
      <c r="P207" s="10">
        <v>78.15746949119999</v>
      </c>
      <c r="Q207" s="10">
        <v>0</v>
      </c>
      <c r="R207" s="10">
        <v>78.15746949119999</v>
      </c>
      <c r="S207" s="9" t="s">
        <v>67</v>
      </c>
      <c r="T207" s="12">
        <v>45948</v>
      </c>
      <c r="U207" s="11">
        <v>5000</v>
      </c>
      <c r="V207" s="10">
        <v>2696</v>
      </c>
      <c r="W207" s="10">
        <v>2304</v>
      </c>
      <c r="X207" s="10">
        <v>0</v>
      </c>
      <c r="Y207" s="10">
        <v>0</v>
      </c>
      <c r="Z207" s="9" t="s">
        <v>412</v>
      </c>
      <c r="AA207" s="8">
        <v>2478.38976</v>
      </c>
      <c r="AB207" s="8">
        <v>2478.38976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264</v>
      </c>
      <c r="AI207" s="1">
        <v>2</v>
      </c>
      <c r="AJ207" s="3">
        <v>45948</v>
      </c>
      <c r="AK207" s="3">
        <v>0</v>
      </c>
      <c r="AL207" s="3">
        <v>0</v>
      </c>
      <c r="AM207" s="3">
        <v>0</v>
      </c>
      <c r="AN207" s="3">
        <v>0</v>
      </c>
      <c r="AO207" s="3">
        <v>45946</v>
      </c>
      <c r="AP207" s="3">
        <v>45943</v>
      </c>
      <c r="AQ207" s="3">
        <v>45947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413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24</v>
      </c>
      <c r="F208" s="9">
        <v>37</v>
      </c>
      <c r="G208" s="9">
        <v>0</v>
      </c>
      <c r="H208" s="9">
        <v>0</v>
      </c>
      <c r="I208" s="9">
        <v>120</v>
      </c>
      <c r="J208" s="9" t="s">
        <v>78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412</v>
      </c>
      <c r="AA208" s="8">
        <v>2478.38976</v>
      </c>
      <c r="AB208" s="8">
        <v>2478.38976</v>
      </c>
      <c r="AC208" s="8">
        <v>0</v>
      </c>
      <c r="AD208" s="8">
        <v>0</v>
      </c>
      <c r="AE208" s="8">
        <v>0</v>
      </c>
      <c r="AF208" s="8" t="s">
        <v>58</v>
      </c>
      <c r="AG208" s="1" t="s">
        <v>113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414</v>
      </c>
      <c r="BD208" s="56">
        <v>0</v>
      </c>
    </row>
    <row r="209" spans="1:56" ht="28.5" customHeight="1" x14ac:dyDescent="0.45">
      <c r="A209" s="3">
        <v>45934</v>
      </c>
      <c r="B209" s="14" t="s">
        <v>527</v>
      </c>
      <c r="C209" s="9" t="s">
        <v>494</v>
      </c>
      <c r="D209" s="13" t="s">
        <v>59</v>
      </c>
      <c r="E209" s="9">
        <v>26</v>
      </c>
      <c r="F209" s="9">
        <v>39</v>
      </c>
      <c r="G209" s="9" t="s">
        <v>60</v>
      </c>
      <c r="H209" s="9">
        <v>0</v>
      </c>
      <c r="I209" s="9">
        <v>93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121</v>
      </c>
      <c r="T209" s="12">
        <v>45944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495</v>
      </c>
      <c r="AA209" s="8">
        <v>11315.7</v>
      </c>
      <c r="AB209" s="8">
        <v>11315.7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77</v>
      </c>
      <c r="AI209" s="1">
        <v>1</v>
      </c>
      <c r="AJ209" s="3">
        <v>45944</v>
      </c>
      <c r="AK209" s="3">
        <v>0</v>
      </c>
      <c r="AL209" s="3">
        <v>0</v>
      </c>
      <c r="AM209" s="3">
        <v>0</v>
      </c>
      <c r="AN209" s="3">
        <v>0</v>
      </c>
      <c r="AO209" s="3">
        <v>45943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303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26</v>
      </c>
      <c r="F210" s="9">
        <v>43</v>
      </c>
      <c r="G210" s="9">
        <v>0</v>
      </c>
      <c r="H210" s="9">
        <v>0</v>
      </c>
      <c r="I210" s="9">
        <v>100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495</v>
      </c>
      <c r="AA210" s="8">
        <v>11315.7</v>
      </c>
      <c r="AB210" s="8">
        <v>11315.7</v>
      </c>
      <c r="AC210" s="8">
        <v>0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303</v>
      </c>
      <c r="BD210" s="56">
        <v>0</v>
      </c>
    </row>
    <row r="211" spans="1:56" ht="28.5" customHeight="1" x14ac:dyDescent="0.45">
      <c r="A211" s="3">
        <v>45939</v>
      </c>
      <c r="B211" s="14" t="s">
        <v>126</v>
      </c>
      <c r="C211" s="9" t="s">
        <v>528</v>
      </c>
      <c r="D211" s="13" t="s">
        <v>529</v>
      </c>
      <c r="E211" s="9">
        <v>26</v>
      </c>
      <c r="F211" s="9">
        <v>40</v>
      </c>
      <c r="G211" s="9" t="s">
        <v>60</v>
      </c>
      <c r="H211" s="9">
        <v>0</v>
      </c>
      <c r="I211" s="9">
        <v>108</v>
      </c>
      <c r="J211" s="9" t="s">
        <v>57</v>
      </c>
      <c r="K211" s="9">
        <v>5</v>
      </c>
      <c r="L211" s="9" t="s">
        <v>90</v>
      </c>
      <c r="M211" s="10">
        <v>27</v>
      </c>
      <c r="N211" s="9">
        <v>43</v>
      </c>
      <c r="O211" s="9">
        <v>40</v>
      </c>
      <c r="P211" s="10">
        <v>286.42936262399996</v>
      </c>
      <c r="Q211" s="10">
        <v>0</v>
      </c>
      <c r="R211" s="10">
        <v>286.42936262399996</v>
      </c>
      <c r="S211" s="9" t="s">
        <v>106</v>
      </c>
      <c r="T211" s="12">
        <v>45954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11595.1</v>
      </c>
      <c r="AB211" s="8">
        <v>3750</v>
      </c>
      <c r="AC211" s="8">
        <v>7845.1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72</v>
      </c>
      <c r="AI211" s="1">
        <v>3</v>
      </c>
      <c r="AJ211" s="3">
        <v>45954</v>
      </c>
      <c r="AK211" s="3">
        <v>0</v>
      </c>
      <c r="AL211" s="3">
        <v>45944</v>
      </c>
      <c r="AM211" s="3">
        <v>45951</v>
      </c>
      <c r="AN211" s="3">
        <v>45952</v>
      </c>
      <c r="AO211" s="3">
        <v>45952</v>
      </c>
      <c r="AP211" s="3">
        <v>45949</v>
      </c>
      <c r="AQ211" s="3">
        <v>45953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779.62860444444448</v>
      </c>
    </row>
    <row r="212" spans="1:56" ht="28.5" customHeight="1" x14ac:dyDescent="0.45">
      <c r="A212" s="3">
        <v>45931</v>
      </c>
      <c r="B212" s="14" t="s">
        <v>496</v>
      </c>
      <c r="C212" s="9" t="s">
        <v>107</v>
      </c>
      <c r="D212" s="13" t="s">
        <v>59</v>
      </c>
      <c r="E212" s="9">
        <v>26</v>
      </c>
      <c r="F212" s="9">
        <v>43</v>
      </c>
      <c r="G212" s="9" t="s">
        <v>60</v>
      </c>
      <c r="H212" s="9">
        <v>0</v>
      </c>
      <c r="I212" s="9">
        <v>116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45945</v>
      </c>
      <c r="U212" s="11">
        <v>10122</v>
      </c>
      <c r="V212" s="10">
        <v>0</v>
      </c>
      <c r="W212" s="10">
        <v>10122</v>
      </c>
      <c r="X212" s="10">
        <v>0</v>
      </c>
      <c r="Y212" s="10">
        <v>0</v>
      </c>
      <c r="Z212" s="9" t="s">
        <v>189</v>
      </c>
      <c r="AA212" s="8">
        <v>12584.98626</v>
      </c>
      <c r="AB212" s="8">
        <v>12584.98626</v>
      </c>
      <c r="AC212" s="8">
        <v>0</v>
      </c>
      <c r="AD212" s="8">
        <v>0</v>
      </c>
      <c r="AE212" s="8">
        <v>0</v>
      </c>
      <c r="AF212" s="8">
        <v>0</v>
      </c>
      <c r="AG212" s="1" t="s">
        <v>116</v>
      </c>
      <c r="AH212" s="1" t="s">
        <v>77</v>
      </c>
      <c r="AI212" s="1">
        <v>1</v>
      </c>
      <c r="AJ212" s="3">
        <v>45945</v>
      </c>
      <c r="AK212" s="3">
        <v>0</v>
      </c>
      <c r="AL212" s="3">
        <v>0</v>
      </c>
      <c r="AM212" s="3">
        <v>0</v>
      </c>
      <c r="AN212" s="3">
        <v>0</v>
      </c>
      <c r="AO212" s="3">
        <v>45944</v>
      </c>
      <c r="AP212" s="3">
        <v>45940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116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189</v>
      </c>
      <c r="AA213" s="8">
        <v>24180.08626</v>
      </c>
      <c r="AB213" s="8">
        <v>16334.98626</v>
      </c>
      <c r="AC213" s="8">
        <v>7845.1</v>
      </c>
      <c r="AD213" s="8">
        <v>0</v>
      </c>
      <c r="AE213" s="8">
        <v>0</v>
      </c>
      <c r="AF213" s="8" t="s">
        <v>58</v>
      </c>
      <c r="AG213" s="1" t="s">
        <v>116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8.5" customHeight="1" x14ac:dyDescent="0.45">
      <c r="A214" s="3">
        <v>45901</v>
      </c>
      <c r="B214" s="14" t="s">
        <v>299</v>
      </c>
      <c r="C214" s="9" t="s">
        <v>107</v>
      </c>
      <c r="D214" s="13" t="s">
        <v>141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45945</v>
      </c>
      <c r="U214" s="11">
        <v>10000</v>
      </c>
      <c r="V214" s="10">
        <v>3425</v>
      </c>
      <c r="W214" s="10">
        <v>6575</v>
      </c>
      <c r="X214" s="10">
        <v>0</v>
      </c>
      <c r="Y214" s="10">
        <v>6903.75</v>
      </c>
      <c r="Z214" s="9" t="s">
        <v>87</v>
      </c>
      <c r="AA214" s="8">
        <v>8174.8947499999995</v>
      </c>
      <c r="AB214" s="8">
        <v>8174.8947499999995</v>
      </c>
      <c r="AC214" s="8">
        <v>0</v>
      </c>
      <c r="AD214" s="8">
        <v>8174.8947499999995</v>
      </c>
      <c r="AE214" s="8">
        <v>0</v>
      </c>
      <c r="AF214" s="8">
        <v>0</v>
      </c>
      <c r="AG214" s="1" t="s">
        <v>113</v>
      </c>
      <c r="AH214" s="1" t="s">
        <v>75</v>
      </c>
      <c r="AI214" s="1">
        <v>4</v>
      </c>
      <c r="AJ214" s="3">
        <v>45945</v>
      </c>
      <c r="AK214" s="3">
        <v>45941</v>
      </c>
      <c r="AL214" s="3">
        <v>45934</v>
      </c>
      <c r="AM214" s="3">
        <v>45942</v>
      </c>
      <c r="AN214" s="3">
        <v>45943</v>
      </c>
      <c r="AO214" s="3">
        <v>45944</v>
      </c>
      <c r="AP214" s="3">
        <v>45940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0</v>
      </c>
    </row>
    <row r="215" spans="1:56" ht="28.5" customHeight="1" x14ac:dyDescent="0.45">
      <c r="A215" s="3">
        <v>45933</v>
      </c>
      <c r="B215" s="14" t="s">
        <v>497</v>
      </c>
      <c r="C215" s="9" t="s">
        <v>107</v>
      </c>
      <c r="D215" s="13" t="s">
        <v>59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45951</v>
      </c>
      <c r="U215" s="11">
        <v>15000</v>
      </c>
      <c r="V215" s="10">
        <v>0</v>
      </c>
      <c r="W215" s="10">
        <v>15000</v>
      </c>
      <c r="X215" s="10">
        <v>0</v>
      </c>
      <c r="Y215" s="10">
        <v>0</v>
      </c>
      <c r="Z215" s="9" t="s">
        <v>87</v>
      </c>
      <c r="AA215" s="8">
        <v>18649.949999999997</v>
      </c>
      <c r="AB215" s="8">
        <v>18649.949999999997</v>
      </c>
      <c r="AC215" s="8">
        <v>0</v>
      </c>
      <c r="AD215" s="8">
        <v>18649.949999999997</v>
      </c>
      <c r="AE215" s="8">
        <v>0</v>
      </c>
      <c r="AF215" s="8">
        <v>0</v>
      </c>
      <c r="AG215" s="1" t="s">
        <v>113</v>
      </c>
      <c r="AH215" s="1" t="s">
        <v>143</v>
      </c>
      <c r="AI215" s="1">
        <v>2</v>
      </c>
      <c r="AJ215" s="3">
        <v>45951</v>
      </c>
      <c r="AK215" s="3">
        <v>45949</v>
      </c>
      <c r="AL215" s="3">
        <v>0</v>
      </c>
      <c r="AM215" s="3">
        <v>0</v>
      </c>
      <c r="AN215" s="3">
        <v>0</v>
      </c>
      <c r="AO215" s="3">
        <v>45950</v>
      </c>
      <c r="AP215" s="3">
        <v>45946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0</v>
      </c>
    </row>
    <row r="216" spans="1:56" ht="28.5" customHeight="1" x14ac:dyDescent="0.45">
      <c r="A216" s="3">
        <v>45933</v>
      </c>
      <c r="B216" s="14" t="s">
        <v>498</v>
      </c>
      <c r="C216" s="9" t="s">
        <v>107</v>
      </c>
      <c r="D216" s="13" t="s">
        <v>59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45960</v>
      </c>
      <c r="U216" s="11">
        <v>15000</v>
      </c>
      <c r="V216" s="10">
        <v>0</v>
      </c>
      <c r="W216" s="10">
        <v>15000</v>
      </c>
      <c r="X216" s="10">
        <v>0</v>
      </c>
      <c r="Y216" s="10">
        <v>0</v>
      </c>
      <c r="Z216" s="9" t="s">
        <v>87</v>
      </c>
      <c r="AA216" s="8">
        <v>18649.949999999997</v>
      </c>
      <c r="AB216" s="8">
        <v>17108</v>
      </c>
      <c r="AC216" s="8">
        <v>1541.9499999999971</v>
      </c>
      <c r="AD216" s="8">
        <v>10000</v>
      </c>
      <c r="AE216" s="8">
        <v>8649.9499999999971</v>
      </c>
      <c r="AF216" s="8">
        <v>0</v>
      </c>
      <c r="AG216" s="1" t="s">
        <v>116</v>
      </c>
      <c r="AH216" s="1" t="s">
        <v>143</v>
      </c>
      <c r="AI216" s="1">
        <v>2</v>
      </c>
      <c r="AJ216" s="3">
        <v>45960</v>
      </c>
      <c r="AK216" s="3">
        <v>45958</v>
      </c>
      <c r="AL216" s="3">
        <v>0</v>
      </c>
      <c r="AM216" s="3">
        <v>0</v>
      </c>
      <c r="AN216" s="3">
        <v>0</v>
      </c>
      <c r="AO216" s="3">
        <v>45959</v>
      </c>
      <c r="AP216" s="3">
        <v>45955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140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159.02644333333308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120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87</v>
      </c>
      <c r="AA217" s="8">
        <v>45474.794749999994</v>
      </c>
      <c r="AB217" s="8">
        <v>43932.844749999997</v>
      </c>
      <c r="AC217" s="8">
        <v>1541.9499999999971</v>
      </c>
      <c r="AD217" s="8">
        <v>36824.844749999997</v>
      </c>
      <c r="AE217" s="8">
        <v>8649.9499999999971</v>
      </c>
      <c r="AF217" s="8" t="s">
        <v>58</v>
      </c>
      <c r="AG217" s="1" t="s">
        <v>114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0</v>
      </c>
    </row>
    <row r="218" spans="1:56" ht="28.5" customHeight="1" x14ac:dyDescent="0.45">
      <c r="A218" s="3">
        <v>45940</v>
      </c>
      <c r="B218" s="14" t="s">
        <v>126</v>
      </c>
      <c r="C218" s="9" t="s">
        <v>530</v>
      </c>
      <c r="D218" s="13" t="s">
        <v>59</v>
      </c>
      <c r="E218" s="9">
        <v>28</v>
      </c>
      <c r="F218" s="9">
        <v>39</v>
      </c>
      <c r="G218" s="9" t="s">
        <v>60</v>
      </c>
      <c r="H218" s="9">
        <v>0</v>
      </c>
      <c r="I218" s="9">
        <v>105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45947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125</v>
      </c>
      <c r="AA218" s="8">
        <v>5657.85</v>
      </c>
      <c r="AB218" s="8">
        <v>5657.85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45947</v>
      </c>
      <c r="AK218" s="3">
        <v>0</v>
      </c>
      <c r="AL218" s="3">
        <v>0</v>
      </c>
      <c r="AM218" s="3">
        <v>0</v>
      </c>
      <c r="AN218" s="3">
        <v>0</v>
      </c>
      <c r="AO218" s="3">
        <v>45946</v>
      </c>
      <c r="AP218" s="3">
        <v>45942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0</v>
      </c>
    </row>
    <row r="219" spans="1:56" ht="28.5" customHeight="1" x14ac:dyDescent="0.45">
      <c r="A219" s="3" t="s">
        <v>132</v>
      </c>
      <c r="B219" s="14" t="s">
        <v>132</v>
      </c>
      <c r="C219" s="9" t="s">
        <v>144</v>
      </c>
      <c r="D219" s="13" t="s">
        <v>145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45950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125</v>
      </c>
      <c r="AA219" s="8">
        <v>59372.5</v>
      </c>
      <c r="AB219" s="8">
        <v>29894</v>
      </c>
      <c r="AC219" s="8">
        <v>29478.5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45950</v>
      </c>
      <c r="AK219" s="3">
        <v>0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3313.0558611111114</v>
      </c>
    </row>
    <row r="220" spans="1:56" ht="28.5" customHeight="1" x14ac:dyDescent="0.45">
      <c r="A220" s="3" t="s">
        <v>132</v>
      </c>
      <c r="B220" s="14" t="s">
        <v>132</v>
      </c>
      <c r="C220" s="9" t="s">
        <v>107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45961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125</v>
      </c>
      <c r="AA220" s="8">
        <v>6775.4500000000007</v>
      </c>
      <c r="AB220" s="8">
        <v>0</v>
      </c>
      <c r="AC220" s="8">
        <v>6775.4500000000007</v>
      </c>
      <c r="AD220" s="8">
        <v>0</v>
      </c>
      <c r="AE220" s="8">
        <v>6775.4500000000007</v>
      </c>
      <c r="AF220" s="8">
        <v>0</v>
      </c>
      <c r="AG220" s="1">
        <v>0</v>
      </c>
      <c r="AH220" s="1" t="s">
        <v>143</v>
      </c>
      <c r="AI220" s="1">
        <v>2</v>
      </c>
      <c r="AJ220" s="3">
        <v>45961</v>
      </c>
      <c r="AK220" s="3">
        <v>45959</v>
      </c>
      <c r="AL220" s="3">
        <v>0</v>
      </c>
      <c r="AM220" s="3">
        <v>0</v>
      </c>
      <c r="AN220" s="3">
        <v>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140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761.48529722222236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125</v>
      </c>
      <c r="AA221" s="8">
        <v>71805.8</v>
      </c>
      <c r="AB221" s="8">
        <v>35551.85</v>
      </c>
      <c r="AC221" s="8">
        <v>36253.949999999997</v>
      </c>
      <c r="AD221" s="8">
        <v>0</v>
      </c>
      <c r="AE221" s="8">
        <v>6775.4500000000007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146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7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456E-4941-4F09-9D6F-2E195F5C83DC}">
  <sheetPr>
    <tabColor rgb="FFFFFF00"/>
  </sheetPr>
  <dimension ref="A1:BD229"/>
  <sheetViews>
    <sheetView zoomScale="80" zoomScaleNormal="80" workbookViewId="0">
      <selection activeCell="F13" sqref="F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45938</v>
      </c>
      <c r="E3" s="85" t="s">
        <v>52</v>
      </c>
      <c r="F3" s="85"/>
      <c r="G3" s="86">
        <v>9.39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5640</v>
      </c>
      <c r="AC6" s="8">
        <v>1764.0999999999995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104.99923199999998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5640</v>
      </c>
      <c r="AC7" s="8">
        <v>1764.0999999999995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89184.48</v>
      </c>
      <c r="AB15" s="8">
        <v>68578.73</v>
      </c>
      <c r="AC15" s="8">
        <v>20605.75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17602.2</v>
      </c>
      <c r="AC18" s="8">
        <v>0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114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17602.2</v>
      </c>
      <c r="AC22" s="8">
        <v>176921.51433000001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45933</v>
      </c>
      <c r="B23" s="14" t="s">
        <v>452</v>
      </c>
      <c r="C23" s="9" t="s">
        <v>73</v>
      </c>
      <c r="D23" s="13" t="s">
        <v>182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168</v>
      </c>
      <c r="AA23" s="8">
        <v>9359.9000000000015</v>
      </c>
      <c r="AB23" s="8">
        <v>9359.9000000000015</v>
      </c>
      <c r="AC23" s="8">
        <v>0</v>
      </c>
      <c r="AD23" s="8">
        <v>0</v>
      </c>
      <c r="AE23" s="8">
        <v>0</v>
      </c>
      <c r="AF23" s="8" t="s">
        <v>453</v>
      </c>
      <c r="AG23" s="1" t="s">
        <v>116</v>
      </c>
      <c r="AH23" s="1" t="s">
        <v>74</v>
      </c>
      <c r="AI23" s="1">
        <v>2</v>
      </c>
      <c r="AJ23" s="3">
        <v>45946</v>
      </c>
      <c r="AK23" s="3">
        <v>0</v>
      </c>
      <c r="AL23" s="3">
        <v>45937</v>
      </c>
      <c r="AM23" s="3">
        <v>45944</v>
      </c>
      <c r="AN23" s="3">
        <v>45945</v>
      </c>
      <c r="AO23" s="3">
        <v>45945</v>
      </c>
      <c r="AP23" s="3">
        <v>45941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114</v>
      </c>
      <c r="AH24" s="1" t="s">
        <v>74</v>
      </c>
      <c r="AI24" s="1">
        <v>2</v>
      </c>
      <c r="AJ24" s="3">
        <v>45946</v>
      </c>
      <c r="AK24" s="3">
        <v>0</v>
      </c>
      <c r="AL24" s="3">
        <v>45937</v>
      </c>
      <c r="AM24" s="3">
        <v>45944</v>
      </c>
      <c r="AN24" s="3">
        <v>45945</v>
      </c>
      <c r="AO24" s="3">
        <v>45945</v>
      </c>
      <c r="AP24" s="3">
        <v>45941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251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114</v>
      </c>
      <c r="AH25" s="1" t="s">
        <v>74</v>
      </c>
      <c r="AI25" s="1">
        <v>2</v>
      </c>
      <c r="AJ25" s="3">
        <v>45946</v>
      </c>
      <c r="AK25" s="3">
        <v>0</v>
      </c>
      <c r="AL25" s="3">
        <v>45937</v>
      </c>
      <c r="AM25" s="3">
        <v>45944</v>
      </c>
      <c r="AN25" s="3">
        <v>45945</v>
      </c>
      <c r="AO25" s="3">
        <v>45945</v>
      </c>
      <c r="AP25" s="3">
        <v>45941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45930</v>
      </c>
      <c r="B26" s="14" t="s">
        <v>454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45946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168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77</v>
      </c>
      <c r="AI26" s="1">
        <v>1</v>
      </c>
      <c r="AJ26" s="3">
        <v>45947</v>
      </c>
      <c r="AK26" s="3">
        <v>0</v>
      </c>
      <c r="AL26" s="3">
        <v>0</v>
      </c>
      <c r="AM26" s="3">
        <v>0</v>
      </c>
      <c r="AN26" s="3">
        <v>0</v>
      </c>
      <c r="AO26" s="3">
        <v>45946</v>
      </c>
      <c r="AP26" s="3">
        <v>45942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452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3246</v>
      </c>
      <c r="AC27" s="8">
        <v>6113.9000000000015</v>
      </c>
      <c r="AD27" s="8">
        <v>0</v>
      </c>
      <c r="AE27" s="8">
        <v>0</v>
      </c>
      <c r="AF27" s="8" t="s">
        <v>453</v>
      </c>
      <c r="AG27" s="1" t="s">
        <v>116</v>
      </c>
      <c r="AH27" s="1" t="s">
        <v>74</v>
      </c>
      <c r="AI27" s="1">
        <v>2</v>
      </c>
      <c r="AJ27" s="3">
        <v>45948</v>
      </c>
      <c r="AK27" s="3">
        <v>0</v>
      </c>
      <c r="AL27" s="3">
        <v>45939</v>
      </c>
      <c r="AM27" s="3">
        <v>45946</v>
      </c>
      <c r="AN27" s="3">
        <v>45947</v>
      </c>
      <c r="AO27" s="3">
        <v>45947</v>
      </c>
      <c r="AP27" s="3">
        <v>45943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460.52612088888895</v>
      </c>
    </row>
    <row r="28" spans="1:56" ht="28.5" customHeight="1" x14ac:dyDescent="0.45">
      <c r="A28" s="3">
        <v>45933</v>
      </c>
      <c r="B28" s="14" t="s">
        <v>452</v>
      </c>
      <c r="C28" s="9" t="s">
        <v>73</v>
      </c>
      <c r="D28" s="13" t="s">
        <v>286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168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 t="s">
        <v>453</v>
      </c>
      <c r="AG28" s="1" t="s">
        <v>116</v>
      </c>
      <c r="AH28" s="1" t="s">
        <v>74</v>
      </c>
      <c r="AI28" s="1">
        <v>2</v>
      </c>
      <c r="AJ28" s="3">
        <v>45948</v>
      </c>
      <c r="AK28" s="3">
        <v>0</v>
      </c>
      <c r="AL28" s="3">
        <v>45939</v>
      </c>
      <c r="AM28" s="3">
        <v>45946</v>
      </c>
      <c r="AN28" s="3">
        <v>45947</v>
      </c>
      <c r="AO28" s="3">
        <v>45947</v>
      </c>
      <c r="AP28" s="3">
        <v>45943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705.02926755555563</v>
      </c>
    </row>
    <row r="29" spans="1:56" ht="28.5" customHeight="1" x14ac:dyDescent="0.45">
      <c r="A29" s="3">
        <v>45933</v>
      </c>
      <c r="B29" s="14" t="s">
        <v>452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45948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 t="s">
        <v>453</v>
      </c>
      <c r="AG29" s="1" t="s">
        <v>113</v>
      </c>
      <c r="AH29" s="1" t="s">
        <v>74</v>
      </c>
      <c r="AI29" s="1">
        <v>2</v>
      </c>
      <c r="AJ29" s="3">
        <v>45948</v>
      </c>
      <c r="AK29" s="3">
        <v>0</v>
      </c>
      <c r="AL29" s="3">
        <v>45939</v>
      </c>
      <c r="AM29" s="3">
        <v>45946</v>
      </c>
      <c r="AN29" s="3">
        <v>45947</v>
      </c>
      <c r="AO29" s="3">
        <v>45947</v>
      </c>
      <c r="AP29" s="3">
        <v>45943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352.51463377777782</v>
      </c>
    </row>
    <row r="30" spans="1:56" ht="28.5" customHeight="1" x14ac:dyDescent="0.45">
      <c r="A30" s="3">
        <v>45919</v>
      </c>
      <c r="B30" s="14" t="s">
        <v>359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45947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168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 t="s">
        <v>360</v>
      </c>
      <c r="AG30" s="1" t="s">
        <v>61</v>
      </c>
      <c r="AH30" s="1">
        <v>0</v>
      </c>
      <c r="AI30" s="1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1410.0585351111113</v>
      </c>
    </row>
    <row r="31" spans="1:56" ht="28.5" customHeight="1" x14ac:dyDescent="0.45">
      <c r="A31" s="3">
        <v>45919</v>
      </c>
      <c r="B31" s="14" t="s">
        <v>361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45947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362</v>
      </c>
      <c r="AG31" s="1" t="s">
        <v>113</v>
      </c>
      <c r="AH31" s="1" t="s">
        <v>77</v>
      </c>
      <c r="AI31" s="1">
        <v>1</v>
      </c>
      <c r="AJ31" s="3">
        <v>45947</v>
      </c>
      <c r="AK31" s="3">
        <v>0</v>
      </c>
      <c r="AL31" s="3">
        <v>0</v>
      </c>
      <c r="AM31" s="3">
        <v>0</v>
      </c>
      <c r="AN31" s="3">
        <v>0</v>
      </c>
      <c r="AO31" s="3">
        <v>45946</v>
      </c>
      <c r="AP31" s="3">
        <v>45942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 t="s">
        <v>132</v>
      </c>
      <c r="B32" s="14" t="s">
        <v>132</v>
      </c>
      <c r="C32" s="9" t="s">
        <v>73</v>
      </c>
      <c r="D32" s="13" t="s">
        <v>306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 t="s">
        <v>63</v>
      </c>
      <c r="U32" s="11">
        <v>5000</v>
      </c>
      <c r="V32" s="10">
        <v>5232</v>
      </c>
      <c r="W32" s="10">
        <v>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 t="s">
        <v>132</v>
      </c>
      <c r="B33" s="14" t="s">
        <v>132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45961</v>
      </c>
      <c r="U33" s="11">
        <v>225000</v>
      </c>
      <c r="V33" s="10">
        <v>0</v>
      </c>
      <c r="W33" s="10">
        <v>225000</v>
      </c>
      <c r="X33" s="10">
        <v>0</v>
      </c>
      <c r="Y33" s="10">
        <v>236250</v>
      </c>
      <c r="Z33" s="9" t="s">
        <v>168</v>
      </c>
      <c r="AA33" s="8">
        <v>210597.75000000003</v>
      </c>
      <c r="AB33" s="8">
        <v>0</v>
      </c>
      <c r="AC33" s="8">
        <v>210597.75000000003</v>
      </c>
      <c r="AD33" s="8">
        <v>0</v>
      </c>
      <c r="AE33" s="8">
        <v>0</v>
      </c>
      <c r="AF33" s="8">
        <v>0</v>
      </c>
      <c r="AG33" s="1" t="s">
        <v>113</v>
      </c>
      <c r="AH33" s="1" t="s">
        <v>74</v>
      </c>
      <c r="AI33" s="1">
        <v>2</v>
      </c>
      <c r="AJ33" s="3">
        <v>45961</v>
      </c>
      <c r="AK33" s="3">
        <v>0</v>
      </c>
      <c r="AL33" s="3">
        <v>45952</v>
      </c>
      <c r="AM33" s="3">
        <v>45959</v>
      </c>
      <c r="AN33" s="3">
        <v>45960</v>
      </c>
      <c r="AO33" s="3">
        <v>45960</v>
      </c>
      <c r="AP33" s="3">
        <v>45956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15863.158520000001</v>
      </c>
    </row>
    <row r="34" spans="1:56" ht="28.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168</v>
      </c>
      <c r="AA34" s="8">
        <v>295395.65000000002</v>
      </c>
      <c r="AB34" s="8">
        <v>27204.550000000003</v>
      </c>
      <c r="AC34" s="8">
        <v>268191.10000000003</v>
      </c>
      <c r="AD34" s="8">
        <v>0</v>
      </c>
      <c r="AE34" s="8">
        <v>0</v>
      </c>
      <c r="AF34" s="8" t="s">
        <v>58</v>
      </c>
      <c r="AG34" s="1" t="s">
        <v>113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170</v>
      </c>
      <c r="BD34" s="56">
        <v>0</v>
      </c>
    </row>
    <row r="35" spans="1:56" ht="28.5" customHeight="1" x14ac:dyDescent="0.45">
      <c r="A35" s="3">
        <v>45905</v>
      </c>
      <c r="B35" s="14" t="s">
        <v>307</v>
      </c>
      <c r="C35" s="9" t="s">
        <v>136</v>
      </c>
      <c r="D35" s="13" t="s">
        <v>302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109</v>
      </c>
      <c r="V35" s="10">
        <v>0</v>
      </c>
      <c r="W35" s="10">
        <v>109</v>
      </c>
      <c r="X35" s="10">
        <v>6124</v>
      </c>
      <c r="Y35" s="10">
        <v>0</v>
      </c>
      <c r="Z35" s="9" t="s">
        <v>110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183</v>
      </c>
      <c r="BD35" s="56">
        <v>0</v>
      </c>
    </row>
    <row r="36" spans="1:56" ht="28.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113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184</v>
      </c>
      <c r="BD36" s="56">
        <v>0</v>
      </c>
    </row>
    <row r="37" spans="1:56" ht="28.5" customHeight="1" x14ac:dyDescent="0.45">
      <c r="A37" s="3">
        <v>45919</v>
      </c>
      <c r="B37" s="14" t="s">
        <v>366</v>
      </c>
      <c r="C37" s="9" t="s">
        <v>136</v>
      </c>
      <c r="D37" s="13" t="s">
        <v>261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48</v>
      </c>
      <c r="V37" s="10">
        <v>0</v>
      </c>
      <c r="W37" s="10">
        <v>48</v>
      </c>
      <c r="X37" s="10">
        <v>11390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455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368</v>
      </c>
      <c r="C38" s="9" t="s">
        <v>136</v>
      </c>
      <c r="D38" s="13" t="s">
        <v>128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1933</v>
      </c>
      <c r="V38" s="10">
        <v>0</v>
      </c>
      <c r="W38" s="10">
        <v>1933</v>
      </c>
      <c r="X38" s="10">
        <v>33440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502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348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369</v>
      </c>
      <c r="C39" s="9" t="s">
        <v>136</v>
      </c>
      <c r="D39" s="13" t="s">
        <v>304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604</v>
      </c>
      <c r="V39" s="10">
        <v>0</v>
      </c>
      <c r="W39" s="10">
        <v>604</v>
      </c>
      <c r="X39" s="10">
        <v>16380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45919</v>
      </c>
      <c r="B40" s="14" t="s">
        <v>370</v>
      </c>
      <c r="C40" s="9" t="s">
        <v>136</v>
      </c>
      <c r="D40" s="13" t="s">
        <v>142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188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106</v>
      </c>
      <c r="T40" s="12" t="s">
        <v>63</v>
      </c>
      <c r="U40" s="11">
        <v>1174</v>
      </c>
      <c r="V40" s="10">
        <v>0</v>
      </c>
      <c r="W40" s="10">
        <v>1174</v>
      </c>
      <c r="X40" s="10">
        <v>21440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45923</v>
      </c>
      <c r="B41" s="14" t="s">
        <v>384</v>
      </c>
      <c r="C41" s="9" t="s">
        <v>385</v>
      </c>
      <c r="D41" s="13" t="s">
        <v>386</v>
      </c>
      <c r="E41" s="9">
        <v>20</v>
      </c>
      <c r="F41" s="9">
        <v>30</v>
      </c>
      <c r="G41" s="9" t="s">
        <v>60</v>
      </c>
      <c r="H41" s="9" t="s">
        <v>66</v>
      </c>
      <c r="I41" s="9">
        <v>80</v>
      </c>
      <c r="J41" s="9" t="s">
        <v>57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45940</v>
      </c>
      <c r="U41" s="11">
        <v>5000</v>
      </c>
      <c r="V41" s="10">
        <v>5048</v>
      </c>
      <c r="W41" s="10">
        <v>0</v>
      </c>
      <c r="X41" s="10">
        <v>5500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45940</v>
      </c>
      <c r="AK41" s="3">
        <v>45936</v>
      </c>
      <c r="AL41" s="3">
        <v>45929</v>
      </c>
      <c r="AM41" s="3">
        <v>45937</v>
      </c>
      <c r="AN41" s="3">
        <v>45938</v>
      </c>
      <c r="AO41" s="3">
        <v>45939</v>
      </c>
      <c r="AP41" s="3">
        <v>45935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 t="s">
        <v>129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45916</v>
      </c>
      <c r="B42" s="14" t="s">
        <v>345</v>
      </c>
      <c r="C42" s="9" t="s">
        <v>246</v>
      </c>
      <c r="D42" s="13" t="s">
        <v>329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78</v>
      </c>
      <c r="K42" s="9">
        <v>0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>
        <v>45940</v>
      </c>
      <c r="U42" s="11">
        <v>5000</v>
      </c>
      <c r="V42" s="10">
        <v>5100</v>
      </c>
      <c r="W42" s="10">
        <v>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45940</v>
      </c>
      <c r="AK42" s="3">
        <v>45936</v>
      </c>
      <c r="AL42" s="3">
        <v>45929</v>
      </c>
      <c r="AM42" s="3">
        <v>45937</v>
      </c>
      <c r="AN42" s="3">
        <v>45938</v>
      </c>
      <c r="AO42" s="3">
        <v>45939</v>
      </c>
      <c r="AP42" s="3">
        <v>45935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45916</v>
      </c>
      <c r="B43" s="14" t="s">
        <v>345</v>
      </c>
      <c r="C43" s="9" t="s">
        <v>246</v>
      </c>
      <c r="D43" s="13" t="s">
        <v>333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45940</v>
      </c>
      <c r="U43" s="11">
        <v>2500</v>
      </c>
      <c r="V43" s="10">
        <v>2500</v>
      </c>
      <c r="W43" s="10">
        <v>0</v>
      </c>
      <c r="X43" s="10">
        <v>2550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45940</v>
      </c>
      <c r="AK43" s="3">
        <v>45936</v>
      </c>
      <c r="AL43" s="3">
        <v>45929</v>
      </c>
      <c r="AM43" s="3">
        <v>45937</v>
      </c>
      <c r="AN43" s="3">
        <v>45938</v>
      </c>
      <c r="AO43" s="3">
        <v>45939</v>
      </c>
      <c r="AP43" s="3">
        <v>45935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387</v>
      </c>
      <c r="C44" s="9" t="s">
        <v>243</v>
      </c>
      <c r="D44" s="13" t="s">
        <v>388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45941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45941</v>
      </c>
      <c r="AK44" s="3">
        <v>45937</v>
      </c>
      <c r="AL44" s="3">
        <v>45930</v>
      </c>
      <c r="AM44" s="3">
        <v>45938</v>
      </c>
      <c r="AN44" s="3">
        <v>45939</v>
      </c>
      <c r="AO44" s="3">
        <v>45940</v>
      </c>
      <c r="AP44" s="3">
        <v>45936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387</v>
      </c>
      <c r="C45" s="9" t="s">
        <v>243</v>
      </c>
      <c r="D45" s="13" t="s">
        <v>389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45941</v>
      </c>
      <c r="U45" s="11">
        <v>20000</v>
      </c>
      <c r="V45" s="10">
        <v>0</v>
      </c>
      <c r="W45" s="10">
        <v>20000</v>
      </c>
      <c r="X45" s="10">
        <v>20600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45941</v>
      </c>
      <c r="AK45" s="3">
        <v>45937</v>
      </c>
      <c r="AL45" s="3">
        <v>45930</v>
      </c>
      <c r="AM45" s="3">
        <v>45938</v>
      </c>
      <c r="AN45" s="3">
        <v>45939</v>
      </c>
      <c r="AO45" s="3">
        <v>45940</v>
      </c>
      <c r="AP45" s="3">
        <v>45936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387</v>
      </c>
      <c r="C46" s="9" t="s">
        <v>243</v>
      </c>
      <c r="D46" s="13" t="s">
        <v>388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5280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45922</v>
      </c>
      <c r="B47" s="14" t="s">
        <v>387</v>
      </c>
      <c r="C47" s="9" t="s">
        <v>243</v>
      </c>
      <c r="D47" s="13" t="s">
        <v>389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45944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45944</v>
      </c>
      <c r="AK47" s="3">
        <v>45940</v>
      </c>
      <c r="AL47" s="3">
        <v>45933</v>
      </c>
      <c r="AM47" s="3">
        <v>45941</v>
      </c>
      <c r="AN47" s="3">
        <v>45942</v>
      </c>
      <c r="AO47" s="3">
        <v>45943</v>
      </c>
      <c r="AP47" s="3">
        <v>45939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131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45922</v>
      </c>
      <c r="B48" s="14" t="s">
        <v>387</v>
      </c>
      <c r="C48" s="9" t="s">
        <v>243</v>
      </c>
      <c r="D48" s="13" t="s">
        <v>390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45944</v>
      </c>
      <c r="U48" s="11">
        <v>5000</v>
      </c>
      <c r="V48" s="10">
        <v>0</v>
      </c>
      <c r="W48" s="10">
        <v>5000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75</v>
      </c>
      <c r="AI48" s="1">
        <v>4</v>
      </c>
      <c r="AJ48" s="3">
        <v>45944</v>
      </c>
      <c r="AK48" s="3">
        <v>45940</v>
      </c>
      <c r="AL48" s="3">
        <v>45933</v>
      </c>
      <c r="AM48" s="3">
        <v>45941</v>
      </c>
      <c r="AN48" s="3">
        <v>45942</v>
      </c>
      <c r="AO48" s="3">
        <v>45943</v>
      </c>
      <c r="AP48" s="3">
        <v>45939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131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45931</v>
      </c>
      <c r="B49" s="14" t="s">
        <v>478</v>
      </c>
      <c r="C49" s="9" t="s">
        <v>448</v>
      </c>
      <c r="D49" s="13" t="s">
        <v>449</v>
      </c>
      <c r="E49" s="9">
        <v>20</v>
      </c>
      <c r="F49" s="9">
        <v>30</v>
      </c>
      <c r="G49" s="9" t="s">
        <v>60</v>
      </c>
      <c r="H49" s="9" t="s">
        <v>66</v>
      </c>
      <c r="I49" s="9">
        <v>80</v>
      </c>
      <c r="J49" s="9" t="s">
        <v>57</v>
      </c>
      <c r="K49" s="9">
        <v>5</v>
      </c>
      <c r="L49" s="9" t="s">
        <v>456</v>
      </c>
      <c r="M49" s="10">
        <v>21</v>
      </c>
      <c r="N49" s="9">
        <v>33</v>
      </c>
      <c r="O49" s="9">
        <v>40</v>
      </c>
      <c r="P49" s="10">
        <v>85.484732256000001</v>
      </c>
      <c r="Q49" s="10">
        <v>0</v>
      </c>
      <c r="R49" s="10">
        <v>85.484732256000001</v>
      </c>
      <c r="S49" s="9" t="s">
        <v>71</v>
      </c>
      <c r="T49" s="12">
        <v>45944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80</v>
      </c>
      <c r="AA49" s="8">
        <v>4400.55</v>
      </c>
      <c r="AB49" s="8">
        <v>4400.55</v>
      </c>
      <c r="AC49" s="8">
        <v>0</v>
      </c>
      <c r="AD49" s="8">
        <v>4400.55</v>
      </c>
      <c r="AE49" s="8">
        <v>0</v>
      </c>
      <c r="AF49" s="8">
        <v>0</v>
      </c>
      <c r="AG49" s="1" t="s">
        <v>113</v>
      </c>
      <c r="AH49" s="1" t="s">
        <v>68</v>
      </c>
      <c r="AI49" s="1">
        <v>4</v>
      </c>
      <c r="AJ49" s="3">
        <v>45944</v>
      </c>
      <c r="AK49" s="3">
        <v>45940</v>
      </c>
      <c r="AL49" s="3">
        <v>45934</v>
      </c>
      <c r="AM49" s="3">
        <v>45941</v>
      </c>
      <c r="AN49" s="3">
        <v>45942</v>
      </c>
      <c r="AO49" s="3">
        <v>45942</v>
      </c>
      <c r="AP49" s="3">
        <v>45939</v>
      </c>
      <c r="AQ49" s="3">
        <v>45943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45931</v>
      </c>
      <c r="B50" s="14" t="s">
        <v>479</v>
      </c>
      <c r="C50" s="9" t="s">
        <v>448</v>
      </c>
      <c r="D50" s="13" t="s">
        <v>450</v>
      </c>
      <c r="E50" s="9">
        <v>20</v>
      </c>
      <c r="F50" s="9">
        <v>30</v>
      </c>
      <c r="G50" s="9" t="s">
        <v>60</v>
      </c>
      <c r="H50" s="9" t="s">
        <v>66</v>
      </c>
      <c r="I50" s="9">
        <v>80</v>
      </c>
      <c r="J50" s="9" t="s">
        <v>57</v>
      </c>
      <c r="K50" s="9">
        <v>5</v>
      </c>
      <c r="L50" s="9" t="s">
        <v>456</v>
      </c>
      <c r="M50" s="10">
        <v>21</v>
      </c>
      <c r="N50" s="9">
        <v>33</v>
      </c>
      <c r="O50" s="9">
        <v>40</v>
      </c>
      <c r="P50" s="10">
        <v>85.484732256000001</v>
      </c>
      <c r="Q50" s="10">
        <v>0</v>
      </c>
      <c r="R50" s="10">
        <v>85.484732256000001</v>
      </c>
      <c r="S50" s="9" t="s">
        <v>71</v>
      </c>
      <c r="T50" s="12">
        <v>45944</v>
      </c>
      <c r="U50" s="11">
        <v>5000</v>
      </c>
      <c r="V50" s="10">
        <v>0</v>
      </c>
      <c r="W50" s="10">
        <v>5000</v>
      </c>
      <c r="X50" s="10">
        <v>5400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68</v>
      </c>
      <c r="AI50" s="1">
        <v>4</v>
      </c>
      <c r="AJ50" s="3">
        <v>45944</v>
      </c>
      <c r="AK50" s="3">
        <v>45940</v>
      </c>
      <c r="AL50" s="3">
        <v>45934</v>
      </c>
      <c r="AM50" s="3">
        <v>45941</v>
      </c>
      <c r="AN50" s="3">
        <v>45942</v>
      </c>
      <c r="AO50" s="3">
        <v>45942</v>
      </c>
      <c r="AP50" s="3">
        <v>45939</v>
      </c>
      <c r="AQ50" s="3">
        <v>45943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45877</v>
      </c>
      <c r="B51" s="14" t="s">
        <v>269</v>
      </c>
      <c r="C51" s="9" t="s">
        <v>79</v>
      </c>
      <c r="D51" s="13" t="s">
        <v>270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45944</v>
      </c>
      <c r="U51" s="11">
        <v>3500</v>
      </c>
      <c r="V51" s="10">
        <v>3500</v>
      </c>
      <c r="W51" s="10">
        <v>0</v>
      </c>
      <c r="X51" s="10">
        <v>3605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45944</v>
      </c>
      <c r="AK51" s="3">
        <v>45940</v>
      </c>
      <c r="AL51" s="3">
        <v>45933</v>
      </c>
      <c r="AM51" s="3">
        <v>45941</v>
      </c>
      <c r="AN51" s="3">
        <v>45942</v>
      </c>
      <c r="AO51" s="3">
        <v>45943</v>
      </c>
      <c r="AP51" s="3">
        <v>45939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345</v>
      </c>
      <c r="C52" s="9" t="s">
        <v>246</v>
      </c>
      <c r="D52" s="13">
        <v>952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5100</v>
      </c>
      <c r="W52" s="10">
        <v>0</v>
      </c>
      <c r="X52" s="10">
        <v>5100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45930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 t="s">
        <v>330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4000</v>
      </c>
      <c r="V53" s="10">
        <v>3517</v>
      </c>
      <c r="W53" s="10">
        <v>483</v>
      </c>
      <c r="X53" s="10">
        <v>4900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45945</v>
      </c>
      <c r="U54" s="11">
        <v>5000</v>
      </c>
      <c r="V54" s="10">
        <v>2363</v>
      </c>
      <c r="W54" s="10">
        <v>2637</v>
      </c>
      <c r="X54" s="10">
        <v>5013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425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345</v>
      </c>
      <c r="C55" s="9" t="s">
        <v>246</v>
      </c>
      <c r="D55" s="13" t="s">
        <v>329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45945</v>
      </c>
      <c r="U55" s="11">
        <v>5000</v>
      </c>
      <c r="V55" s="10">
        <v>0</v>
      </c>
      <c r="W55" s="10">
        <v>5000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45937</v>
      </c>
      <c r="B56" s="14" t="s">
        <v>517</v>
      </c>
      <c r="C56" s="9" t="s">
        <v>136</v>
      </c>
      <c r="D56" s="13" t="s">
        <v>225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45825</v>
      </c>
      <c r="B57" s="14" t="s">
        <v>245</v>
      </c>
      <c r="C57" s="9" t="s">
        <v>136</v>
      </c>
      <c r="D57" s="13" t="s">
        <v>225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894</v>
      </c>
      <c r="V57" s="10">
        <v>525</v>
      </c>
      <c r="W57" s="10">
        <v>369</v>
      </c>
      <c r="X57" s="10">
        <v>0</v>
      </c>
      <c r="Y57" s="10">
        <v>387.45</v>
      </c>
      <c r="Z57" s="9" t="s">
        <v>80</v>
      </c>
      <c r="AA57" s="8">
        <v>386.61975000000007</v>
      </c>
      <c r="AB57" s="8">
        <v>386.61975000000007</v>
      </c>
      <c r="AC57" s="8">
        <v>0</v>
      </c>
      <c r="AD57" s="8">
        <v>386.61975000000007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503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45945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227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45945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45945</v>
      </c>
      <c r="AK59" s="3">
        <v>45941</v>
      </c>
      <c r="AL59" s="3">
        <v>45934</v>
      </c>
      <c r="AM59" s="3">
        <v>45942</v>
      </c>
      <c r="AN59" s="3">
        <v>45943</v>
      </c>
      <c r="AO59" s="3">
        <v>45944</v>
      </c>
      <c r="AP59" s="3">
        <v>45940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>
        <v>953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45947</v>
      </c>
      <c r="U60" s="11">
        <v>2500</v>
      </c>
      <c r="V60" s="10">
        <v>2700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45947</v>
      </c>
      <c r="AK60" s="3">
        <v>45943</v>
      </c>
      <c r="AL60" s="3">
        <v>45936</v>
      </c>
      <c r="AM60" s="3">
        <v>45944</v>
      </c>
      <c r="AN60" s="3">
        <v>45945</v>
      </c>
      <c r="AO60" s="3">
        <v>45946</v>
      </c>
      <c r="AP60" s="3">
        <v>45942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 t="s">
        <v>333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45947</v>
      </c>
      <c r="U61" s="11">
        <v>2500</v>
      </c>
      <c r="V61" s="10">
        <v>2500</v>
      </c>
      <c r="W61" s="10">
        <v>0</v>
      </c>
      <c r="X61" s="10">
        <v>2550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345</v>
      </c>
      <c r="C62" s="9" t="s">
        <v>246</v>
      </c>
      <c r="D62" s="13" t="s">
        <v>330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45947</v>
      </c>
      <c r="U62" s="11">
        <v>5000</v>
      </c>
      <c r="V62" s="10">
        <v>0</v>
      </c>
      <c r="W62" s="10">
        <v>5000</v>
      </c>
      <c r="X62" s="10">
        <v>5100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45911</v>
      </c>
      <c r="B63" s="14" t="s">
        <v>317</v>
      </c>
      <c r="C63" s="9" t="s">
        <v>105</v>
      </c>
      <c r="D63" s="13" t="s">
        <v>318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45947</v>
      </c>
      <c r="U63" s="11">
        <v>8000</v>
      </c>
      <c r="V63" s="10">
        <v>0</v>
      </c>
      <c r="W63" s="10">
        <v>8000</v>
      </c>
      <c r="X63" s="10">
        <v>0</v>
      </c>
      <c r="Y63" s="10">
        <v>8400</v>
      </c>
      <c r="Z63" s="9" t="s">
        <v>80</v>
      </c>
      <c r="AA63" s="8">
        <v>8829.0399999999991</v>
      </c>
      <c r="AB63" s="8">
        <v>8829.0399999999991</v>
      </c>
      <c r="AC63" s="8">
        <v>0</v>
      </c>
      <c r="AD63" s="8">
        <v>8829.0399999999991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45909</v>
      </c>
      <c r="B64" s="14" t="s">
        <v>315</v>
      </c>
      <c r="C64" s="9" t="s">
        <v>105</v>
      </c>
      <c r="D64" s="13" t="s">
        <v>310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45947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45947</v>
      </c>
      <c r="AK64" s="3">
        <v>45943</v>
      </c>
      <c r="AL64" s="3">
        <v>45936</v>
      </c>
      <c r="AM64" s="3">
        <v>45944</v>
      </c>
      <c r="AN64" s="3">
        <v>45945</v>
      </c>
      <c r="AO64" s="3">
        <v>45946</v>
      </c>
      <c r="AP64" s="3">
        <v>45942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45947</v>
      </c>
      <c r="U65" s="11">
        <v>7500</v>
      </c>
      <c r="V65" s="10">
        <v>5245</v>
      </c>
      <c r="W65" s="10">
        <v>2255</v>
      </c>
      <c r="X65" s="10">
        <v>7625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45947</v>
      </c>
      <c r="AK65" s="3">
        <v>45943</v>
      </c>
      <c r="AL65" s="3">
        <v>45936</v>
      </c>
      <c r="AM65" s="3">
        <v>45944</v>
      </c>
      <c r="AN65" s="3">
        <v>45945</v>
      </c>
      <c r="AO65" s="3">
        <v>45946</v>
      </c>
      <c r="AP65" s="3">
        <v>45942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45950</v>
      </c>
      <c r="U66" s="11">
        <v>5000</v>
      </c>
      <c r="V66" s="10">
        <v>0</v>
      </c>
      <c r="W66" s="10">
        <v>5000</v>
      </c>
      <c r="X66" s="10">
        <v>5150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45950</v>
      </c>
      <c r="AK66" s="3">
        <v>45946</v>
      </c>
      <c r="AL66" s="3">
        <v>45939</v>
      </c>
      <c r="AM66" s="3">
        <v>45947</v>
      </c>
      <c r="AN66" s="3">
        <v>45948</v>
      </c>
      <c r="AO66" s="3">
        <v>45949</v>
      </c>
      <c r="AP66" s="3">
        <v>45945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330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45951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45951</v>
      </c>
      <c r="U68" s="11">
        <v>2500</v>
      </c>
      <c r="V68" s="10">
        <v>1371</v>
      </c>
      <c r="W68" s="10">
        <v>1129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45951</v>
      </c>
      <c r="AK68" s="3">
        <v>45947</v>
      </c>
      <c r="AL68" s="3">
        <v>45940</v>
      </c>
      <c r="AM68" s="3">
        <v>45948</v>
      </c>
      <c r="AN68" s="3">
        <v>45949</v>
      </c>
      <c r="AO68" s="3">
        <v>45950</v>
      </c>
      <c r="AP68" s="3">
        <v>45946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281</v>
      </c>
      <c r="C69" s="9" t="s">
        <v>79</v>
      </c>
      <c r="D69" s="13" t="s">
        <v>209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45951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45951</v>
      </c>
      <c r="AK69" s="3">
        <v>45947</v>
      </c>
      <c r="AL69" s="3">
        <v>45940</v>
      </c>
      <c r="AM69" s="3">
        <v>45948</v>
      </c>
      <c r="AN69" s="3">
        <v>45949</v>
      </c>
      <c r="AO69" s="3">
        <v>45950</v>
      </c>
      <c r="AP69" s="3">
        <v>45946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500.31226666666674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>
        <v>917</v>
      </c>
      <c r="E70" s="9">
        <v>20</v>
      </c>
      <c r="F70" s="9">
        <v>37</v>
      </c>
      <c r="G70" s="9" t="s">
        <v>60</v>
      </c>
      <c r="H70" s="9" t="s">
        <v>76</v>
      </c>
      <c r="I70" s="9">
        <v>98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45952</v>
      </c>
      <c r="U70" s="11">
        <v>2500</v>
      </c>
      <c r="V70" s="10">
        <v>0</v>
      </c>
      <c r="W70" s="10">
        <v>2500</v>
      </c>
      <c r="X70" s="10">
        <v>0</v>
      </c>
      <c r="Y70" s="10">
        <v>2625</v>
      </c>
      <c r="Z70" s="9" t="s">
        <v>80</v>
      </c>
      <c r="AA70" s="8">
        <v>2689.2250000000004</v>
      </c>
      <c r="AB70" s="8">
        <v>0</v>
      </c>
      <c r="AC70" s="8">
        <v>2689.2250000000004</v>
      </c>
      <c r="AD70" s="8">
        <v>0</v>
      </c>
      <c r="AE70" s="8">
        <v>2689.2250000000004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45952</v>
      </c>
      <c r="AK70" s="3">
        <v>45948</v>
      </c>
      <c r="AL70" s="3">
        <v>45941</v>
      </c>
      <c r="AM70" s="3">
        <v>45949</v>
      </c>
      <c r="AN70" s="3">
        <v>45950</v>
      </c>
      <c r="AO70" s="3">
        <v>45951</v>
      </c>
      <c r="AP70" s="3">
        <v>45947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203.18588888888891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45954</v>
      </c>
      <c r="U71" s="11">
        <v>2500</v>
      </c>
      <c r="V71" s="10">
        <v>0</v>
      </c>
      <c r="W71" s="10">
        <v>2500</v>
      </c>
      <c r="X71" s="10">
        <v>2550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45954</v>
      </c>
      <c r="AK71" s="3">
        <v>45950</v>
      </c>
      <c r="AL71" s="3">
        <v>45943</v>
      </c>
      <c r="AM71" s="3">
        <v>45951</v>
      </c>
      <c r="AN71" s="3">
        <v>45952</v>
      </c>
      <c r="AO71" s="3">
        <v>45953</v>
      </c>
      <c r="AP71" s="3">
        <v>45949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 t="s">
        <v>329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45954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0</v>
      </c>
      <c r="AC72" s="8">
        <v>5518.15</v>
      </c>
      <c r="AD72" s="8">
        <v>0</v>
      </c>
      <c r="AE72" s="8">
        <v>5518.15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45954</v>
      </c>
      <c r="AK72" s="3">
        <v>45950</v>
      </c>
      <c r="AL72" s="3">
        <v>45943</v>
      </c>
      <c r="AM72" s="3">
        <v>45951</v>
      </c>
      <c r="AN72" s="3">
        <v>45952</v>
      </c>
      <c r="AO72" s="3">
        <v>45953</v>
      </c>
      <c r="AP72" s="3">
        <v>45949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416.92688888888887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330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45957</v>
      </c>
      <c r="U73" s="11">
        <v>5000</v>
      </c>
      <c r="V73" s="10">
        <v>0</v>
      </c>
      <c r="W73" s="10">
        <v>5000</v>
      </c>
      <c r="X73" s="10">
        <v>5385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45957</v>
      </c>
      <c r="AK73" s="3">
        <v>45953</v>
      </c>
      <c r="AL73" s="3">
        <v>45946</v>
      </c>
      <c r="AM73" s="3">
        <v>45954</v>
      </c>
      <c r="AN73" s="3">
        <v>45955</v>
      </c>
      <c r="AO73" s="3">
        <v>45956</v>
      </c>
      <c r="AP73" s="3">
        <v>45952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45798</v>
      </c>
      <c r="B74" s="14" t="s">
        <v>239</v>
      </c>
      <c r="C74" s="9" t="s">
        <v>105</v>
      </c>
      <c r="D74" s="13" t="s">
        <v>480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45957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2859</v>
      </c>
      <c r="AC74" s="8">
        <v>451.88999999999987</v>
      </c>
      <c r="AD74" s="8">
        <v>2859</v>
      </c>
      <c r="AE74" s="8">
        <v>451.88999999999987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45957</v>
      </c>
      <c r="AK74" s="3">
        <v>45953</v>
      </c>
      <c r="AL74" s="3">
        <v>45946</v>
      </c>
      <c r="AM74" s="3">
        <v>45954</v>
      </c>
      <c r="AN74" s="3">
        <v>45955</v>
      </c>
      <c r="AO74" s="3">
        <v>45956</v>
      </c>
      <c r="AP74" s="3">
        <v>45952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34.142799999999994</v>
      </c>
    </row>
    <row r="75" spans="1:56" ht="28.5" customHeight="1" x14ac:dyDescent="0.45">
      <c r="A75" s="3">
        <v>45923</v>
      </c>
      <c r="B75" s="14" t="s">
        <v>391</v>
      </c>
      <c r="C75" s="9" t="s">
        <v>79</v>
      </c>
      <c r="D75" s="13" t="s">
        <v>392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45941</v>
      </c>
      <c r="AK75" s="3">
        <v>45937</v>
      </c>
      <c r="AL75" s="3">
        <v>45930</v>
      </c>
      <c r="AM75" s="3">
        <v>45938</v>
      </c>
      <c r="AN75" s="3">
        <v>45939</v>
      </c>
      <c r="AO75" s="3">
        <v>45940</v>
      </c>
      <c r="AP75" s="3">
        <v>45936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131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250.15613333333337</v>
      </c>
    </row>
    <row r="76" spans="1:56" ht="28.5" customHeight="1" x14ac:dyDescent="0.45">
      <c r="A76" s="3">
        <v>45909</v>
      </c>
      <c r="B76" s="14" t="s">
        <v>314</v>
      </c>
      <c r="C76" s="9" t="s">
        <v>79</v>
      </c>
      <c r="D76" s="13" t="s">
        <v>309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45958</v>
      </c>
      <c r="U76" s="11">
        <v>6000</v>
      </c>
      <c r="V76" s="10">
        <v>5531</v>
      </c>
      <c r="W76" s="10">
        <v>469</v>
      </c>
      <c r="X76" s="10">
        <v>6100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45958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45958</v>
      </c>
      <c r="AK77" s="3">
        <v>45954</v>
      </c>
      <c r="AL77" s="3">
        <v>45947</v>
      </c>
      <c r="AM77" s="3">
        <v>45955</v>
      </c>
      <c r="AN77" s="3">
        <v>45956</v>
      </c>
      <c r="AO77" s="3">
        <v>45957</v>
      </c>
      <c r="AP77" s="3">
        <v>45953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45959</v>
      </c>
      <c r="U78" s="11">
        <v>5000</v>
      </c>
      <c r="V78" s="10">
        <v>5825</v>
      </c>
      <c r="W78" s="10">
        <v>0</v>
      </c>
      <c r="X78" s="10">
        <v>5200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45959</v>
      </c>
      <c r="AK78" s="3">
        <v>45955</v>
      </c>
      <c r="AL78" s="3">
        <v>45948</v>
      </c>
      <c r="AM78" s="3">
        <v>45956</v>
      </c>
      <c r="AN78" s="3">
        <v>45957</v>
      </c>
      <c r="AO78" s="3">
        <v>45958</v>
      </c>
      <c r="AP78" s="3">
        <v>45954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 t="s">
        <v>132</v>
      </c>
      <c r="B79" s="14" t="s">
        <v>132</v>
      </c>
      <c r="C79" s="9" t="s">
        <v>79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45960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1667.7075555555555</v>
      </c>
    </row>
    <row r="80" spans="1:56" ht="28.5" customHeight="1" x14ac:dyDescent="0.45">
      <c r="A80" s="3" t="s">
        <v>132</v>
      </c>
      <c r="B80" s="14" t="s">
        <v>132</v>
      </c>
      <c r="C80" s="9" t="s">
        <v>96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45960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21513.800000000003</v>
      </c>
      <c r="AB80" s="8">
        <v>0</v>
      </c>
      <c r="AC80" s="8">
        <v>21513.800000000003</v>
      </c>
      <c r="AD80" s="8">
        <v>0</v>
      </c>
      <c r="AE80" s="8">
        <v>21513.800000000003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1625.4871111111113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 t="s">
        <v>333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45961</v>
      </c>
      <c r="U82" s="11">
        <v>2500</v>
      </c>
      <c r="V82" s="10">
        <v>0</v>
      </c>
      <c r="W82" s="10">
        <v>2500</v>
      </c>
      <c r="X82" s="10">
        <v>2550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>
        <v>917</v>
      </c>
      <c r="E83" s="9">
        <v>20</v>
      </c>
      <c r="F83" s="9">
        <v>37</v>
      </c>
      <c r="G83" s="9" t="s">
        <v>60</v>
      </c>
      <c r="H83" s="9" t="s">
        <v>76</v>
      </c>
      <c r="I83" s="9">
        <v>98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45961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2689.2250000000004</v>
      </c>
      <c r="AB83" s="8">
        <v>0</v>
      </c>
      <c r="AC83" s="8">
        <v>2689.2250000000004</v>
      </c>
      <c r="AD83" s="8">
        <v>0</v>
      </c>
      <c r="AE83" s="8">
        <v>2689.2250000000004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203.18588888888891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45911</v>
      </c>
      <c r="B85" s="14" t="s">
        <v>319</v>
      </c>
      <c r="C85" s="9" t="s">
        <v>105</v>
      </c>
      <c r="D85" s="13" t="s">
        <v>320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45909</v>
      </c>
      <c r="B86" s="14" t="s">
        <v>316</v>
      </c>
      <c r="C86" s="9" t="s">
        <v>105</v>
      </c>
      <c r="D86" s="13" t="s">
        <v>311</v>
      </c>
      <c r="E86" s="9">
        <v>20</v>
      </c>
      <c r="F86" s="9">
        <v>40</v>
      </c>
      <c r="G86" s="9" t="s">
        <v>60</v>
      </c>
      <c r="H86" s="9" t="s">
        <v>66</v>
      </c>
      <c r="I86" s="9">
        <v>108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262.82226666666668</v>
      </c>
    </row>
    <row r="87" spans="1:56" ht="28.5" customHeight="1" x14ac:dyDescent="0.45">
      <c r="A87" s="3" t="s">
        <v>132</v>
      </c>
      <c r="B87" s="14" t="s">
        <v>132</v>
      </c>
      <c r="C87" s="9" t="s">
        <v>136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45961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7916.333333333333</v>
      </c>
    </row>
    <row r="88" spans="1:56" ht="28.5" customHeight="1" x14ac:dyDescent="0.45">
      <c r="A88" s="3" t="s">
        <v>132</v>
      </c>
      <c r="B88" s="14" t="s">
        <v>132</v>
      </c>
      <c r="C88" s="9" t="s">
        <v>246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45961</v>
      </c>
      <c r="U88" s="11">
        <v>305000</v>
      </c>
      <c r="V88" s="10">
        <v>0</v>
      </c>
      <c r="W88" s="10">
        <v>305000</v>
      </c>
      <c r="X88" s="10">
        <v>0</v>
      </c>
      <c r="Y88" s="10">
        <v>320250</v>
      </c>
      <c r="Z88" s="9" t="s">
        <v>80</v>
      </c>
      <c r="AA88" s="8">
        <v>336607.14999999997</v>
      </c>
      <c r="AB88" s="8">
        <v>0</v>
      </c>
      <c r="AC88" s="8">
        <v>336607.14999999997</v>
      </c>
      <c r="AD88" s="8">
        <v>0</v>
      </c>
      <c r="AE88" s="8">
        <v>336607.14999999997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25432.540222222222</v>
      </c>
    </row>
    <row r="89" spans="1:56" ht="28.5" customHeight="1" x14ac:dyDescent="0.45">
      <c r="A89" s="3">
        <v>45933</v>
      </c>
      <c r="B89" s="14" t="s">
        <v>504</v>
      </c>
      <c r="C89" s="9" t="s">
        <v>105</v>
      </c>
      <c r="D89" s="13" t="s">
        <v>208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505</v>
      </c>
      <c r="C90" s="9" t="s">
        <v>105</v>
      </c>
      <c r="D90" s="13" t="s">
        <v>481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506</v>
      </c>
      <c r="C91" s="9" t="s">
        <v>79</v>
      </c>
      <c r="D91" s="13" t="s">
        <v>482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507</v>
      </c>
      <c r="C92" s="9" t="s">
        <v>79</v>
      </c>
      <c r="D92" s="13" t="s">
        <v>483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45933</v>
      </c>
      <c r="B93" s="14" t="s">
        <v>508</v>
      </c>
      <c r="C93" s="9" t="s">
        <v>79</v>
      </c>
      <c r="D93" s="13" t="s">
        <v>484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115</v>
      </c>
      <c r="AH93" s="1" t="s">
        <v>75</v>
      </c>
      <c r="AI93" s="1">
        <v>4</v>
      </c>
      <c r="AJ93" s="3">
        <v>45953</v>
      </c>
      <c r="AK93" s="3">
        <v>45949</v>
      </c>
      <c r="AL93" s="3">
        <v>45942</v>
      </c>
      <c r="AM93" s="3">
        <v>45950</v>
      </c>
      <c r="AN93" s="3">
        <v>45951</v>
      </c>
      <c r="AO93" s="3">
        <v>45952</v>
      </c>
      <c r="AP93" s="3">
        <v>45948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250.15613333333337</v>
      </c>
    </row>
    <row r="94" spans="1:56" ht="28.5" customHeight="1" x14ac:dyDescent="0.45">
      <c r="A94" s="3">
        <v>45933</v>
      </c>
      <c r="B94" s="14" t="s">
        <v>509</v>
      </c>
      <c r="C94" s="9" t="s">
        <v>105</v>
      </c>
      <c r="D94" s="13" t="s">
        <v>485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45933</v>
      </c>
      <c r="B95" s="14" t="s">
        <v>510</v>
      </c>
      <c r="C95" s="9" t="s">
        <v>105</v>
      </c>
      <c r="D95" s="13" t="s">
        <v>486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333.54151111111111</v>
      </c>
    </row>
    <row r="96" spans="1:56" ht="28.5" customHeight="1" x14ac:dyDescent="0.45">
      <c r="A96" s="3">
        <v>45919</v>
      </c>
      <c r="B96" s="14" t="s">
        <v>368</v>
      </c>
      <c r="C96" s="9" t="s">
        <v>136</v>
      </c>
      <c r="D96" s="13" t="s">
        <v>213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1172</v>
      </c>
      <c r="V96" s="10">
        <v>0</v>
      </c>
      <c r="W96" s="10">
        <v>1172</v>
      </c>
      <c r="X96" s="10">
        <v>21290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349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367</v>
      </c>
      <c r="C97" s="9" t="s">
        <v>136</v>
      </c>
      <c r="D97" s="13" t="s">
        <v>350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227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622</v>
      </c>
      <c r="V97" s="10">
        <v>0</v>
      </c>
      <c r="W97" s="10">
        <v>622</v>
      </c>
      <c r="X97" s="10">
        <v>6150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45923</v>
      </c>
      <c r="B98" s="14" t="s">
        <v>393</v>
      </c>
      <c r="C98" s="9" t="s">
        <v>79</v>
      </c>
      <c r="D98" s="13" t="s">
        <v>394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114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45923</v>
      </c>
      <c r="B99" s="14" t="s">
        <v>395</v>
      </c>
      <c r="C99" s="9" t="s">
        <v>79</v>
      </c>
      <c r="D99" s="13" t="s">
        <v>396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25000</v>
      </c>
      <c r="V99" s="10">
        <v>0</v>
      </c>
      <c r="W99" s="10">
        <v>25000</v>
      </c>
      <c r="X99" s="10">
        <v>0</v>
      </c>
      <c r="Y99" s="10">
        <v>26250</v>
      </c>
      <c r="Z99" s="9" t="s">
        <v>80</v>
      </c>
      <c r="AA99" s="8">
        <v>27590.75</v>
      </c>
      <c r="AB99" s="8">
        <v>0</v>
      </c>
      <c r="AC99" s="8">
        <v>27590.75</v>
      </c>
      <c r="AD99" s="8">
        <v>0</v>
      </c>
      <c r="AE99" s="8">
        <v>27590.75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131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2084.6344444444444</v>
      </c>
    </row>
    <row r="100" spans="1:56" ht="28.5" customHeight="1" x14ac:dyDescent="0.45">
      <c r="A100" s="3">
        <v>45923</v>
      </c>
      <c r="B100" s="14" t="s">
        <v>397</v>
      </c>
      <c r="C100" s="9" t="s">
        <v>79</v>
      </c>
      <c r="D100" s="13" t="s">
        <v>398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114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45923</v>
      </c>
      <c r="B101" s="14" t="s">
        <v>399</v>
      </c>
      <c r="C101" s="9" t="s">
        <v>79</v>
      </c>
      <c r="D101" s="13" t="s">
        <v>400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45877</v>
      </c>
      <c r="B102" s="14" t="s">
        <v>269</v>
      </c>
      <c r="C102" s="9" t="s">
        <v>79</v>
      </c>
      <c r="D102" s="13" t="s">
        <v>270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3500</v>
      </c>
      <c r="V102" s="10">
        <v>1217</v>
      </c>
      <c r="W102" s="10">
        <v>2283</v>
      </c>
      <c r="X102" s="10">
        <v>1545</v>
      </c>
      <c r="Y102" s="10">
        <v>2052.75</v>
      </c>
      <c r="Z102" s="9" t="s">
        <v>80</v>
      </c>
      <c r="AA102" s="8">
        <v>2265.4764825000002</v>
      </c>
      <c r="AB102" s="8">
        <v>0</v>
      </c>
      <c r="AC102" s="8">
        <v>2265.4764825000002</v>
      </c>
      <c r="AD102" s="8">
        <v>0</v>
      </c>
      <c r="AE102" s="8">
        <v>2265.4764825000002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171.16933423333336</v>
      </c>
    </row>
    <row r="103" spans="1:56" ht="28.5" customHeight="1" x14ac:dyDescent="0.45">
      <c r="A103" s="3">
        <v>45896</v>
      </c>
      <c r="B103" s="14" t="s">
        <v>291</v>
      </c>
      <c r="C103" s="9" t="s">
        <v>79</v>
      </c>
      <c r="D103" s="13" t="s">
        <v>263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45905</v>
      </c>
      <c r="B104" s="14" t="s">
        <v>308</v>
      </c>
      <c r="C104" s="9" t="s">
        <v>136</v>
      </c>
      <c r="D104" s="13" t="s">
        <v>229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243</v>
      </c>
      <c r="V104" s="10">
        <v>0</v>
      </c>
      <c r="W104" s="10">
        <v>243</v>
      </c>
      <c r="X104" s="10">
        <v>5950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300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45796</v>
      </c>
      <c r="B105" s="14" t="s">
        <v>233</v>
      </c>
      <c r="C105" s="9" t="s">
        <v>136</v>
      </c>
      <c r="D105" s="13" t="s">
        <v>231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302</v>
      </c>
      <c r="V105" s="10">
        <v>363</v>
      </c>
      <c r="W105" s="10">
        <v>0</v>
      </c>
      <c r="X105" s="10">
        <v>5300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45674</v>
      </c>
      <c r="B106" s="14" t="s">
        <v>215</v>
      </c>
      <c r="C106" s="9" t="s">
        <v>136</v>
      </c>
      <c r="D106" s="13" t="s">
        <v>214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222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45611</v>
      </c>
      <c r="B107" s="14" t="s">
        <v>187</v>
      </c>
      <c r="C107" s="9" t="s">
        <v>136</v>
      </c>
      <c r="D107" s="13" t="s">
        <v>186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45523</v>
      </c>
      <c r="B108" s="14" t="s">
        <v>174</v>
      </c>
      <c r="C108" s="9" t="s">
        <v>136</v>
      </c>
      <c r="D108" s="13" t="s">
        <v>172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45896</v>
      </c>
      <c r="B109" s="14" t="s">
        <v>292</v>
      </c>
      <c r="C109" s="9" t="s">
        <v>79</v>
      </c>
      <c r="D109" s="13" t="s">
        <v>293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2232</v>
      </c>
      <c r="W109" s="10">
        <v>768</v>
      </c>
      <c r="X109" s="10">
        <v>8100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5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45891</v>
      </c>
      <c r="B110" s="14" t="s">
        <v>287</v>
      </c>
      <c r="C110" s="9" t="s">
        <v>79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45951</v>
      </c>
      <c r="U110" s="11">
        <v>9000</v>
      </c>
      <c r="V110" s="10">
        <v>8447</v>
      </c>
      <c r="W110" s="10">
        <v>553</v>
      </c>
      <c r="X110" s="10">
        <v>9150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5</v>
      </c>
      <c r="AJ110" s="3">
        <v>45951</v>
      </c>
      <c r="AK110" s="3">
        <v>45946</v>
      </c>
      <c r="AL110" s="3">
        <v>45939</v>
      </c>
      <c r="AM110" s="3">
        <v>45947</v>
      </c>
      <c r="AN110" s="3">
        <v>45948</v>
      </c>
      <c r="AO110" s="3">
        <v>45949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8447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45891</v>
      </c>
      <c r="B111" s="14" t="s">
        <v>289</v>
      </c>
      <c r="C111" s="9" t="s">
        <v>79</v>
      </c>
      <c r="D111" s="13" t="s">
        <v>290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6000</v>
      </c>
      <c r="V111" s="10">
        <v>5500</v>
      </c>
      <c r="W111" s="10">
        <v>500</v>
      </c>
      <c r="X111" s="10">
        <v>9455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5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8500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45908</v>
      </c>
      <c r="B112" s="14" t="s">
        <v>313</v>
      </c>
      <c r="C112" s="9" t="s">
        <v>235</v>
      </c>
      <c r="D112" s="13" t="s">
        <v>236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4000</v>
      </c>
      <c r="W112" s="10">
        <v>0</v>
      </c>
      <c r="X112" s="10">
        <v>4060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45908</v>
      </c>
      <c r="B113" s="14" t="s">
        <v>313</v>
      </c>
      <c r="C113" s="9" t="s">
        <v>235</v>
      </c>
      <c r="D113" s="13" t="s">
        <v>278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129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45799</v>
      </c>
      <c r="B114" s="14" t="s">
        <v>240</v>
      </c>
      <c r="C114" s="9" t="s">
        <v>235</v>
      </c>
      <c r="D114" s="13" t="s">
        <v>236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129</v>
      </c>
      <c r="U114" s="11">
        <v>4000</v>
      </c>
      <c r="V114" s="10">
        <v>3975</v>
      </c>
      <c r="W114" s="10">
        <v>25</v>
      </c>
      <c r="X114" s="10">
        <v>4140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202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45799</v>
      </c>
      <c r="B115" s="14" t="s">
        <v>240</v>
      </c>
      <c r="C115" s="9" t="s">
        <v>235</v>
      </c>
      <c r="D115" s="13" t="s">
        <v>278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129</v>
      </c>
      <c r="U115" s="11">
        <v>4000</v>
      </c>
      <c r="V115" s="10">
        <v>4056</v>
      </c>
      <c r="W115" s="10">
        <v>0</v>
      </c>
      <c r="X115" s="10">
        <v>4404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202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45720</v>
      </c>
      <c r="B116" s="14" t="s">
        <v>126</v>
      </c>
      <c r="C116" s="9" t="s">
        <v>105</v>
      </c>
      <c r="D116" s="13" t="s">
        <v>201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45720</v>
      </c>
      <c r="B117" s="14" t="s">
        <v>126</v>
      </c>
      <c r="C117" s="9" t="s">
        <v>105</v>
      </c>
      <c r="D117" s="13" t="s">
        <v>208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129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129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45541</v>
      </c>
      <c r="B118" s="14" t="s">
        <v>176</v>
      </c>
      <c r="C118" s="9" t="s">
        <v>105</v>
      </c>
      <c r="D118" s="13" t="s">
        <v>177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129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178</v>
      </c>
      <c r="AG118" s="1" t="s">
        <v>113</v>
      </c>
      <c r="AH118" s="1" t="s">
        <v>75</v>
      </c>
      <c r="AI118" s="1">
        <v>4</v>
      </c>
      <c r="AJ118" s="3" t="s">
        <v>129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211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45581</v>
      </c>
      <c r="B119" s="14" t="s">
        <v>180</v>
      </c>
      <c r="C119" s="9" t="s">
        <v>105</v>
      </c>
      <c r="D119" s="13" t="s">
        <v>181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129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129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627413.89598250005</v>
      </c>
      <c r="AB120" s="8">
        <v>30440.6695</v>
      </c>
      <c r="AC120" s="8">
        <v>596973.22648250009</v>
      </c>
      <c r="AD120" s="8">
        <v>19786.099749999998</v>
      </c>
      <c r="AE120" s="8">
        <v>607627.79623250011</v>
      </c>
      <c r="AF120" s="8" t="s">
        <v>58</v>
      </c>
      <c r="AG120" s="1" t="s">
        <v>113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45940</v>
      </c>
      <c r="U121" s="11">
        <v>2500</v>
      </c>
      <c r="V121" s="10">
        <v>2500</v>
      </c>
      <c r="W121" s="10">
        <v>0</v>
      </c>
      <c r="X121" s="10">
        <v>2687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74</v>
      </c>
      <c r="AI121" s="1">
        <v>2</v>
      </c>
      <c r="AJ121" s="3">
        <v>45940</v>
      </c>
      <c r="AK121" s="3">
        <v>0</v>
      </c>
      <c r="AL121" s="3">
        <v>45931</v>
      </c>
      <c r="AM121" s="3">
        <v>45938</v>
      </c>
      <c r="AN121" s="3">
        <v>45939</v>
      </c>
      <c r="AO121" s="3">
        <v>45939</v>
      </c>
      <c r="AP121" s="3">
        <v>45935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 t="s">
        <v>334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45940</v>
      </c>
      <c r="U122" s="11">
        <v>10000</v>
      </c>
      <c r="V122" s="10">
        <v>10000</v>
      </c>
      <c r="W122" s="10">
        <v>0</v>
      </c>
      <c r="X122" s="10">
        <v>10300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45940</v>
      </c>
      <c r="AK122" s="3">
        <v>0</v>
      </c>
      <c r="AL122" s="3">
        <v>45931</v>
      </c>
      <c r="AM122" s="3">
        <v>45938</v>
      </c>
      <c r="AN122" s="3">
        <v>45939</v>
      </c>
      <c r="AO122" s="3">
        <v>45939</v>
      </c>
      <c r="AP122" s="3">
        <v>45935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335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45940</v>
      </c>
      <c r="U123" s="11">
        <v>7500</v>
      </c>
      <c r="V123" s="10">
        <v>7500</v>
      </c>
      <c r="W123" s="10">
        <v>0</v>
      </c>
      <c r="X123" s="10">
        <v>7600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74</v>
      </c>
      <c r="AI123" s="1">
        <v>2</v>
      </c>
      <c r="AJ123" s="3">
        <v>45940</v>
      </c>
      <c r="AK123" s="3">
        <v>0</v>
      </c>
      <c r="AL123" s="3">
        <v>45931</v>
      </c>
      <c r="AM123" s="3">
        <v>45938</v>
      </c>
      <c r="AN123" s="3">
        <v>45939</v>
      </c>
      <c r="AO123" s="3">
        <v>45939</v>
      </c>
      <c r="AP123" s="3">
        <v>45935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45945</v>
      </c>
      <c r="U124" s="11">
        <v>10000</v>
      </c>
      <c r="V124" s="10">
        <v>0</v>
      </c>
      <c r="W124" s="10">
        <v>10000</v>
      </c>
      <c r="X124" s="10">
        <v>975</v>
      </c>
      <c r="Y124" s="10">
        <v>9476.25</v>
      </c>
      <c r="Z124" s="9" t="s">
        <v>247</v>
      </c>
      <c r="AA124" s="8">
        <v>10723.040212500002</v>
      </c>
      <c r="AB124" s="8">
        <v>10723.040212500002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45945</v>
      </c>
      <c r="AK124" s="3">
        <v>0</v>
      </c>
      <c r="AL124" s="3">
        <v>45936</v>
      </c>
      <c r="AM124" s="3">
        <v>45943</v>
      </c>
      <c r="AN124" s="3">
        <v>45944</v>
      </c>
      <c r="AO124" s="3">
        <v>45944</v>
      </c>
      <c r="AP124" s="3">
        <v>45940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 t="s">
        <v>335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45945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45945</v>
      </c>
      <c r="AK125" s="3">
        <v>0</v>
      </c>
      <c r="AL125" s="3">
        <v>45936</v>
      </c>
      <c r="AM125" s="3">
        <v>45943</v>
      </c>
      <c r="AN125" s="3">
        <v>45944</v>
      </c>
      <c r="AO125" s="3">
        <v>45944</v>
      </c>
      <c r="AP125" s="3">
        <v>45940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45932</v>
      </c>
      <c r="B126" s="14" t="s">
        <v>487</v>
      </c>
      <c r="C126" s="9" t="s">
        <v>96</v>
      </c>
      <c r="D126" s="13" t="s">
        <v>59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45938</v>
      </c>
      <c r="U126" s="11">
        <v>30000</v>
      </c>
      <c r="V126" s="10">
        <v>20000</v>
      </c>
      <c r="W126" s="10">
        <v>10000</v>
      </c>
      <c r="X126" s="10">
        <v>0</v>
      </c>
      <c r="Y126" s="10">
        <v>0</v>
      </c>
      <c r="Z126" s="9" t="s">
        <v>247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77</v>
      </c>
      <c r="AI126" s="1">
        <v>1</v>
      </c>
      <c r="AJ126" s="3">
        <v>45938</v>
      </c>
      <c r="AK126" s="3">
        <v>0</v>
      </c>
      <c r="AL126" s="3">
        <v>0</v>
      </c>
      <c r="AM126" s="3">
        <v>0</v>
      </c>
      <c r="AN126" s="3">
        <v>0</v>
      </c>
      <c r="AO126" s="3">
        <v>45937</v>
      </c>
      <c r="AP126" s="3">
        <v>45933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 t="s">
        <v>354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45945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45945</v>
      </c>
      <c r="AK127" s="3">
        <v>0</v>
      </c>
      <c r="AL127" s="3">
        <v>45936</v>
      </c>
      <c r="AM127" s="3">
        <v>45943</v>
      </c>
      <c r="AN127" s="3">
        <v>45944</v>
      </c>
      <c r="AO127" s="3">
        <v>45944</v>
      </c>
      <c r="AP127" s="3">
        <v>45940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>
        <v>21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45946</v>
      </c>
      <c r="U128" s="11">
        <v>2500</v>
      </c>
      <c r="V128" s="10">
        <v>2500</v>
      </c>
      <c r="W128" s="10">
        <v>0</v>
      </c>
      <c r="X128" s="10">
        <v>2686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45946</v>
      </c>
      <c r="AK128" s="3">
        <v>0</v>
      </c>
      <c r="AL128" s="3">
        <v>45937</v>
      </c>
      <c r="AM128" s="3">
        <v>45944</v>
      </c>
      <c r="AN128" s="3">
        <v>45945</v>
      </c>
      <c r="AO128" s="3">
        <v>45945</v>
      </c>
      <c r="AP128" s="3">
        <v>45941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429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45946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247</v>
      </c>
      <c r="AA129" s="8">
        <v>5657.85</v>
      </c>
      <c r="AB129" s="8">
        <v>5657.85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45946</v>
      </c>
      <c r="AK129" s="3">
        <v>0</v>
      </c>
      <c r="AL129" s="3">
        <v>45937</v>
      </c>
      <c r="AM129" s="3">
        <v>45944</v>
      </c>
      <c r="AN129" s="3">
        <v>45945</v>
      </c>
      <c r="AO129" s="3">
        <v>45945</v>
      </c>
      <c r="AP129" s="3">
        <v>45941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 t="s">
        <v>338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334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247</v>
      </c>
      <c r="AA131" s="8">
        <v>5657.85</v>
      </c>
      <c r="AB131" s="8">
        <v>5657.85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 t="s">
        <v>335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45947</v>
      </c>
      <c r="U132" s="11">
        <v>5000</v>
      </c>
      <c r="V132" s="10">
        <v>0</v>
      </c>
      <c r="W132" s="10">
        <v>5000</v>
      </c>
      <c r="X132" s="10">
        <v>5200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45947</v>
      </c>
      <c r="AK132" s="3">
        <v>0</v>
      </c>
      <c r="AL132" s="3">
        <v>45938</v>
      </c>
      <c r="AM132" s="3">
        <v>45945</v>
      </c>
      <c r="AN132" s="3">
        <v>45946</v>
      </c>
      <c r="AO132" s="3">
        <v>45946</v>
      </c>
      <c r="AP132" s="3">
        <v>45942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332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45947</v>
      </c>
      <c r="U133" s="11">
        <v>2500</v>
      </c>
      <c r="V133" s="10">
        <v>2500</v>
      </c>
      <c r="W133" s="10">
        <v>0</v>
      </c>
      <c r="X133" s="10">
        <v>2600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45947</v>
      </c>
      <c r="AK133" s="3">
        <v>0</v>
      </c>
      <c r="AL133" s="3">
        <v>45938</v>
      </c>
      <c r="AM133" s="3">
        <v>45945</v>
      </c>
      <c r="AN133" s="3">
        <v>45946</v>
      </c>
      <c r="AO133" s="3">
        <v>45946</v>
      </c>
      <c r="AP133" s="3">
        <v>45942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45947</v>
      </c>
      <c r="U134" s="11">
        <v>10000</v>
      </c>
      <c r="V134" s="10">
        <v>0</v>
      </c>
      <c r="W134" s="10">
        <v>10000</v>
      </c>
      <c r="X134" s="10">
        <v>10200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5657.85</v>
      </c>
      <c r="AB136" s="8">
        <v>5657.85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45950</v>
      </c>
      <c r="AK136" s="3">
        <v>0</v>
      </c>
      <c r="AL136" s="3">
        <v>45941</v>
      </c>
      <c r="AM136" s="3">
        <v>45948</v>
      </c>
      <c r="AN136" s="3">
        <v>45949</v>
      </c>
      <c r="AO136" s="3">
        <v>45949</v>
      </c>
      <c r="AP136" s="3">
        <v>45945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>
        <v>931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340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45947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247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45947</v>
      </c>
      <c r="AK138" s="3">
        <v>0</v>
      </c>
      <c r="AL138" s="3">
        <v>45938</v>
      </c>
      <c r="AM138" s="3">
        <v>45945</v>
      </c>
      <c r="AN138" s="3">
        <v>45946</v>
      </c>
      <c r="AO138" s="3">
        <v>45946</v>
      </c>
      <c r="AP138" s="3">
        <v>45942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>
        <v>932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2175</v>
      </c>
      <c r="Y139" s="10">
        <v>341.25</v>
      </c>
      <c r="Z139" s="9" t="s">
        <v>247</v>
      </c>
      <c r="AA139" s="8">
        <v>376.61373749999996</v>
      </c>
      <c r="AB139" s="8">
        <v>376.61373749999996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247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45951</v>
      </c>
      <c r="AK140" s="3">
        <v>0</v>
      </c>
      <c r="AL140" s="3">
        <v>45942</v>
      </c>
      <c r="AM140" s="3">
        <v>45949</v>
      </c>
      <c r="AN140" s="3">
        <v>45950</v>
      </c>
      <c r="AO140" s="3">
        <v>45950</v>
      </c>
      <c r="AP140" s="3">
        <v>45946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45951</v>
      </c>
      <c r="AK141" s="3">
        <v>0</v>
      </c>
      <c r="AL141" s="3">
        <v>45942</v>
      </c>
      <c r="AM141" s="3">
        <v>45949</v>
      </c>
      <c r="AN141" s="3">
        <v>45950</v>
      </c>
      <c r="AO141" s="3">
        <v>45950</v>
      </c>
      <c r="AP141" s="3">
        <v>45946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341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45951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247</v>
      </c>
      <c r="AA142" s="8">
        <v>2828.9250000000002</v>
      </c>
      <c r="AB142" s="8">
        <v>2828.9250000000002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45951</v>
      </c>
      <c r="U143" s="11">
        <v>5000</v>
      </c>
      <c r="V143" s="10">
        <v>0</v>
      </c>
      <c r="W143" s="10">
        <v>5000</v>
      </c>
      <c r="X143" s="10">
        <v>5165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45945</v>
      </c>
      <c r="AK144" s="3">
        <v>0</v>
      </c>
      <c r="AL144" s="3">
        <v>45936</v>
      </c>
      <c r="AM144" s="3">
        <v>45943</v>
      </c>
      <c r="AN144" s="3">
        <v>45944</v>
      </c>
      <c r="AO144" s="3">
        <v>45944</v>
      </c>
      <c r="AP144" s="3">
        <v>45940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10000</v>
      </c>
      <c r="V145" s="10">
        <v>0</v>
      </c>
      <c r="W145" s="10">
        <v>10000</v>
      </c>
      <c r="X145" s="10">
        <v>10300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45952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45952</v>
      </c>
      <c r="AK146" s="3">
        <v>0</v>
      </c>
      <c r="AL146" s="3">
        <v>45943</v>
      </c>
      <c r="AM146" s="3">
        <v>45950</v>
      </c>
      <c r="AN146" s="3">
        <v>45951</v>
      </c>
      <c r="AO146" s="3">
        <v>45951</v>
      </c>
      <c r="AP146" s="3">
        <v>45947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45952</v>
      </c>
      <c r="U147" s="11">
        <v>2500</v>
      </c>
      <c r="V147" s="10">
        <v>2500</v>
      </c>
      <c r="W147" s="10">
        <v>0</v>
      </c>
      <c r="X147" s="10">
        <v>2687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45952</v>
      </c>
      <c r="AK147" s="3">
        <v>0</v>
      </c>
      <c r="AL147" s="3">
        <v>45943</v>
      </c>
      <c r="AM147" s="3">
        <v>45950</v>
      </c>
      <c r="AN147" s="3">
        <v>45951</v>
      </c>
      <c r="AO147" s="3">
        <v>45951</v>
      </c>
      <c r="AP147" s="3">
        <v>45947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45952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247</v>
      </c>
      <c r="AA148" s="8">
        <v>2828.9250000000002</v>
      </c>
      <c r="AB148" s="8">
        <v>2828.9250000000002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45952</v>
      </c>
      <c r="AK148" s="3">
        <v>0</v>
      </c>
      <c r="AL148" s="3">
        <v>45943</v>
      </c>
      <c r="AM148" s="3">
        <v>45950</v>
      </c>
      <c r="AN148" s="3">
        <v>45951</v>
      </c>
      <c r="AO148" s="3">
        <v>45951</v>
      </c>
      <c r="AP148" s="3">
        <v>45947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429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45952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342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5518.15</v>
      </c>
      <c r="AB150" s="8">
        <v>5518.15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45954</v>
      </c>
      <c r="AK150" s="3">
        <v>0</v>
      </c>
      <c r="AL150" s="3">
        <v>45945</v>
      </c>
      <c r="AM150" s="3">
        <v>45952</v>
      </c>
      <c r="AN150" s="3">
        <v>45953</v>
      </c>
      <c r="AO150" s="3">
        <v>45953</v>
      </c>
      <c r="AP150" s="3">
        <v>45949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445.71285000000012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335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0</v>
      </c>
      <c r="AC152" s="8">
        <v>8486.7750000000015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668.56927500000018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343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222.85642500000006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5165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5000</v>
      </c>
      <c r="V155" s="10">
        <v>0</v>
      </c>
      <c r="W155" s="10">
        <v>5000</v>
      </c>
      <c r="X155" s="10">
        <v>5200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423.7023388888889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247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847.40467777777781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45958</v>
      </c>
      <c r="U160" s="11">
        <v>7500</v>
      </c>
      <c r="V160" s="10">
        <v>0</v>
      </c>
      <c r="W160" s="10">
        <v>7500</v>
      </c>
      <c r="X160" s="10">
        <v>0</v>
      </c>
      <c r="Y160" s="10">
        <v>7875</v>
      </c>
      <c r="Z160" s="9" t="s">
        <v>247</v>
      </c>
      <c r="AA160" s="8">
        <v>8486.7750000000015</v>
      </c>
      <c r="AB160" s="8">
        <v>0</v>
      </c>
      <c r="AC160" s="8">
        <v>8486.7750000000015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668.56927500000018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45958</v>
      </c>
      <c r="U161" s="11">
        <v>2500</v>
      </c>
      <c r="V161" s="10">
        <v>2500</v>
      </c>
      <c r="W161" s="10">
        <v>0</v>
      </c>
      <c r="X161" s="10">
        <v>2686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434.7075944444444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>
        <v>959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222.85642500000006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343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429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247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847.40467777777781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423.7023388888889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338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0</v>
      </c>
      <c r="AC174" s="8">
        <v>5518.15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434.7075944444444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445.71285000000012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335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247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668.56927500000018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340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423.7023388888889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336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2500</v>
      </c>
      <c r="V179" s="10">
        <v>2026</v>
      </c>
      <c r="W179" s="10">
        <v>474</v>
      </c>
      <c r="X179" s="10">
        <v>2550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 t="s">
        <v>132</v>
      </c>
      <c r="B180" s="14" t="s">
        <v>132</v>
      </c>
      <c r="C180" s="9" t="s">
        <v>246</v>
      </c>
      <c r="D180" s="13" t="s">
        <v>61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1267500</v>
      </c>
      <c r="V180" s="10">
        <v>0</v>
      </c>
      <c r="W180" s="10">
        <v>1267500</v>
      </c>
      <c r="X180" s="10">
        <v>0</v>
      </c>
      <c r="Y180" s="10">
        <v>1330875</v>
      </c>
      <c r="Z180" s="9" t="s">
        <v>247</v>
      </c>
      <c r="AA180" s="8">
        <v>1434264.9750000001</v>
      </c>
      <c r="AB180" s="8">
        <v>0</v>
      </c>
      <c r="AC180" s="8">
        <v>1434264.9750000001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112988.20747500002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82</v>
      </c>
      <c r="J181" s="9" t="s">
        <v>78</v>
      </c>
      <c r="K181" s="9">
        <v>2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247</v>
      </c>
      <c r="AA181" s="8">
        <v>1664798.4039500002</v>
      </c>
      <c r="AB181" s="8">
        <v>83813.503950000013</v>
      </c>
      <c r="AC181" s="8">
        <v>1580984.9000000001</v>
      </c>
      <c r="AD181" s="8">
        <v>0</v>
      </c>
      <c r="AE181" s="8">
        <v>0</v>
      </c>
      <c r="AF181" s="8" t="s">
        <v>58</v>
      </c>
      <c r="AG181" s="1" t="s">
        <v>115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249</v>
      </c>
      <c r="BD181" s="56">
        <v>0</v>
      </c>
    </row>
    <row r="182" spans="1:56" ht="28.5" customHeight="1" x14ac:dyDescent="0.45">
      <c r="A182" s="3">
        <v>45919</v>
      </c>
      <c r="B182" s="14" t="s">
        <v>372</v>
      </c>
      <c r="C182" s="9" t="s">
        <v>136</v>
      </c>
      <c r="D182" s="13" t="s">
        <v>282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188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 t="s">
        <v>63</v>
      </c>
      <c r="U182" s="11">
        <v>208</v>
      </c>
      <c r="V182" s="10">
        <v>0</v>
      </c>
      <c r="W182" s="10">
        <v>208</v>
      </c>
      <c r="X182" s="10">
        <v>21632</v>
      </c>
      <c r="Y182" s="10">
        <v>0</v>
      </c>
      <c r="Z182" s="9" t="s">
        <v>81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202</v>
      </c>
      <c r="AG182" s="1" t="s">
        <v>117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348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8.5" customHeight="1" x14ac:dyDescent="0.45">
      <c r="A183" s="3">
        <v>45919</v>
      </c>
      <c r="B183" s="14" t="s">
        <v>373</v>
      </c>
      <c r="C183" s="9" t="s">
        <v>136</v>
      </c>
      <c r="D183" s="13" t="s">
        <v>351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188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45945</v>
      </c>
      <c r="U183" s="11">
        <v>11357</v>
      </c>
      <c r="V183" s="10">
        <v>0</v>
      </c>
      <c r="W183" s="10">
        <v>11357</v>
      </c>
      <c r="X183" s="10">
        <v>12110</v>
      </c>
      <c r="Y183" s="10">
        <v>0</v>
      </c>
      <c r="Z183" s="9" t="s">
        <v>81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202</v>
      </c>
      <c r="AG183" s="1" t="s">
        <v>115</v>
      </c>
      <c r="AH183" s="1" t="s">
        <v>74</v>
      </c>
      <c r="AI183" s="1">
        <v>2</v>
      </c>
      <c r="AJ183" s="3">
        <v>45945</v>
      </c>
      <c r="AK183" s="3">
        <v>0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352</v>
      </c>
      <c r="AZ183" s="2">
        <v>0</v>
      </c>
      <c r="BA183" s="2">
        <v>0</v>
      </c>
      <c r="BB183" s="2">
        <v>0</v>
      </c>
      <c r="BC183" s="1" t="s">
        <v>101</v>
      </c>
      <c r="BD183" s="56">
        <v>0</v>
      </c>
    </row>
    <row r="184" spans="1:56" ht="28.5" customHeight="1" x14ac:dyDescent="0.45">
      <c r="A184" s="3">
        <v>45919</v>
      </c>
      <c r="B184" s="14" t="s">
        <v>374</v>
      </c>
      <c r="C184" s="9" t="s">
        <v>136</v>
      </c>
      <c r="D184" s="13" t="s">
        <v>244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45947</v>
      </c>
      <c r="U184" s="11">
        <v>14720</v>
      </c>
      <c r="V184" s="10">
        <v>0</v>
      </c>
      <c r="W184" s="10">
        <v>14720</v>
      </c>
      <c r="X184" s="10">
        <v>31651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202</v>
      </c>
      <c r="AG184" s="1" t="s">
        <v>61</v>
      </c>
      <c r="AH184" s="1" t="s">
        <v>74</v>
      </c>
      <c r="AI184" s="1">
        <v>2</v>
      </c>
      <c r="AJ184" s="3">
        <v>45947</v>
      </c>
      <c r="AK184" s="3">
        <v>0</v>
      </c>
      <c r="AL184" s="3">
        <v>45938</v>
      </c>
      <c r="AM184" s="3">
        <v>45945</v>
      </c>
      <c r="AN184" s="3">
        <v>45946</v>
      </c>
      <c r="AO184" s="3">
        <v>45946</v>
      </c>
      <c r="AP184" s="3">
        <v>45942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353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8.5" customHeight="1" x14ac:dyDescent="0.45">
      <c r="A185" s="3">
        <v>45919</v>
      </c>
      <c r="B185" s="14" t="s">
        <v>373</v>
      </c>
      <c r="C185" s="9" t="s">
        <v>136</v>
      </c>
      <c r="D185" s="13" t="s">
        <v>351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45952</v>
      </c>
      <c r="U185" s="11">
        <v>25709</v>
      </c>
      <c r="V185" s="10">
        <v>0</v>
      </c>
      <c r="W185" s="10">
        <v>25709</v>
      </c>
      <c r="X185" s="10">
        <v>5103</v>
      </c>
      <c r="Y185" s="10">
        <v>21636.3</v>
      </c>
      <c r="Z185" s="9" t="s">
        <v>81</v>
      </c>
      <c r="AA185" s="8">
        <v>22669.433325000002</v>
      </c>
      <c r="AB185" s="8">
        <v>22669.433325000002</v>
      </c>
      <c r="AC185" s="8">
        <v>0</v>
      </c>
      <c r="AD185" s="8">
        <v>0</v>
      </c>
      <c r="AE185" s="8">
        <v>0</v>
      </c>
      <c r="AF185" s="8" t="s">
        <v>202</v>
      </c>
      <c r="AG185" s="1" t="s">
        <v>113</v>
      </c>
      <c r="AH185" s="1" t="s">
        <v>74</v>
      </c>
      <c r="AI185" s="1">
        <v>2</v>
      </c>
      <c r="AJ185" s="3">
        <v>45952</v>
      </c>
      <c r="AK185" s="3">
        <v>0</v>
      </c>
      <c r="AL185" s="3">
        <v>45943</v>
      </c>
      <c r="AM185" s="3">
        <v>45950</v>
      </c>
      <c r="AN185" s="3">
        <v>45951</v>
      </c>
      <c r="AO185" s="3">
        <v>45951</v>
      </c>
      <c r="AP185" s="3">
        <v>45947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352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8.5" customHeight="1" x14ac:dyDescent="0.45">
      <c r="A186" s="3">
        <v>45919</v>
      </c>
      <c r="B186" s="14" t="s">
        <v>374</v>
      </c>
      <c r="C186" s="9" t="s">
        <v>136</v>
      </c>
      <c r="D186" s="13" t="s">
        <v>244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45954</v>
      </c>
      <c r="U186" s="11">
        <v>24654</v>
      </c>
      <c r="V186" s="10">
        <v>0</v>
      </c>
      <c r="W186" s="10">
        <v>24654</v>
      </c>
      <c r="X186" s="10">
        <v>27689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202</v>
      </c>
      <c r="AG186" s="1" t="s">
        <v>113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353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8.5" customHeight="1" x14ac:dyDescent="0.45">
      <c r="A187" s="3" t="s">
        <v>132</v>
      </c>
      <c r="B187" s="14" t="s">
        <v>132</v>
      </c>
      <c r="C187" s="9" t="s">
        <v>136</v>
      </c>
      <c r="D187" s="13" t="s">
        <v>61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45961</v>
      </c>
      <c r="U187" s="11">
        <v>290000</v>
      </c>
      <c r="V187" s="10">
        <v>0</v>
      </c>
      <c r="W187" s="10">
        <v>290000</v>
      </c>
      <c r="X187" s="10">
        <v>0</v>
      </c>
      <c r="Y187" s="10">
        <v>304500</v>
      </c>
      <c r="Z187" s="9" t="s">
        <v>81</v>
      </c>
      <c r="AA187" s="8">
        <v>303847.5</v>
      </c>
      <c r="AB187" s="8">
        <v>0</v>
      </c>
      <c r="AC187" s="8">
        <v>303847.5</v>
      </c>
      <c r="AD187" s="8">
        <v>0</v>
      </c>
      <c r="AE187" s="8">
        <v>0</v>
      </c>
      <c r="AF187" s="8" t="s">
        <v>202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23227.453333333331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37</v>
      </c>
      <c r="G188" s="9">
        <v>0</v>
      </c>
      <c r="H188" s="9">
        <v>0</v>
      </c>
      <c r="I188" s="9">
        <v>80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81</v>
      </c>
      <c r="AA188" s="8">
        <v>326516.93332499999</v>
      </c>
      <c r="AB188" s="8">
        <v>22669.433325000002</v>
      </c>
      <c r="AC188" s="8">
        <v>303847.5</v>
      </c>
      <c r="AD188" s="8">
        <v>0</v>
      </c>
      <c r="AE188" s="8">
        <v>0</v>
      </c>
      <c r="AF188" s="8" t="s">
        <v>58</v>
      </c>
      <c r="AG188" s="1" t="s">
        <v>113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8.5" customHeight="1" x14ac:dyDescent="0.45">
      <c r="A189" s="3">
        <v>45933</v>
      </c>
      <c r="B189" s="14" t="s">
        <v>490</v>
      </c>
      <c r="C189" s="9" t="s">
        <v>458</v>
      </c>
      <c r="D189" s="13" t="s">
        <v>459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45939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5378.4500000000007</v>
      </c>
      <c r="AB189" s="8">
        <v>5378.4500000000007</v>
      </c>
      <c r="AC189" s="8">
        <v>0</v>
      </c>
      <c r="AD189" s="8">
        <v>5378.4500000000007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>
        <v>45939</v>
      </c>
      <c r="AK189" s="3">
        <v>45935</v>
      </c>
      <c r="AL189" s="3">
        <v>45929</v>
      </c>
      <c r="AM189" s="3">
        <v>45936</v>
      </c>
      <c r="AN189" s="3">
        <v>45937</v>
      </c>
      <c r="AO189" s="3">
        <v>45937</v>
      </c>
      <c r="AP189" s="3">
        <v>45934</v>
      </c>
      <c r="AQ189" s="3">
        <v>45938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45930</v>
      </c>
      <c r="B190" s="14" t="s">
        <v>511</v>
      </c>
      <c r="C190" s="9" t="s">
        <v>79</v>
      </c>
      <c r="D190" s="13" t="s">
        <v>446</v>
      </c>
      <c r="E190" s="9">
        <v>21</v>
      </c>
      <c r="F190" s="9">
        <v>40</v>
      </c>
      <c r="G190" s="9" t="s">
        <v>60</v>
      </c>
      <c r="H190" s="9" t="s">
        <v>66</v>
      </c>
      <c r="I190" s="9">
        <v>108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42</v>
      </c>
      <c r="O190" s="9">
        <v>40</v>
      </c>
      <c r="P190" s="10">
        <v>68.387785804799989</v>
      </c>
      <c r="Q190" s="10">
        <v>0</v>
      </c>
      <c r="R190" s="10">
        <v>68.387785804799989</v>
      </c>
      <c r="S190" s="9" t="s">
        <v>67</v>
      </c>
      <c r="T190" s="12">
        <v>45951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3478.5300000000007</v>
      </c>
      <c r="AB190" s="8">
        <v>3478.5300000000007</v>
      </c>
      <c r="AC190" s="8">
        <v>0</v>
      </c>
      <c r="AD190" s="8">
        <v>3478.5300000000007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45951</v>
      </c>
      <c r="AK190" s="3">
        <v>45947</v>
      </c>
      <c r="AL190" s="3">
        <v>45941</v>
      </c>
      <c r="AM190" s="3">
        <v>45948</v>
      </c>
      <c r="AN190" s="3">
        <v>45949</v>
      </c>
      <c r="AO190" s="3">
        <v>45949</v>
      </c>
      <c r="AP190" s="3">
        <v>45946</v>
      </c>
      <c r="AQ190" s="3">
        <v>45950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45933</v>
      </c>
      <c r="B191" s="14" t="s">
        <v>512</v>
      </c>
      <c r="C191" s="9" t="s">
        <v>105</v>
      </c>
      <c r="D191" s="13" t="s">
        <v>491</v>
      </c>
      <c r="E191" s="9">
        <v>21</v>
      </c>
      <c r="F191" s="9">
        <v>40</v>
      </c>
      <c r="G191" s="9" t="s">
        <v>60</v>
      </c>
      <c r="H191" s="9" t="s">
        <v>66</v>
      </c>
      <c r="I191" s="9">
        <v>108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42</v>
      </c>
      <c r="O191" s="9">
        <v>40</v>
      </c>
      <c r="P191" s="10">
        <v>68.387785804799989</v>
      </c>
      <c r="Q191" s="10">
        <v>0</v>
      </c>
      <c r="R191" s="10">
        <v>68.387785804799989</v>
      </c>
      <c r="S191" s="9" t="s">
        <v>67</v>
      </c>
      <c r="T191" s="12">
        <v>45941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3478.5300000000007</v>
      </c>
      <c r="AB191" s="8">
        <v>3478.5300000000007</v>
      </c>
      <c r="AC191" s="8">
        <v>0</v>
      </c>
      <c r="AD191" s="8">
        <v>3478.5300000000007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>
        <v>45941</v>
      </c>
      <c r="AK191" s="3">
        <v>45937</v>
      </c>
      <c r="AL191" s="3">
        <v>45931</v>
      </c>
      <c r="AM191" s="3">
        <v>45938</v>
      </c>
      <c r="AN191" s="3">
        <v>45939</v>
      </c>
      <c r="AO191" s="3">
        <v>45939</v>
      </c>
      <c r="AP191" s="3">
        <v>45936</v>
      </c>
      <c r="AQ191" s="3">
        <v>45940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45933</v>
      </c>
      <c r="B192" s="14" t="s">
        <v>513</v>
      </c>
      <c r="C192" s="9" t="s">
        <v>79</v>
      </c>
      <c r="D192" s="13" t="s">
        <v>492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109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 t="s">
        <v>63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118</v>
      </c>
      <c r="AA193" s="8">
        <v>215138.00000000003</v>
      </c>
      <c r="AB193" s="8">
        <v>215138.00000000003</v>
      </c>
      <c r="AC193" s="8">
        <v>0</v>
      </c>
      <c r="AD193" s="8">
        <v>215138.00000000003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45631</v>
      </c>
      <c r="B194" s="14" t="s">
        <v>195</v>
      </c>
      <c r="C194" s="9" t="s">
        <v>107</v>
      </c>
      <c r="D194" s="13" t="s">
        <v>141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 t="s">
        <v>63</v>
      </c>
      <c r="U194" s="11">
        <v>16000</v>
      </c>
      <c r="V194" s="10">
        <v>0</v>
      </c>
      <c r="W194" s="10">
        <v>16000</v>
      </c>
      <c r="X194" s="10">
        <v>0</v>
      </c>
      <c r="Y194" s="10">
        <v>16800</v>
      </c>
      <c r="Z194" s="9" t="s">
        <v>118</v>
      </c>
      <c r="AA194" s="8">
        <v>17211.04</v>
      </c>
      <c r="AB194" s="8">
        <v>17211.04</v>
      </c>
      <c r="AC194" s="8">
        <v>0</v>
      </c>
      <c r="AD194" s="8">
        <v>17211.04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207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45631</v>
      </c>
      <c r="B195" s="14" t="s">
        <v>194</v>
      </c>
      <c r="C195" s="9" t="s">
        <v>107</v>
      </c>
      <c r="D195" s="13" t="s">
        <v>141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 t="s">
        <v>63</v>
      </c>
      <c r="U195" s="11">
        <v>9000</v>
      </c>
      <c r="V195" s="10">
        <v>0</v>
      </c>
      <c r="W195" s="10">
        <v>9000</v>
      </c>
      <c r="X195" s="10">
        <v>0</v>
      </c>
      <c r="Y195" s="10">
        <v>9450</v>
      </c>
      <c r="Z195" s="9" t="s">
        <v>118</v>
      </c>
      <c r="AA195" s="8">
        <v>9681.2100000000009</v>
      </c>
      <c r="AB195" s="8">
        <v>9681.2100000000009</v>
      </c>
      <c r="AC195" s="8">
        <v>0</v>
      </c>
      <c r="AD195" s="8">
        <v>9681.2100000000009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206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45896</v>
      </c>
      <c r="B196" s="14" t="s">
        <v>294</v>
      </c>
      <c r="C196" s="9" t="s">
        <v>105</v>
      </c>
      <c r="D196" s="13" t="s">
        <v>295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89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45896</v>
      </c>
      <c r="B197" s="14" t="s">
        <v>296</v>
      </c>
      <c r="C197" s="9" t="s">
        <v>105</v>
      </c>
      <c r="D197" s="13" t="s">
        <v>265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89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118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114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45896</v>
      </c>
      <c r="B198" s="14" t="s">
        <v>297</v>
      </c>
      <c r="C198" s="9" t="s">
        <v>105</v>
      </c>
      <c r="D198" s="13" t="s">
        <v>298</v>
      </c>
      <c r="E198" s="9">
        <v>21</v>
      </c>
      <c r="F198" s="9">
        <v>38</v>
      </c>
      <c r="G198" s="9" t="s">
        <v>60</v>
      </c>
      <c r="H198" s="9" t="s">
        <v>66</v>
      </c>
      <c r="I198" s="9">
        <v>102</v>
      </c>
      <c r="J198" s="9" t="s">
        <v>57</v>
      </c>
      <c r="K198" s="9">
        <v>5</v>
      </c>
      <c r="L198" s="9" t="s">
        <v>89</v>
      </c>
      <c r="M198" s="10">
        <v>22</v>
      </c>
      <c r="N198" s="9">
        <v>40</v>
      </c>
      <c r="O198" s="9">
        <v>40</v>
      </c>
      <c r="P198" s="10">
        <v>65.13122457599998</v>
      </c>
      <c r="Q198" s="10">
        <v>0</v>
      </c>
      <c r="R198" s="10">
        <v>65.13122457599998</v>
      </c>
      <c r="S198" s="9" t="s">
        <v>67</v>
      </c>
      <c r="T198" s="12" t="s">
        <v>63</v>
      </c>
      <c r="U198" s="11">
        <v>3000</v>
      </c>
      <c r="V198" s="10">
        <v>0</v>
      </c>
      <c r="W198" s="10">
        <v>3000</v>
      </c>
      <c r="X198" s="10">
        <v>0</v>
      </c>
      <c r="Y198" s="10">
        <v>3150</v>
      </c>
      <c r="Z198" s="9" t="s">
        <v>118</v>
      </c>
      <c r="AA198" s="8">
        <v>3310.89</v>
      </c>
      <c r="AB198" s="8">
        <v>3310.89</v>
      </c>
      <c r="AC198" s="8">
        <v>0</v>
      </c>
      <c r="AD198" s="8">
        <v>3310.89</v>
      </c>
      <c r="AE198" s="8">
        <v>0</v>
      </c>
      <c r="AF198" s="8">
        <v>0</v>
      </c>
      <c r="AG198" s="1" t="s">
        <v>114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45911</v>
      </c>
      <c r="B199" s="14" t="s">
        <v>321</v>
      </c>
      <c r="C199" s="9" t="s">
        <v>105</v>
      </c>
      <c r="D199" s="13" t="s">
        <v>322</v>
      </c>
      <c r="E199" s="9">
        <v>21</v>
      </c>
      <c r="F199" s="9">
        <v>38</v>
      </c>
      <c r="G199" s="9" t="s">
        <v>60</v>
      </c>
      <c r="H199" s="9" t="s">
        <v>66</v>
      </c>
      <c r="I199" s="9">
        <v>102</v>
      </c>
      <c r="J199" s="9" t="s">
        <v>57</v>
      </c>
      <c r="K199" s="9">
        <v>5</v>
      </c>
      <c r="L199" s="9" t="s">
        <v>90</v>
      </c>
      <c r="M199" s="10">
        <v>22</v>
      </c>
      <c r="N199" s="9">
        <v>40</v>
      </c>
      <c r="O199" s="9">
        <v>40</v>
      </c>
      <c r="P199" s="10">
        <v>65.13122457599998</v>
      </c>
      <c r="Q199" s="10">
        <v>0</v>
      </c>
      <c r="R199" s="10">
        <v>65.13122457599998</v>
      </c>
      <c r="S199" s="9" t="s">
        <v>67</v>
      </c>
      <c r="T199" s="12" t="s">
        <v>63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118</v>
      </c>
      <c r="AA199" s="8">
        <v>3310.89</v>
      </c>
      <c r="AB199" s="8">
        <v>3310.89</v>
      </c>
      <c r="AC199" s="8">
        <v>0</v>
      </c>
      <c r="AD199" s="8">
        <v>3310.89</v>
      </c>
      <c r="AE199" s="8">
        <v>0</v>
      </c>
      <c r="AF199" s="8">
        <v>0</v>
      </c>
      <c r="AG199" s="1" t="s">
        <v>114</v>
      </c>
      <c r="AH199" s="1" t="s">
        <v>68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107</v>
      </c>
      <c r="D200" s="13" t="s">
        <v>141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 t="s">
        <v>63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118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114</v>
      </c>
      <c r="AH200" s="1" t="s">
        <v>68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119</v>
      </c>
      <c r="BD200" s="56">
        <v>0</v>
      </c>
    </row>
    <row r="201" spans="1:56" ht="28.5" customHeight="1" x14ac:dyDescent="0.45">
      <c r="A201" s="3">
        <v>45854</v>
      </c>
      <c r="B201" s="14" t="s">
        <v>257</v>
      </c>
      <c r="C201" s="9" t="s">
        <v>79</v>
      </c>
      <c r="D201" s="13" t="s">
        <v>258</v>
      </c>
      <c r="E201" s="9">
        <v>21</v>
      </c>
      <c r="F201" s="9">
        <v>38</v>
      </c>
      <c r="G201" s="9" t="s">
        <v>60</v>
      </c>
      <c r="H201" s="9" t="s">
        <v>76</v>
      </c>
      <c r="I201" s="9">
        <v>102</v>
      </c>
      <c r="J201" s="9" t="s">
        <v>57</v>
      </c>
      <c r="K201" s="9">
        <v>5</v>
      </c>
      <c r="L201" s="9" t="s">
        <v>90</v>
      </c>
      <c r="M201" s="10">
        <v>22</v>
      </c>
      <c r="N201" s="9">
        <v>40</v>
      </c>
      <c r="O201" s="9">
        <v>40</v>
      </c>
      <c r="P201" s="10">
        <v>65.13122457599998</v>
      </c>
      <c r="Q201" s="10">
        <v>0</v>
      </c>
      <c r="R201" s="10">
        <v>65.13122457599998</v>
      </c>
      <c r="S201" s="9" t="s">
        <v>67</v>
      </c>
      <c r="T201" s="12" t="s">
        <v>63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118</v>
      </c>
      <c r="AA201" s="8">
        <v>3310.89</v>
      </c>
      <c r="AB201" s="8">
        <v>3310.89</v>
      </c>
      <c r="AC201" s="8">
        <v>0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45826</v>
      </c>
      <c r="B202" s="14" t="s">
        <v>250</v>
      </c>
      <c r="C202" s="9" t="s">
        <v>105</v>
      </c>
      <c r="D202" s="13" t="s">
        <v>238</v>
      </c>
      <c r="E202" s="9">
        <v>21</v>
      </c>
      <c r="F202" s="9">
        <v>38</v>
      </c>
      <c r="G202" s="9" t="s">
        <v>60</v>
      </c>
      <c r="H202" s="9" t="s">
        <v>66</v>
      </c>
      <c r="I202" s="9">
        <v>102</v>
      </c>
      <c r="J202" s="9" t="s">
        <v>57</v>
      </c>
      <c r="K202" s="9">
        <v>5</v>
      </c>
      <c r="L202" s="9" t="s">
        <v>90</v>
      </c>
      <c r="M202" s="10">
        <v>22</v>
      </c>
      <c r="N202" s="9">
        <v>40</v>
      </c>
      <c r="O202" s="9">
        <v>40</v>
      </c>
      <c r="P202" s="10">
        <v>163.47937368575995</v>
      </c>
      <c r="Q202" s="10">
        <v>0</v>
      </c>
      <c r="R202" s="10">
        <v>163.47937368575995</v>
      </c>
      <c r="S202" s="9" t="s">
        <v>67</v>
      </c>
      <c r="T202" s="12" t="s">
        <v>63</v>
      </c>
      <c r="U202" s="11">
        <v>8000</v>
      </c>
      <c r="V202" s="10">
        <v>470</v>
      </c>
      <c r="W202" s="10">
        <v>7530</v>
      </c>
      <c r="X202" s="10">
        <v>0</v>
      </c>
      <c r="Y202" s="10">
        <v>7906.5</v>
      </c>
      <c r="Z202" s="9" t="s">
        <v>118</v>
      </c>
      <c r="AA202" s="8">
        <v>8310.3338999999996</v>
      </c>
      <c r="AB202" s="8">
        <v>8310.3338999999996</v>
      </c>
      <c r="AC202" s="8">
        <v>0</v>
      </c>
      <c r="AD202" s="8">
        <v>8310.3338999999996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45066</v>
      </c>
      <c r="B203" s="14" t="s">
        <v>124</v>
      </c>
      <c r="C203" s="9" t="s">
        <v>79</v>
      </c>
      <c r="D203" s="13" t="s">
        <v>123</v>
      </c>
      <c r="E203" s="9">
        <v>21</v>
      </c>
      <c r="F203" s="9">
        <v>38</v>
      </c>
      <c r="G203" s="9" t="s">
        <v>60</v>
      </c>
      <c r="H203" s="9" t="s">
        <v>76</v>
      </c>
      <c r="I203" s="9">
        <v>102</v>
      </c>
      <c r="J203" s="9" t="s">
        <v>57</v>
      </c>
      <c r="K203" s="9">
        <v>5</v>
      </c>
      <c r="L203" s="9" t="s">
        <v>90</v>
      </c>
      <c r="M203" s="10">
        <v>22</v>
      </c>
      <c r="N203" s="9">
        <v>40</v>
      </c>
      <c r="O203" s="9">
        <v>40</v>
      </c>
      <c r="P203" s="10">
        <v>108.55204095999999</v>
      </c>
      <c r="Q203" s="10">
        <v>0</v>
      </c>
      <c r="R203" s="10">
        <v>108.55204095999999</v>
      </c>
      <c r="S203" s="9" t="s">
        <v>67</v>
      </c>
      <c r="T203" s="12" t="s">
        <v>63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118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>
        <v>0</v>
      </c>
      <c r="AG203" s="1" t="s">
        <v>114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21</v>
      </c>
      <c r="F204" s="9">
        <v>37</v>
      </c>
      <c r="G204" s="9">
        <v>0</v>
      </c>
      <c r="H204" s="9">
        <v>0</v>
      </c>
      <c r="I204" s="9">
        <v>74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 t="s">
        <v>82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118</v>
      </c>
      <c r="AA204" s="8">
        <v>301023.74390000018</v>
      </c>
      <c r="AB204" s="8">
        <v>301023.74390000018</v>
      </c>
      <c r="AC204" s="8">
        <v>0</v>
      </c>
      <c r="AD204" s="8">
        <v>292194.70390000014</v>
      </c>
      <c r="AE204" s="8">
        <v>8829.0399999999991</v>
      </c>
      <c r="AF204" s="8" t="s">
        <v>58</v>
      </c>
      <c r="AG204" s="1" t="s">
        <v>61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120</v>
      </c>
      <c r="BD204" s="56">
        <v>0</v>
      </c>
    </row>
    <row r="205" spans="1:56" ht="28.5" customHeight="1" x14ac:dyDescent="0.45">
      <c r="A205" s="3" t="s">
        <v>132</v>
      </c>
      <c r="B205" s="14" t="s">
        <v>132</v>
      </c>
      <c r="C205" s="9" t="s">
        <v>205</v>
      </c>
      <c r="D205" s="13" t="s">
        <v>205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45961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83</v>
      </c>
      <c r="AA205" s="8">
        <v>29756.100000000002</v>
      </c>
      <c r="AB205" s="8">
        <v>29756.100000000002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102</v>
      </c>
      <c r="BD205" s="56">
        <v>0</v>
      </c>
    </row>
    <row r="206" spans="1:56" ht="28.5" customHeight="1" x14ac:dyDescent="0.45">
      <c r="A206" s="3" t="s">
        <v>132</v>
      </c>
      <c r="B206" s="14" t="s">
        <v>132</v>
      </c>
      <c r="C206" s="9" t="s">
        <v>210</v>
      </c>
      <c r="D206" s="13" t="s">
        <v>61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 t="s">
        <v>91</v>
      </c>
      <c r="M206" s="10">
        <v>24</v>
      </c>
      <c r="N206" s="9">
        <v>37</v>
      </c>
      <c r="O206" s="9">
        <v>50</v>
      </c>
      <c r="P206" s="10">
        <v>821.54158271999995</v>
      </c>
      <c r="Q206" s="10">
        <v>0</v>
      </c>
      <c r="R206" s="10">
        <v>821.54158271999995</v>
      </c>
      <c r="S206" s="9" t="s">
        <v>121</v>
      </c>
      <c r="T206" s="12" t="s">
        <v>63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83</v>
      </c>
      <c r="AA206" s="8">
        <v>29756.100000000002</v>
      </c>
      <c r="AB206" s="8">
        <v>10429</v>
      </c>
      <c r="AC206" s="8">
        <v>19327.100000000002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102</v>
      </c>
      <c r="BD206" s="56">
        <v>1444.7007249999999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83</v>
      </c>
      <c r="AA207" s="8">
        <v>59512.200000000004</v>
      </c>
      <c r="AB207" s="8">
        <v>40185.100000000006</v>
      </c>
      <c r="AC207" s="8">
        <v>19327.100000000002</v>
      </c>
      <c r="AD207" s="8">
        <v>0</v>
      </c>
      <c r="AE207" s="8">
        <v>0</v>
      </c>
      <c r="AF207" s="8" t="s">
        <v>58</v>
      </c>
      <c r="AG207" s="1" t="s">
        <v>113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102</v>
      </c>
      <c r="BD207" s="56">
        <v>0</v>
      </c>
    </row>
    <row r="208" spans="1:56" ht="28.5" customHeight="1" x14ac:dyDescent="0.45">
      <c r="A208" s="3">
        <v>45933</v>
      </c>
      <c r="B208" s="14" t="s">
        <v>514</v>
      </c>
      <c r="C208" s="9" t="s">
        <v>79</v>
      </c>
      <c r="D208" s="13" t="s">
        <v>460</v>
      </c>
      <c r="E208" s="9">
        <v>23</v>
      </c>
      <c r="F208" s="9">
        <v>38</v>
      </c>
      <c r="G208" s="9" t="s">
        <v>60</v>
      </c>
      <c r="H208" s="9" t="s">
        <v>66</v>
      </c>
      <c r="I208" s="9">
        <v>118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45944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461</v>
      </c>
      <c r="AA208" s="8">
        <v>3310.89</v>
      </c>
      <c r="AB208" s="8">
        <v>3310.89</v>
      </c>
      <c r="AC208" s="8">
        <v>0</v>
      </c>
      <c r="AD208" s="8">
        <v>0</v>
      </c>
      <c r="AE208" s="8">
        <v>3310.89</v>
      </c>
      <c r="AF208" s="8">
        <v>0</v>
      </c>
      <c r="AG208" s="1" t="s">
        <v>113</v>
      </c>
      <c r="AH208" s="1" t="s">
        <v>462</v>
      </c>
      <c r="AI208" s="1">
        <v>3</v>
      </c>
      <c r="AJ208" s="3">
        <v>45944</v>
      </c>
      <c r="AK208" s="3">
        <v>45941</v>
      </c>
      <c r="AL208" s="3">
        <v>45940</v>
      </c>
      <c r="AM208" s="3">
        <v>45939</v>
      </c>
      <c r="AN208" s="3">
        <v>0</v>
      </c>
      <c r="AO208" s="3">
        <v>45940</v>
      </c>
      <c r="AP208" s="3">
        <v>45939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463</v>
      </c>
      <c r="BD208" s="56">
        <v>0</v>
      </c>
    </row>
    <row r="209" spans="1:56" ht="28.5" customHeight="1" x14ac:dyDescent="0.45">
      <c r="A209" s="3">
        <v>45933</v>
      </c>
      <c r="B209" s="14" t="s">
        <v>515</v>
      </c>
      <c r="C209" s="9" t="s">
        <v>79</v>
      </c>
      <c r="D209" s="13" t="s">
        <v>493</v>
      </c>
      <c r="E209" s="9">
        <v>23</v>
      </c>
      <c r="F209" s="9">
        <v>38</v>
      </c>
      <c r="G209" s="9" t="s">
        <v>60</v>
      </c>
      <c r="H209" s="9" t="s">
        <v>66</v>
      </c>
      <c r="I209" s="9">
        <v>118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45944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461</v>
      </c>
      <c r="AA209" s="8">
        <v>3310.89</v>
      </c>
      <c r="AB209" s="8">
        <v>3310.89</v>
      </c>
      <c r="AC209" s="8">
        <v>0</v>
      </c>
      <c r="AD209" s="8">
        <v>0</v>
      </c>
      <c r="AE209" s="8">
        <v>3310.89</v>
      </c>
      <c r="AF209" s="8">
        <v>0</v>
      </c>
      <c r="AG209" s="1" t="s">
        <v>113</v>
      </c>
      <c r="AH209" s="1" t="s">
        <v>462</v>
      </c>
      <c r="AI209" s="1">
        <v>3</v>
      </c>
      <c r="AJ209" s="3">
        <v>45944</v>
      </c>
      <c r="AK209" s="3">
        <v>45941</v>
      </c>
      <c r="AL209" s="3">
        <v>45940</v>
      </c>
      <c r="AM209" s="3">
        <v>45939</v>
      </c>
      <c r="AN209" s="3">
        <v>0</v>
      </c>
      <c r="AO209" s="3">
        <v>45940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463</v>
      </c>
      <c r="BD209" s="56">
        <v>0</v>
      </c>
    </row>
    <row r="210" spans="1:56" ht="28.5" customHeight="1" x14ac:dyDescent="0.45">
      <c r="A210" s="3">
        <v>45937</v>
      </c>
      <c r="B210" s="14" t="s">
        <v>518</v>
      </c>
      <c r="C210" s="9" t="s">
        <v>79</v>
      </c>
      <c r="D210" s="13" t="s">
        <v>519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461</v>
      </c>
      <c r="AA210" s="8">
        <v>3310.89</v>
      </c>
      <c r="AB210" s="8">
        <v>1300</v>
      </c>
      <c r="AC210" s="8">
        <v>2010.8899999999999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462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463</v>
      </c>
      <c r="BD210" s="56">
        <v>177.29346833333335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37</v>
      </c>
      <c r="G211" s="9">
        <v>0</v>
      </c>
      <c r="H211" s="9">
        <v>0</v>
      </c>
      <c r="I211" s="9">
        <v>85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461</v>
      </c>
      <c r="AA211" s="8">
        <v>9932.67</v>
      </c>
      <c r="AB211" s="8">
        <v>7921.78</v>
      </c>
      <c r="AC211" s="8">
        <v>2010.8899999999999</v>
      </c>
      <c r="AD211" s="8">
        <v>0</v>
      </c>
      <c r="AE211" s="8">
        <v>9932.67</v>
      </c>
      <c r="AF211" s="8" t="s">
        <v>58</v>
      </c>
      <c r="AG211" s="1" t="s">
        <v>113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464</v>
      </c>
      <c r="BD211" s="56">
        <v>0</v>
      </c>
    </row>
    <row r="212" spans="1:56" ht="28.5" customHeight="1" x14ac:dyDescent="0.45">
      <c r="A212" s="3">
        <v>45601</v>
      </c>
      <c r="B212" s="14" t="s">
        <v>185</v>
      </c>
      <c r="C212" s="9" t="s">
        <v>92</v>
      </c>
      <c r="D212" s="13" t="s">
        <v>139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90</v>
      </c>
      <c r="M212" s="10">
        <v>24</v>
      </c>
      <c r="N212" s="9">
        <v>40</v>
      </c>
      <c r="O212" s="9">
        <v>55</v>
      </c>
      <c r="P212" s="10">
        <v>3207.7128103679997</v>
      </c>
      <c r="Q212" s="10">
        <v>0</v>
      </c>
      <c r="R212" s="10">
        <v>3207.7128103679997</v>
      </c>
      <c r="S212" s="9" t="s">
        <v>259</v>
      </c>
      <c r="T212" s="12" t="s">
        <v>63</v>
      </c>
      <c r="U212" s="11">
        <v>100000</v>
      </c>
      <c r="V212" s="10">
        <v>1500</v>
      </c>
      <c r="W212" s="10">
        <v>98500</v>
      </c>
      <c r="X212" s="10">
        <v>0</v>
      </c>
      <c r="Y212" s="10">
        <v>103425</v>
      </c>
      <c r="Z212" s="9" t="s">
        <v>98</v>
      </c>
      <c r="AA212" s="8">
        <v>105955.465</v>
      </c>
      <c r="AB212" s="8">
        <v>19362</v>
      </c>
      <c r="AC212" s="8">
        <v>86593.464999999997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72</v>
      </c>
      <c r="AI212" s="1">
        <v>3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111</v>
      </c>
      <c r="BD212" s="56">
        <v>11092.935565123611</v>
      </c>
    </row>
    <row r="213" spans="1:56" ht="28.5" customHeight="1" x14ac:dyDescent="0.45">
      <c r="A213" s="3">
        <v>45601</v>
      </c>
      <c r="B213" s="14" t="s">
        <v>185</v>
      </c>
      <c r="C213" s="9" t="s">
        <v>92</v>
      </c>
      <c r="D213" s="13" t="s">
        <v>139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90</v>
      </c>
      <c r="M213" s="10">
        <v>24</v>
      </c>
      <c r="N213" s="9">
        <v>40</v>
      </c>
      <c r="O213" s="9">
        <v>55</v>
      </c>
      <c r="P213" s="10">
        <v>11003.203948644863</v>
      </c>
      <c r="Q213" s="10">
        <v>0</v>
      </c>
      <c r="R213" s="10">
        <v>11003.203948644863</v>
      </c>
      <c r="S213" s="9" t="s">
        <v>259</v>
      </c>
      <c r="T213" s="12" t="s">
        <v>63</v>
      </c>
      <c r="U213" s="11">
        <v>337878</v>
      </c>
      <c r="V213" s="10">
        <v>0</v>
      </c>
      <c r="W213" s="10">
        <v>337878</v>
      </c>
      <c r="X213" s="10">
        <v>0</v>
      </c>
      <c r="Y213" s="10">
        <v>354771.9</v>
      </c>
      <c r="Z213" s="9" t="s">
        <v>98</v>
      </c>
      <c r="AA213" s="8">
        <v>363451.98582000006</v>
      </c>
      <c r="AB213" s="8">
        <v>0</v>
      </c>
      <c r="AC213" s="8">
        <v>363451.98582000006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72</v>
      </c>
      <c r="AI213" s="1">
        <v>3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111</v>
      </c>
      <c r="BD213" s="56">
        <v>46559.511849046357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98</v>
      </c>
      <c r="AA214" s="8">
        <v>469407.45082000003</v>
      </c>
      <c r="AB214" s="8">
        <v>19362</v>
      </c>
      <c r="AC214" s="8">
        <v>450045.45082000003</v>
      </c>
      <c r="AD214" s="8">
        <v>0</v>
      </c>
      <c r="AE214" s="8">
        <v>0</v>
      </c>
      <c r="AF214" s="8" t="s">
        <v>58</v>
      </c>
      <c r="AG214" s="1" t="s">
        <v>113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112</v>
      </c>
      <c r="BD214" s="56">
        <v>0</v>
      </c>
    </row>
    <row r="215" spans="1:56" ht="28.5" customHeight="1" x14ac:dyDescent="0.45">
      <c r="A215" s="3">
        <v>45923</v>
      </c>
      <c r="B215" s="14" t="s">
        <v>410</v>
      </c>
      <c r="C215" s="9" t="s">
        <v>376</v>
      </c>
      <c r="D215" s="13" t="s">
        <v>411</v>
      </c>
      <c r="E215" s="9">
        <v>24</v>
      </c>
      <c r="F215" s="9">
        <v>37</v>
      </c>
      <c r="G215" s="9" t="s">
        <v>60</v>
      </c>
      <c r="H215" s="9">
        <v>0</v>
      </c>
      <c r="I215" s="9">
        <v>120</v>
      </c>
      <c r="J215" s="9" t="s">
        <v>57</v>
      </c>
      <c r="K215" s="9">
        <v>5</v>
      </c>
      <c r="L215" s="9" t="s">
        <v>91</v>
      </c>
      <c r="M215" s="10">
        <v>25</v>
      </c>
      <c r="N215" s="9">
        <v>40</v>
      </c>
      <c r="O215" s="9">
        <v>55</v>
      </c>
      <c r="P215" s="10">
        <v>169.61256399999996</v>
      </c>
      <c r="Q215" s="10">
        <v>0</v>
      </c>
      <c r="R215" s="10">
        <v>169.61256399999996</v>
      </c>
      <c r="S215" s="9" t="s">
        <v>67</v>
      </c>
      <c r="T215" s="12">
        <v>45948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412</v>
      </c>
      <c r="AA215" s="8">
        <v>5378.4500000000007</v>
      </c>
      <c r="AB215" s="8">
        <v>5378.4500000000007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72</v>
      </c>
      <c r="AI215" s="1">
        <v>3</v>
      </c>
      <c r="AJ215" s="3">
        <v>45948</v>
      </c>
      <c r="AK215" s="3">
        <v>0</v>
      </c>
      <c r="AL215" s="3">
        <v>45938</v>
      </c>
      <c r="AM215" s="3">
        <v>45945</v>
      </c>
      <c r="AN215" s="3">
        <v>45946</v>
      </c>
      <c r="AO215" s="3">
        <v>45946</v>
      </c>
      <c r="AP215" s="3">
        <v>45943</v>
      </c>
      <c r="AQ215" s="3">
        <v>45947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413</v>
      </c>
      <c r="BD215" s="56">
        <v>0</v>
      </c>
    </row>
    <row r="216" spans="1:56" ht="28.5" customHeight="1" x14ac:dyDescent="0.45">
      <c r="A216" s="3">
        <v>45923</v>
      </c>
      <c r="B216" s="14" t="s">
        <v>410</v>
      </c>
      <c r="C216" s="9" t="s">
        <v>376</v>
      </c>
      <c r="D216" s="13" t="s">
        <v>59</v>
      </c>
      <c r="E216" s="9">
        <v>24</v>
      </c>
      <c r="F216" s="9">
        <v>37</v>
      </c>
      <c r="G216" s="9" t="s">
        <v>60</v>
      </c>
      <c r="H216" s="9">
        <v>0</v>
      </c>
      <c r="I216" s="9">
        <v>120</v>
      </c>
      <c r="J216" s="9" t="s">
        <v>57</v>
      </c>
      <c r="K216" s="9">
        <v>5</v>
      </c>
      <c r="L216" s="9" t="s">
        <v>91</v>
      </c>
      <c r="M216" s="10">
        <v>25</v>
      </c>
      <c r="N216" s="9">
        <v>40</v>
      </c>
      <c r="O216" s="9">
        <v>55</v>
      </c>
      <c r="P216" s="10">
        <v>78.15746949119999</v>
      </c>
      <c r="Q216" s="10">
        <v>0</v>
      </c>
      <c r="R216" s="10">
        <v>78.15746949119999</v>
      </c>
      <c r="S216" s="9" t="s">
        <v>67</v>
      </c>
      <c r="T216" s="12">
        <v>45948</v>
      </c>
      <c r="U216" s="11">
        <v>5000</v>
      </c>
      <c r="V216" s="10">
        <v>2696</v>
      </c>
      <c r="W216" s="10">
        <v>2304</v>
      </c>
      <c r="X216" s="10">
        <v>0</v>
      </c>
      <c r="Y216" s="10">
        <v>0</v>
      </c>
      <c r="Z216" s="9" t="s">
        <v>412</v>
      </c>
      <c r="AA216" s="8">
        <v>2478.38976</v>
      </c>
      <c r="AB216" s="8">
        <v>2478.38976</v>
      </c>
      <c r="AC216" s="8">
        <v>0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264</v>
      </c>
      <c r="AI216" s="1">
        <v>2</v>
      </c>
      <c r="AJ216" s="3">
        <v>45948</v>
      </c>
      <c r="AK216" s="3">
        <v>0</v>
      </c>
      <c r="AL216" s="3">
        <v>0</v>
      </c>
      <c r="AM216" s="3">
        <v>0</v>
      </c>
      <c r="AN216" s="3">
        <v>0</v>
      </c>
      <c r="AO216" s="3">
        <v>45946</v>
      </c>
      <c r="AP216" s="3">
        <v>45943</v>
      </c>
      <c r="AQ216" s="3">
        <v>45947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413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24</v>
      </c>
      <c r="F217" s="9">
        <v>37</v>
      </c>
      <c r="G217" s="9">
        <v>0</v>
      </c>
      <c r="H217" s="9">
        <v>0</v>
      </c>
      <c r="I217" s="9">
        <v>120</v>
      </c>
      <c r="J217" s="9" t="s">
        <v>78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412</v>
      </c>
      <c r="AA217" s="8">
        <v>7856.8397600000008</v>
      </c>
      <c r="AB217" s="8">
        <v>7856.8397600000008</v>
      </c>
      <c r="AC217" s="8">
        <v>0</v>
      </c>
      <c r="AD217" s="8">
        <v>0</v>
      </c>
      <c r="AE217" s="8">
        <v>0</v>
      </c>
      <c r="AF217" s="8" t="s">
        <v>58</v>
      </c>
      <c r="AG217" s="1" t="s">
        <v>113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414</v>
      </c>
      <c r="BD217" s="56">
        <v>0</v>
      </c>
    </row>
    <row r="218" spans="1:56" ht="28.5" customHeight="1" x14ac:dyDescent="0.45">
      <c r="A218" s="3">
        <v>45934</v>
      </c>
      <c r="B218" s="14" t="s">
        <v>126</v>
      </c>
      <c r="C218" s="9" t="s">
        <v>494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121</v>
      </c>
      <c r="T218" s="12">
        <v>45944</v>
      </c>
      <c r="U218" s="11">
        <v>10000</v>
      </c>
      <c r="V218" s="10">
        <v>0</v>
      </c>
      <c r="W218" s="10">
        <v>10000</v>
      </c>
      <c r="X218" s="10">
        <v>0</v>
      </c>
      <c r="Y218" s="10">
        <v>0</v>
      </c>
      <c r="Z218" s="9" t="s">
        <v>495</v>
      </c>
      <c r="AA218" s="8">
        <v>11315.7</v>
      </c>
      <c r="AB218" s="8">
        <v>11315.7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45944</v>
      </c>
      <c r="AK218" s="3">
        <v>0</v>
      </c>
      <c r="AL218" s="3">
        <v>0</v>
      </c>
      <c r="AM218" s="3">
        <v>0</v>
      </c>
      <c r="AN218" s="3">
        <v>0</v>
      </c>
      <c r="AO218" s="3">
        <v>45943</v>
      </c>
      <c r="AP218" s="3">
        <v>45939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303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495</v>
      </c>
      <c r="AA219" s="8">
        <v>11315.7</v>
      </c>
      <c r="AB219" s="8">
        <v>11315.7</v>
      </c>
      <c r="AC219" s="8">
        <v>0</v>
      </c>
      <c r="AD219" s="8">
        <v>0</v>
      </c>
      <c r="AE219" s="8">
        <v>0</v>
      </c>
      <c r="AF219" s="8" t="s">
        <v>58</v>
      </c>
      <c r="AG219" s="1" t="s">
        <v>116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303</v>
      </c>
      <c r="BD219" s="56">
        <v>0</v>
      </c>
    </row>
    <row r="220" spans="1:56" ht="28.5" customHeight="1" x14ac:dyDescent="0.45">
      <c r="A220" s="3">
        <v>45931</v>
      </c>
      <c r="B220" s="14" t="s">
        <v>496</v>
      </c>
      <c r="C220" s="9" t="s">
        <v>107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45945</v>
      </c>
      <c r="U220" s="11">
        <v>10122</v>
      </c>
      <c r="V220" s="10">
        <v>0</v>
      </c>
      <c r="W220" s="10">
        <v>10122</v>
      </c>
      <c r="X220" s="10">
        <v>0</v>
      </c>
      <c r="Y220" s="10">
        <v>0</v>
      </c>
      <c r="Z220" s="9" t="s">
        <v>189</v>
      </c>
      <c r="AA220" s="8">
        <v>12584.98626</v>
      </c>
      <c r="AB220" s="8">
        <v>12584.98626</v>
      </c>
      <c r="AC220" s="8">
        <v>0</v>
      </c>
      <c r="AD220" s="8">
        <v>0</v>
      </c>
      <c r="AE220" s="8">
        <v>0</v>
      </c>
      <c r="AF220" s="8">
        <v>0</v>
      </c>
      <c r="AG220" s="1" t="s">
        <v>116</v>
      </c>
      <c r="AH220" s="1" t="s">
        <v>77</v>
      </c>
      <c r="AI220" s="1">
        <v>1</v>
      </c>
      <c r="AJ220" s="3">
        <v>45945</v>
      </c>
      <c r="AK220" s="3">
        <v>0</v>
      </c>
      <c r="AL220" s="3">
        <v>0</v>
      </c>
      <c r="AM220" s="3">
        <v>0</v>
      </c>
      <c r="AN220" s="3">
        <v>0</v>
      </c>
      <c r="AO220" s="3">
        <v>45944</v>
      </c>
      <c r="AP220" s="3">
        <v>45940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26</v>
      </c>
      <c r="F221" s="9">
        <v>43</v>
      </c>
      <c r="G221" s="9">
        <v>0</v>
      </c>
      <c r="H221" s="9">
        <v>0</v>
      </c>
      <c r="I221" s="9">
        <v>116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189</v>
      </c>
      <c r="AA221" s="8">
        <v>12584.98626</v>
      </c>
      <c r="AB221" s="8">
        <v>12584.98626</v>
      </c>
      <c r="AC221" s="8">
        <v>0</v>
      </c>
      <c r="AD221" s="8">
        <v>0</v>
      </c>
      <c r="AE221" s="8">
        <v>0</v>
      </c>
      <c r="AF221" s="8" t="s">
        <v>58</v>
      </c>
      <c r="AG221" s="1" t="s">
        <v>116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8.5" customHeight="1" x14ac:dyDescent="0.45">
      <c r="A222" s="3">
        <v>45901</v>
      </c>
      <c r="B222" s="14" t="s">
        <v>299</v>
      </c>
      <c r="C222" s="9" t="s">
        <v>107</v>
      </c>
      <c r="D222" s="13" t="s">
        <v>141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45945</v>
      </c>
      <c r="U222" s="11">
        <v>10000</v>
      </c>
      <c r="V222" s="10">
        <v>3425</v>
      </c>
      <c r="W222" s="10">
        <v>6575</v>
      </c>
      <c r="X222" s="10">
        <v>0</v>
      </c>
      <c r="Y222" s="10">
        <v>6903.75</v>
      </c>
      <c r="Z222" s="9" t="s">
        <v>87</v>
      </c>
      <c r="AA222" s="8">
        <v>8174.8947499999995</v>
      </c>
      <c r="AB222" s="8">
        <v>8174.8947499999995</v>
      </c>
      <c r="AC222" s="8">
        <v>0</v>
      </c>
      <c r="AD222" s="8">
        <v>3573</v>
      </c>
      <c r="AE222" s="8">
        <v>4601.8947499999995</v>
      </c>
      <c r="AF222" s="8">
        <v>0</v>
      </c>
      <c r="AG222" s="1" t="s">
        <v>113</v>
      </c>
      <c r="AH222" s="1" t="s">
        <v>75</v>
      </c>
      <c r="AI222" s="1">
        <v>4</v>
      </c>
      <c r="AJ222" s="3">
        <v>45945</v>
      </c>
      <c r="AK222" s="3">
        <v>45941</v>
      </c>
      <c r="AL222" s="3">
        <v>45934</v>
      </c>
      <c r="AM222" s="3">
        <v>45942</v>
      </c>
      <c r="AN222" s="3">
        <v>45943</v>
      </c>
      <c r="AO222" s="3">
        <v>45944</v>
      </c>
      <c r="AP222" s="3">
        <v>45940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45">
      <c r="A223" s="3">
        <v>45933</v>
      </c>
      <c r="B223" s="14" t="s">
        <v>497</v>
      </c>
      <c r="C223" s="9" t="s">
        <v>107</v>
      </c>
      <c r="D223" s="13" t="s">
        <v>59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45951</v>
      </c>
      <c r="U223" s="11">
        <v>15000</v>
      </c>
      <c r="V223" s="10">
        <v>0</v>
      </c>
      <c r="W223" s="10">
        <v>15000</v>
      </c>
      <c r="X223" s="10">
        <v>0</v>
      </c>
      <c r="Y223" s="10">
        <v>0</v>
      </c>
      <c r="Z223" s="9" t="s">
        <v>87</v>
      </c>
      <c r="AA223" s="8">
        <v>18649.949999999997</v>
      </c>
      <c r="AB223" s="8">
        <v>9846</v>
      </c>
      <c r="AC223" s="8">
        <v>8803.9499999999971</v>
      </c>
      <c r="AD223" s="8">
        <v>1976</v>
      </c>
      <c r="AE223" s="8">
        <v>16673.949999999997</v>
      </c>
      <c r="AF223" s="8">
        <v>0</v>
      </c>
      <c r="AG223" s="1" t="s">
        <v>113</v>
      </c>
      <c r="AH223" s="1" t="s">
        <v>143</v>
      </c>
      <c r="AI223" s="1">
        <v>2</v>
      </c>
      <c r="AJ223" s="3">
        <v>45951</v>
      </c>
      <c r="AK223" s="3">
        <v>45949</v>
      </c>
      <c r="AL223" s="3">
        <v>0</v>
      </c>
      <c r="AM223" s="3">
        <v>0</v>
      </c>
      <c r="AN223" s="3">
        <v>0</v>
      </c>
      <c r="AO223" s="3">
        <v>45950</v>
      </c>
      <c r="AP223" s="3">
        <v>45946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140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907.98070999999982</v>
      </c>
    </row>
    <row r="224" spans="1:56" ht="28.5" customHeight="1" x14ac:dyDescent="0.45">
      <c r="A224" s="3">
        <v>45933</v>
      </c>
      <c r="B224" s="14" t="s">
        <v>498</v>
      </c>
      <c r="C224" s="9" t="s">
        <v>107</v>
      </c>
      <c r="D224" s="13" t="s">
        <v>59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45960</v>
      </c>
      <c r="U224" s="11">
        <v>15000</v>
      </c>
      <c r="V224" s="10">
        <v>0</v>
      </c>
      <c r="W224" s="10">
        <v>15000</v>
      </c>
      <c r="X224" s="10">
        <v>0</v>
      </c>
      <c r="Y224" s="10">
        <v>0</v>
      </c>
      <c r="Z224" s="9" t="s">
        <v>87</v>
      </c>
      <c r="AA224" s="8">
        <v>18649.949999999997</v>
      </c>
      <c r="AB224" s="8">
        <v>0</v>
      </c>
      <c r="AC224" s="8">
        <v>18649.949999999997</v>
      </c>
      <c r="AD224" s="8">
        <v>0</v>
      </c>
      <c r="AE224" s="8">
        <v>18649.949999999997</v>
      </c>
      <c r="AF224" s="8">
        <v>0</v>
      </c>
      <c r="AG224" s="1" t="s">
        <v>115</v>
      </c>
      <c r="AH224" s="1" t="s">
        <v>143</v>
      </c>
      <c r="AI224" s="1">
        <v>2</v>
      </c>
      <c r="AJ224" s="3">
        <v>45960</v>
      </c>
      <c r="AK224" s="3">
        <v>45958</v>
      </c>
      <c r="AL224" s="3">
        <v>0</v>
      </c>
      <c r="AM224" s="3">
        <v>0</v>
      </c>
      <c r="AN224" s="3">
        <v>0</v>
      </c>
      <c r="AO224" s="3">
        <v>45959</v>
      </c>
      <c r="AP224" s="3">
        <v>45955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140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1923.4315100000001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87</v>
      </c>
      <c r="AA225" s="8">
        <v>45474.794749999994</v>
      </c>
      <c r="AB225" s="8">
        <v>18020.894749999999</v>
      </c>
      <c r="AC225" s="8">
        <v>27453.899999999994</v>
      </c>
      <c r="AD225" s="8">
        <v>5549</v>
      </c>
      <c r="AE225" s="8">
        <v>39925.794749999994</v>
      </c>
      <c r="AF225" s="8" t="s">
        <v>58</v>
      </c>
      <c r="AG225" s="1" t="s">
        <v>114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0</v>
      </c>
    </row>
    <row r="226" spans="1:56" ht="28.5" customHeight="1" x14ac:dyDescent="0.45">
      <c r="A226" s="3">
        <v>45925</v>
      </c>
      <c r="B226" s="14" t="s">
        <v>416</v>
      </c>
      <c r="C226" s="9" t="s">
        <v>144</v>
      </c>
      <c r="D226" s="13" t="s">
        <v>145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45940</v>
      </c>
      <c r="U226" s="11">
        <v>50000</v>
      </c>
      <c r="V226" s="10">
        <v>13000</v>
      </c>
      <c r="W226" s="10">
        <v>37000</v>
      </c>
      <c r="X226" s="10">
        <v>52510</v>
      </c>
      <c r="Y226" s="10">
        <v>0</v>
      </c>
      <c r="Z226" s="9" t="s">
        <v>125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45940</v>
      </c>
      <c r="AK226" s="3">
        <v>0</v>
      </c>
      <c r="AL226" s="3">
        <v>45931</v>
      </c>
      <c r="AM226" s="3">
        <v>45938</v>
      </c>
      <c r="AN226" s="3">
        <v>45939</v>
      </c>
      <c r="AO226" s="3">
        <v>45939</v>
      </c>
      <c r="AP226" s="3">
        <v>45935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>
        <v>0</v>
      </c>
      <c r="AY226" s="2" t="s">
        <v>516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 t="s">
        <v>132</v>
      </c>
      <c r="B227" s="14" t="s">
        <v>132</v>
      </c>
      <c r="C227" s="9" t="s">
        <v>144</v>
      </c>
      <c r="D227" s="13" t="s">
        <v>145</v>
      </c>
      <c r="E227" s="9">
        <v>28</v>
      </c>
      <c r="F227" s="9">
        <v>41</v>
      </c>
      <c r="G227" s="9" t="s">
        <v>60</v>
      </c>
      <c r="H227" s="9">
        <v>0</v>
      </c>
      <c r="I227" s="9">
        <v>120</v>
      </c>
      <c r="J227" s="9" t="s">
        <v>78</v>
      </c>
      <c r="K227" s="9">
        <v>3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45950</v>
      </c>
      <c r="U227" s="11">
        <v>50000</v>
      </c>
      <c r="V227" s="10">
        <v>0</v>
      </c>
      <c r="W227" s="10">
        <v>50000</v>
      </c>
      <c r="X227" s="10">
        <v>0</v>
      </c>
      <c r="Y227" s="10">
        <v>52500</v>
      </c>
      <c r="Z227" s="9" t="s">
        <v>125</v>
      </c>
      <c r="AA227" s="8">
        <v>59372.5</v>
      </c>
      <c r="AB227" s="8">
        <v>22225</v>
      </c>
      <c r="AC227" s="8">
        <v>37147.5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45950</v>
      </c>
      <c r="AK227" s="3">
        <v>0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4174.9662500000004</v>
      </c>
    </row>
    <row r="228" spans="1:56" ht="28.5" customHeight="1" x14ac:dyDescent="0.45">
      <c r="A228" s="3" t="s">
        <v>132</v>
      </c>
      <c r="B228" s="14" t="s">
        <v>132</v>
      </c>
      <c r="C228" s="9" t="s">
        <v>107</v>
      </c>
      <c r="D228" s="13" t="s">
        <v>59</v>
      </c>
      <c r="E228" s="9">
        <v>28</v>
      </c>
      <c r="F228" s="9">
        <v>47</v>
      </c>
      <c r="G228" s="9" t="s">
        <v>60</v>
      </c>
      <c r="H228" s="9" t="s">
        <v>66</v>
      </c>
      <c r="I228" s="9">
        <v>180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45961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125</v>
      </c>
      <c r="AA228" s="8">
        <v>6775.4500000000007</v>
      </c>
      <c r="AB228" s="8">
        <v>6775.4500000000007</v>
      </c>
      <c r="AC228" s="8">
        <v>0</v>
      </c>
      <c r="AD228" s="8">
        <v>0</v>
      </c>
      <c r="AE228" s="8">
        <v>6775.4500000000007</v>
      </c>
      <c r="AF228" s="8">
        <v>0</v>
      </c>
      <c r="AG228" s="1">
        <v>0</v>
      </c>
      <c r="AH228" s="1" t="s">
        <v>143</v>
      </c>
      <c r="AI228" s="1">
        <v>2</v>
      </c>
      <c r="AJ228" s="3">
        <v>45961</v>
      </c>
      <c r="AK228" s="3">
        <v>45959</v>
      </c>
      <c r="AL228" s="3">
        <v>0</v>
      </c>
      <c r="AM228" s="3">
        <v>0</v>
      </c>
      <c r="AN228" s="3">
        <v>0</v>
      </c>
      <c r="AO228" s="3">
        <v>45960</v>
      </c>
      <c r="AP228" s="3">
        <v>45956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140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28</v>
      </c>
      <c r="F229" s="9">
        <v>43</v>
      </c>
      <c r="G229" s="9">
        <v>0</v>
      </c>
      <c r="H229" s="9">
        <v>0</v>
      </c>
      <c r="I229" s="9">
        <v>130</v>
      </c>
      <c r="J229" s="9" t="s">
        <v>57</v>
      </c>
      <c r="K229" s="9">
        <v>3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125</v>
      </c>
      <c r="AA229" s="8">
        <v>66147.95</v>
      </c>
      <c r="AB229" s="8">
        <v>29000.45</v>
      </c>
      <c r="AC229" s="8">
        <v>37147.5</v>
      </c>
      <c r="AD229" s="8">
        <v>0</v>
      </c>
      <c r="AE229" s="8">
        <v>6775.4500000000007</v>
      </c>
      <c r="AF229" s="8" t="s">
        <v>58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146</v>
      </c>
      <c r="BD229" s="56">
        <v>0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7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2547-48B3-4F44-8EDD-98435BCCB64F}">
  <sheetPr>
    <tabColor rgb="FFFFFF00"/>
  </sheetPr>
  <dimension ref="A1:BD243"/>
  <sheetViews>
    <sheetView topLeftCell="A5"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45937</v>
      </c>
      <c r="E3" s="85" t="s">
        <v>52</v>
      </c>
      <c r="F3" s="85"/>
      <c r="G3" s="86">
        <v>9.52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4340</v>
      </c>
      <c r="AC6" s="8">
        <v>3064.0999999999995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182.37523199999995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4340</v>
      </c>
      <c r="AC7" s="8">
        <v>3064.0999999999995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1465</v>
      </c>
      <c r="AC13" s="8">
        <v>19140.75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1316.8836000000001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102386.13</v>
      </c>
      <c r="AB15" s="8">
        <v>62639.630000000005</v>
      </c>
      <c r="AC15" s="8">
        <v>39746.5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430</v>
      </c>
      <c r="C23" s="9" t="s">
        <v>73</v>
      </c>
      <c r="D23" s="13" t="s">
        <v>242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45938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436</v>
      </c>
      <c r="AG23" s="1" t="s">
        <v>113</v>
      </c>
      <c r="AH23" s="1" t="s">
        <v>74</v>
      </c>
      <c r="AI23" s="1">
        <v>2</v>
      </c>
      <c r="AJ23" s="3">
        <v>45938</v>
      </c>
      <c r="AK23" s="3">
        <v>0</v>
      </c>
      <c r="AL23" s="3">
        <v>45929</v>
      </c>
      <c r="AM23" s="3">
        <v>45936</v>
      </c>
      <c r="AN23" s="3">
        <v>45937</v>
      </c>
      <c r="AO23" s="3">
        <v>45937</v>
      </c>
      <c r="AP23" s="3">
        <v>45933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430</v>
      </c>
      <c r="C24" s="9" t="s">
        <v>73</v>
      </c>
      <c r="D24" s="13" t="s">
        <v>437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45938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436</v>
      </c>
      <c r="AG24" s="1" t="s">
        <v>116</v>
      </c>
      <c r="AH24" s="1" t="s">
        <v>74</v>
      </c>
      <c r="AI24" s="1">
        <v>2</v>
      </c>
      <c r="AJ24" s="3">
        <v>45938</v>
      </c>
      <c r="AK24" s="3">
        <v>0</v>
      </c>
      <c r="AL24" s="3">
        <v>45929</v>
      </c>
      <c r="AM24" s="3">
        <v>45936</v>
      </c>
      <c r="AN24" s="3">
        <v>45937</v>
      </c>
      <c r="AO24" s="3">
        <v>45937</v>
      </c>
      <c r="AP24" s="3">
        <v>45933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455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256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436</v>
      </c>
      <c r="AG25" s="1" t="s">
        <v>115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228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436</v>
      </c>
      <c r="AG26" s="1" t="s">
        <v>115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438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45938</v>
      </c>
      <c r="U27" s="11">
        <v>5000</v>
      </c>
      <c r="V27" s="10">
        <v>5000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436</v>
      </c>
      <c r="AG27" s="1" t="s">
        <v>114</v>
      </c>
      <c r="AH27" s="1" t="s">
        <v>77</v>
      </c>
      <c r="AI27" s="1">
        <v>1</v>
      </c>
      <c r="AJ27" s="3">
        <v>45938</v>
      </c>
      <c r="AK27" s="3">
        <v>0</v>
      </c>
      <c r="AL27" s="3">
        <v>0</v>
      </c>
      <c r="AM27" s="3">
        <v>0</v>
      </c>
      <c r="AN27" s="3">
        <v>0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434</v>
      </c>
      <c r="C28" s="9" t="s">
        <v>73</v>
      </c>
      <c r="D28" s="13" t="s">
        <v>241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439</v>
      </c>
      <c r="AG28" s="1" t="s">
        <v>115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434</v>
      </c>
      <c r="C29" s="9" t="s">
        <v>73</v>
      </c>
      <c r="D29" s="13" t="s">
        <v>305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439</v>
      </c>
      <c r="AG29" s="1" t="s">
        <v>114</v>
      </c>
      <c r="AH29" s="1" t="s">
        <v>74</v>
      </c>
      <c r="AI29" s="1">
        <v>2</v>
      </c>
      <c r="AJ29" s="3">
        <v>45938</v>
      </c>
      <c r="AK29" s="3">
        <v>0</v>
      </c>
      <c r="AL29" s="3">
        <v>45929</v>
      </c>
      <c r="AM29" s="3">
        <v>45936</v>
      </c>
      <c r="AN29" s="3">
        <v>45937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45929</v>
      </c>
      <c r="B30" s="14" t="s">
        <v>434</v>
      </c>
      <c r="C30" s="9" t="s">
        <v>73</v>
      </c>
      <c r="D30" s="13" t="s">
        <v>286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439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434</v>
      </c>
      <c r="C31" s="9" t="s">
        <v>73</v>
      </c>
      <c r="D31" s="13" t="s">
        <v>254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439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45933</v>
      </c>
      <c r="B32" s="14" t="s">
        <v>452</v>
      </c>
      <c r="C32" s="9" t="s">
        <v>73</v>
      </c>
      <c r="D32" s="13" t="s">
        <v>182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45946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3958</v>
      </c>
      <c r="AC32" s="8">
        <v>5401.9000000000015</v>
      </c>
      <c r="AD32" s="8">
        <v>0</v>
      </c>
      <c r="AE32" s="8">
        <v>0</v>
      </c>
      <c r="AF32" s="8" t="s">
        <v>453</v>
      </c>
      <c r="AG32" s="1" t="s">
        <v>116</v>
      </c>
      <c r="AH32" s="1" t="s">
        <v>74</v>
      </c>
      <c r="AI32" s="1">
        <v>2</v>
      </c>
      <c r="AJ32" s="3">
        <v>45946</v>
      </c>
      <c r="AK32" s="3">
        <v>0</v>
      </c>
      <c r="AL32" s="3">
        <v>45937</v>
      </c>
      <c r="AM32" s="3">
        <v>45944</v>
      </c>
      <c r="AN32" s="3">
        <v>45945</v>
      </c>
      <c r="AO32" s="3">
        <v>45945</v>
      </c>
      <c r="AP32" s="3">
        <v>45941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406.89511644444451</v>
      </c>
    </row>
    <row r="33" spans="1:56" ht="28.5" customHeight="1" x14ac:dyDescent="0.45">
      <c r="A33" s="3">
        <v>45933</v>
      </c>
      <c r="B33" s="14" t="s">
        <v>452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45946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453</v>
      </c>
      <c r="AG33" s="1" t="s">
        <v>114</v>
      </c>
      <c r="AH33" s="1" t="s">
        <v>74</v>
      </c>
      <c r="AI33" s="1">
        <v>2</v>
      </c>
      <c r="AJ33" s="3">
        <v>45946</v>
      </c>
      <c r="AK33" s="3">
        <v>0</v>
      </c>
      <c r="AL33" s="3">
        <v>45937</v>
      </c>
      <c r="AM33" s="3">
        <v>45944</v>
      </c>
      <c r="AN33" s="3">
        <v>45945</v>
      </c>
      <c r="AO33" s="3">
        <v>45945</v>
      </c>
      <c r="AP33" s="3">
        <v>45941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45933</v>
      </c>
      <c r="B34" s="14" t="s">
        <v>452</v>
      </c>
      <c r="C34" s="9" t="s">
        <v>73</v>
      </c>
      <c r="D34" s="13" t="s">
        <v>251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453</v>
      </c>
      <c r="AG34" s="1" t="s">
        <v>114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45930</v>
      </c>
      <c r="B35" s="14" t="s">
        <v>454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168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>
        <v>0</v>
      </c>
      <c r="AG35" s="1" t="s">
        <v>114</v>
      </c>
      <c r="AH35" s="1" t="s">
        <v>77</v>
      </c>
      <c r="AI35" s="1">
        <v>1</v>
      </c>
      <c r="AJ35" s="3">
        <v>45947</v>
      </c>
      <c r="AK35" s="3">
        <v>0</v>
      </c>
      <c r="AL35" s="3">
        <v>0</v>
      </c>
      <c r="AM35" s="3">
        <v>0</v>
      </c>
      <c r="AN35" s="3">
        <v>0</v>
      </c>
      <c r="AO35" s="3">
        <v>45946</v>
      </c>
      <c r="AP35" s="3">
        <v>45942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394.60593333333333</v>
      </c>
    </row>
    <row r="36" spans="1:56" ht="28.5" customHeight="1" x14ac:dyDescent="0.45">
      <c r="A36" s="3">
        <v>45933</v>
      </c>
      <c r="B36" s="14" t="s">
        <v>452</v>
      </c>
      <c r="C36" s="9" t="s">
        <v>73</v>
      </c>
      <c r="D36" s="13" t="s">
        <v>255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453</v>
      </c>
      <c r="AG36" s="1" t="s">
        <v>116</v>
      </c>
      <c r="AH36" s="1" t="s">
        <v>74</v>
      </c>
      <c r="AI36" s="1">
        <v>2</v>
      </c>
      <c r="AJ36" s="3">
        <v>45948</v>
      </c>
      <c r="AK36" s="3">
        <v>0</v>
      </c>
      <c r="AL36" s="3">
        <v>45939</v>
      </c>
      <c r="AM36" s="3">
        <v>45946</v>
      </c>
      <c r="AN36" s="3">
        <v>45947</v>
      </c>
      <c r="AO36" s="3">
        <v>45947</v>
      </c>
      <c r="AP36" s="3">
        <v>45943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45933</v>
      </c>
      <c r="B37" s="14" t="s">
        <v>452</v>
      </c>
      <c r="C37" s="9" t="s">
        <v>73</v>
      </c>
      <c r="D37" s="13" t="s">
        <v>286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453</v>
      </c>
      <c r="AG37" s="1" t="s">
        <v>116</v>
      </c>
      <c r="AH37" s="1" t="s">
        <v>74</v>
      </c>
      <c r="AI37" s="1">
        <v>2</v>
      </c>
      <c r="AJ37" s="3">
        <v>45948</v>
      </c>
      <c r="AK37" s="3">
        <v>0</v>
      </c>
      <c r="AL37" s="3">
        <v>45939</v>
      </c>
      <c r="AM37" s="3">
        <v>45946</v>
      </c>
      <c r="AN37" s="3">
        <v>45947</v>
      </c>
      <c r="AO37" s="3">
        <v>45947</v>
      </c>
      <c r="AP37" s="3">
        <v>45943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45933</v>
      </c>
      <c r="B38" s="14" t="s">
        <v>452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453</v>
      </c>
      <c r="AG38" s="1" t="s">
        <v>113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45919</v>
      </c>
      <c r="B39" s="14" t="s">
        <v>359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45947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360</v>
      </c>
      <c r="AG39" s="1" t="s">
        <v>61</v>
      </c>
      <c r="AH39" s="1">
        <v>0</v>
      </c>
      <c r="AI39" s="1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45919</v>
      </c>
      <c r="B40" s="14" t="s">
        <v>361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45947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168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 t="s">
        <v>362</v>
      </c>
      <c r="AG40" s="1" t="s">
        <v>113</v>
      </c>
      <c r="AH40" s="1" t="s">
        <v>77</v>
      </c>
      <c r="AI40" s="1">
        <v>1</v>
      </c>
      <c r="AJ40" s="3">
        <v>45947</v>
      </c>
      <c r="AK40" s="3">
        <v>0</v>
      </c>
      <c r="AL40" s="3">
        <v>0</v>
      </c>
      <c r="AM40" s="3">
        <v>0</v>
      </c>
      <c r="AN40" s="3">
        <v>0</v>
      </c>
      <c r="AO40" s="3">
        <v>45946</v>
      </c>
      <c r="AP40" s="3">
        <v>45942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1410.0585351111113</v>
      </c>
    </row>
    <row r="41" spans="1:56" ht="28.5" customHeight="1" x14ac:dyDescent="0.45">
      <c r="A41" s="3" t="s">
        <v>132</v>
      </c>
      <c r="B41" s="14" t="s">
        <v>132</v>
      </c>
      <c r="C41" s="9" t="s">
        <v>73</v>
      </c>
      <c r="D41" s="13" t="s">
        <v>306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 t="s">
        <v>63</v>
      </c>
      <c r="U41" s="11">
        <v>5000</v>
      </c>
      <c r="V41" s="10">
        <v>5232</v>
      </c>
      <c r="W41" s="10">
        <v>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 t="s">
        <v>132</v>
      </c>
      <c r="B42" s="14" t="s">
        <v>132</v>
      </c>
      <c r="C42" s="9" t="s">
        <v>73</v>
      </c>
      <c r="D42" s="13" t="s">
        <v>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45961</v>
      </c>
      <c r="U42" s="11">
        <v>225000</v>
      </c>
      <c r="V42" s="10">
        <v>0</v>
      </c>
      <c r="W42" s="10">
        <v>225000</v>
      </c>
      <c r="X42" s="10">
        <v>0</v>
      </c>
      <c r="Y42" s="10">
        <v>236250</v>
      </c>
      <c r="Z42" s="9" t="s">
        <v>168</v>
      </c>
      <c r="AA42" s="8">
        <v>210597.75000000003</v>
      </c>
      <c r="AB42" s="8">
        <v>0</v>
      </c>
      <c r="AC42" s="8">
        <v>210597.75000000003</v>
      </c>
      <c r="AD42" s="8">
        <v>0</v>
      </c>
      <c r="AE42" s="8">
        <v>0</v>
      </c>
      <c r="AF42" s="8">
        <v>0</v>
      </c>
      <c r="AG42" s="1" t="s">
        <v>113</v>
      </c>
      <c r="AH42" s="1" t="s">
        <v>74</v>
      </c>
      <c r="AI42" s="1">
        <v>2</v>
      </c>
      <c r="AJ42" s="3">
        <v>45961</v>
      </c>
      <c r="AK42" s="3">
        <v>0</v>
      </c>
      <c r="AL42" s="3">
        <v>45952</v>
      </c>
      <c r="AM42" s="3">
        <v>45959</v>
      </c>
      <c r="AN42" s="3">
        <v>45960</v>
      </c>
      <c r="AO42" s="3">
        <v>45960</v>
      </c>
      <c r="AP42" s="3">
        <v>45956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15863.158520000001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168</v>
      </c>
      <c r="AA43" s="8">
        <v>300075.60000000003</v>
      </c>
      <c r="AB43" s="8">
        <v>8637.9500000000007</v>
      </c>
      <c r="AC43" s="8">
        <v>291437.65000000002</v>
      </c>
      <c r="AD43" s="8">
        <v>0</v>
      </c>
      <c r="AE43" s="8">
        <v>0</v>
      </c>
      <c r="AF43" s="8" t="s">
        <v>58</v>
      </c>
      <c r="AG43" s="1" t="s">
        <v>113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170</v>
      </c>
      <c r="BD43" s="56">
        <v>0</v>
      </c>
    </row>
    <row r="44" spans="1:56" ht="28.5" customHeight="1" x14ac:dyDescent="0.45">
      <c r="A44" s="3">
        <v>45905</v>
      </c>
      <c r="B44" s="14" t="s">
        <v>307</v>
      </c>
      <c r="C44" s="9" t="s">
        <v>136</v>
      </c>
      <c r="D44" s="13" t="s">
        <v>302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188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106</v>
      </c>
      <c r="T44" s="12" t="s">
        <v>63</v>
      </c>
      <c r="U44" s="11">
        <v>109</v>
      </c>
      <c r="V44" s="10">
        <v>0</v>
      </c>
      <c r="W44" s="10">
        <v>109</v>
      </c>
      <c r="X44" s="10">
        <v>6124</v>
      </c>
      <c r="Y44" s="10">
        <v>0</v>
      </c>
      <c r="Z44" s="9" t="s">
        <v>110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183</v>
      </c>
      <c r="BD44" s="56">
        <v>0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184</v>
      </c>
      <c r="BD45" s="56">
        <v>0</v>
      </c>
    </row>
    <row r="46" spans="1:56" ht="28.5" customHeight="1" x14ac:dyDescent="0.45">
      <c r="A46" s="3">
        <v>45919</v>
      </c>
      <c r="B46" s="14" t="s">
        <v>366</v>
      </c>
      <c r="C46" s="9" t="s">
        <v>136</v>
      </c>
      <c r="D46" s="13" t="s">
        <v>261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48</v>
      </c>
      <c r="V46" s="10">
        <v>0</v>
      </c>
      <c r="W46" s="10">
        <v>48</v>
      </c>
      <c r="X46" s="10">
        <v>11390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455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45919</v>
      </c>
      <c r="B47" s="14" t="s">
        <v>368</v>
      </c>
      <c r="C47" s="9" t="s">
        <v>136</v>
      </c>
      <c r="D47" s="13" t="s">
        <v>128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45937</v>
      </c>
      <c r="U47" s="11">
        <v>14240</v>
      </c>
      <c r="V47" s="10">
        <v>14240</v>
      </c>
      <c r="W47" s="10">
        <v>0</v>
      </c>
      <c r="X47" s="10">
        <v>33440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502</v>
      </c>
      <c r="AG47" s="1" t="s">
        <v>113</v>
      </c>
      <c r="AH47" s="1" t="s">
        <v>75</v>
      </c>
      <c r="AI47" s="1">
        <v>4</v>
      </c>
      <c r="AJ47" s="3">
        <v>45937</v>
      </c>
      <c r="AK47" s="3">
        <v>45933</v>
      </c>
      <c r="AL47" s="3">
        <v>45926</v>
      </c>
      <c r="AM47" s="3">
        <v>45934</v>
      </c>
      <c r="AN47" s="3">
        <v>45935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348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45919</v>
      </c>
      <c r="B48" s="14" t="s">
        <v>369</v>
      </c>
      <c r="C48" s="9" t="s">
        <v>136</v>
      </c>
      <c r="D48" s="13" t="s">
        <v>304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 t="s">
        <v>63</v>
      </c>
      <c r="U48" s="11">
        <v>604</v>
      </c>
      <c r="V48" s="10">
        <v>0</v>
      </c>
      <c r="W48" s="10">
        <v>604</v>
      </c>
      <c r="X48" s="10">
        <v>16380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115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45919</v>
      </c>
      <c r="B49" s="14" t="s">
        <v>370</v>
      </c>
      <c r="C49" s="9" t="s">
        <v>136</v>
      </c>
      <c r="D49" s="13" t="s">
        <v>274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45937</v>
      </c>
      <c r="U49" s="11">
        <v>10000</v>
      </c>
      <c r="V49" s="10">
        <v>5000</v>
      </c>
      <c r="W49" s="10">
        <v>5000</v>
      </c>
      <c r="X49" s="10">
        <v>11535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45937</v>
      </c>
      <c r="AK49" s="3">
        <v>45933</v>
      </c>
      <c r="AL49" s="3">
        <v>45926</v>
      </c>
      <c r="AM49" s="3">
        <v>45934</v>
      </c>
      <c r="AN49" s="3">
        <v>45935</v>
      </c>
      <c r="AO49" s="3">
        <v>45936</v>
      </c>
      <c r="AP49" s="3">
        <v>45932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45892</v>
      </c>
      <c r="B50" s="14" t="s">
        <v>279</v>
      </c>
      <c r="C50" s="9" t="s">
        <v>136</v>
      </c>
      <c r="D50" s="13" t="s">
        <v>274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640</v>
      </c>
      <c r="V50" s="10">
        <v>0</v>
      </c>
      <c r="W50" s="10">
        <v>640</v>
      </c>
      <c r="X50" s="10">
        <v>700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283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370</v>
      </c>
      <c r="C51" s="9" t="s">
        <v>136</v>
      </c>
      <c r="D51" s="13" t="s">
        <v>142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20000</v>
      </c>
      <c r="V51" s="10">
        <v>0</v>
      </c>
      <c r="W51" s="10">
        <v>20000</v>
      </c>
      <c r="X51" s="10">
        <v>21440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45796</v>
      </c>
      <c r="B52" s="14" t="s">
        <v>234</v>
      </c>
      <c r="C52" s="9" t="s">
        <v>136</v>
      </c>
      <c r="D52" s="13" t="s">
        <v>142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240</v>
      </c>
      <c r="V52" s="10">
        <v>0</v>
      </c>
      <c r="W52" s="10">
        <v>240</v>
      </c>
      <c r="X52" s="10">
        <v>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232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45923</v>
      </c>
      <c r="B53" s="14" t="s">
        <v>384</v>
      </c>
      <c r="C53" s="9" t="s">
        <v>385</v>
      </c>
      <c r="D53" s="13" t="s">
        <v>386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45940</v>
      </c>
      <c r="U53" s="11">
        <v>5000</v>
      </c>
      <c r="V53" s="10">
        <v>5048</v>
      </c>
      <c r="W53" s="10">
        <v>0</v>
      </c>
      <c r="X53" s="10">
        <v>5500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45940</v>
      </c>
      <c r="AK53" s="3">
        <v>45936</v>
      </c>
      <c r="AL53" s="3">
        <v>45929</v>
      </c>
      <c r="AM53" s="3">
        <v>45937</v>
      </c>
      <c r="AN53" s="3">
        <v>45938</v>
      </c>
      <c r="AO53" s="3">
        <v>45939</v>
      </c>
      <c r="AP53" s="3">
        <v>45935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129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45940</v>
      </c>
      <c r="U54" s="11">
        <v>5000</v>
      </c>
      <c r="V54" s="10">
        <v>5000</v>
      </c>
      <c r="W54" s="10">
        <v>0</v>
      </c>
      <c r="X54" s="10">
        <v>5050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45940</v>
      </c>
      <c r="AK54" s="3">
        <v>45936</v>
      </c>
      <c r="AL54" s="3">
        <v>45929</v>
      </c>
      <c r="AM54" s="3">
        <v>45937</v>
      </c>
      <c r="AN54" s="3">
        <v>45938</v>
      </c>
      <c r="AO54" s="3">
        <v>45939</v>
      </c>
      <c r="AP54" s="3">
        <v>45935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345</v>
      </c>
      <c r="C55" s="9" t="s">
        <v>246</v>
      </c>
      <c r="D55" s="13" t="s">
        <v>333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45940</v>
      </c>
      <c r="U55" s="11">
        <v>2500</v>
      </c>
      <c r="V55" s="10">
        <v>0</v>
      </c>
      <c r="W55" s="10">
        <v>2500</v>
      </c>
      <c r="X55" s="10">
        <v>2550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45940</v>
      </c>
      <c r="AK55" s="3">
        <v>45936</v>
      </c>
      <c r="AL55" s="3">
        <v>45929</v>
      </c>
      <c r="AM55" s="3">
        <v>45937</v>
      </c>
      <c r="AN55" s="3">
        <v>45938</v>
      </c>
      <c r="AO55" s="3">
        <v>45939</v>
      </c>
      <c r="AP55" s="3">
        <v>45935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45922</v>
      </c>
      <c r="B56" s="14" t="s">
        <v>387</v>
      </c>
      <c r="C56" s="9" t="s">
        <v>243</v>
      </c>
      <c r="D56" s="13" t="s">
        <v>388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45941</v>
      </c>
      <c r="U56" s="11">
        <v>5000</v>
      </c>
      <c r="V56" s="10">
        <v>0</v>
      </c>
      <c r="W56" s="10">
        <v>5000</v>
      </c>
      <c r="X56" s="10">
        <v>5280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45941</v>
      </c>
      <c r="AK56" s="3">
        <v>45937</v>
      </c>
      <c r="AL56" s="3">
        <v>45930</v>
      </c>
      <c r="AM56" s="3">
        <v>45938</v>
      </c>
      <c r="AN56" s="3">
        <v>45939</v>
      </c>
      <c r="AO56" s="3">
        <v>45940</v>
      </c>
      <c r="AP56" s="3">
        <v>45936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45922</v>
      </c>
      <c r="B57" s="14" t="s">
        <v>387</v>
      </c>
      <c r="C57" s="9" t="s">
        <v>243</v>
      </c>
      <c r="D57" s="13" t="s">
        <v>389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45941</v>
      </c>
      <c r="U57" s="11">
        <v>20000</v>
      </c>
      <c r="V57" s="10">
        <v>0</v>
      </c>
      <c r="W57" s="10">
        <v>20000</v>
      </c>
      <c r="X57" s="10">
        <v>20600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45941</v>
      </c>
      <c r="AK57" s="3">
        <v>45937</v>
      </c>
      <c r="AL57" s="3">
        <v>45930</v>
      </c>
      <c r="AM57" s="3">
        <v>45938</v>
      </c>
      <c r="AN57" s="3">
        <v>45939</v>
      </c>
      <c r="AO57" s="3">
        <v>45940</v>
      </c>
      <c r="AP57" s="3">
        <v>45936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45922</v>
      </c>
      <c r="B58" s="14" t="s">
        <v>387</v>
      </c>
      <c r="C58" s="9" t="s">
        <v>243</v>
      </c>
      <c r="D58" s="13" t="s">
        <v>388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45944</v>
      </c>
      <c r="U58" s="11">
        <v>5000</v>
      </c>
      <c r="V58" s="10">
        <v>0</v>
      </c>
      <c r="W58" s="10">
        <v>5000</v>
      </c>
      <c r="X58" s="10">
        <v>5280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45944</v>
      </c>
      <c r="AK58" s="3">
        <v>45940</v>
      </c>
      <c r="AL58" s="3">
        <v>45933</v>
      </c>
      <c r="AM58" s="3">
        <v>45941</v>
      </c>
      <c r="AN58" s="3">
        <v>45942</v>
      </c>
      <c r="AO58" s="3">
        <v>45943</v>
      </c>
      <c r="AP58" s="3">
        <v>45939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131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45922</v>
      </c>
      <c r="B59" s="14" t="s">
        <v>387</v>
      </c>
      <c r="C59" s="9" t="s">
        <v>243</v>
      </c>
      <c r="D59" s="13" t="s">
        <v>389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10000</v>
      </c>
      <c r="V59" s="10">
        <v>0</v>
      </c>
      <c r="W59" s="10">
        <v>10000</v>
      </c>
      <c r="X59" s="10">
        <v>10300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131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45922</v>
      </c>
      <c r="B60" s="14" t="s">
        <v>387</v>
      </c>
      <c r="C60" s="9" t="s">
        <v>243</v>
      </c>
      <c r="D60" s="13" t="s">
        <v>390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45944</v>
      </c>
      <c r="U60" s="11">
        <v>5000</v>
      </c>
      <c r="V60" s="10">
        <v>0</v>
      </c>
      <c r="W60" s="10">
        <v>5000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45944</v>
      </c>
      <c r="AK60" s="3">
        <v>45940</v>
      </c>
      <c r="AL60" s="3">
        <v>45933</v>
      </c>
      <c r="AM60" s="3">
        <v>45941</v>
      </c>
      <c r="AN60" s="3">
        <v>45942</v>
      </c>
      <c r="AO60" s="3">
        <v>45943</v>
      </c>
      <c r="AP60" s="3">
        <v>45939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131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45931</v>
      </c>
      <c r="B61" s="14" t="s">
        <v>478</v>
      </c>
      <c r="C61" s="9" t="s">
        <v>448</v>
      </c>
      <c r="D61" s="13" t="s">
        <v>449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456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45944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4400.55</v>
      </c>
      <c r="AB61" s="8">
        <v>4400.55</v>
      </c>
      <c r="AC61" s="8">
        <v>0</v>
      </c>
      <c r="AD61" s="8">
        <v>4400.55</v>
      </c>
      <c r="AE61" s="8">
        <v>0</v>
      </c>
      <c r="AF61" s="8">
        <v>0</v>
      </c>
      <c r="AG61" s="1" t="s">
        <v>115</v>
      </c>
      <c r="AH61" s="1" t="s">
        <v>68</v>
      </c>
      <c r="AI61" s="1">
        <v>4</v>
      </c>
      <c r="AJ61" s="3">
        <v>45944</v>
      </c>
      <c r="AK61" s="3">
        <v>45940</v>
      </c>
      <c r="AL61" s="3">
        <v>45934</v>
      </c>
      <c r="AM61" s="3">
        <v>45941</v>
      </c>
      <c r="AN61" s="3">
        <v>45942</v>
      </c>
      <c r="AO61" s="3">
        <v>45942</v>
      </c>
      <c r="AP61" s="3">
        <v>45939</v>
      </c>
      <c r="AQ61" s="3">
        <v>45943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45931</v>
      </c>
      <c r="B62" s="14" t="s">
        <v>479</v>
      </c>
      <c r="C62" s="9" t="s">
        <v>448</v>
      </c>
      <c r="D62" s="13" t="s">
        <v>450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456</v>
      </c>
      <c r="M62" s="10">
        <v>21</v>
      </c>
      <c r="N62" s="9">
        <v>33</v>
      </c>
      <c r="O62" s="9">
        <v>40</v>
      </c>
      <c r="P62" s="10">
        <v>85.484732256000001</v>
      </c>
      <c r="Q62" s="10">
        <v>0</v>
      </c>
      <c r="R62" s="10">
        <v>85.484732256000001</v>
      </c>
      <c r="S62" s="9" t="s">
        <v>71</v>
      </c>
      <c r="T62" s="12">
        <v>45944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4400.55</v>
      </c>
      <c r="AB62" s="8">
        <v>4400.55</v>
      </c>
      <c r="AC62" s="8">
        <v>0</v>
      </c>
      <c r="AD62" s="8">
        <v>4400.55</v>
      </c>
      <c r="AE62" s="8">
        <v>0</v>
      </c>
      <c r="AF62" s="8">
        <v>0</v>
      </c>
      <c r="AG62" s="1" t="s">
        <v>113</v>
      </c>
      <c r="AH62" s="1" t="s">
        <v>68</v>
      </c>
      <c r="AI62" s="1">
        <v>4</v>
      </c>
      <c r="AJ62" s="3">
        <v>45944</v>
      </c>
      <c r="AK62" s="3">
        <v>45940</v>
      </c>
      <c r="AL62" s="3">
        <v>45934</v>
      </c>
      <c r="AM62" s="3">
        <v>45941</v>
      </c>
      <c r="AN62" s="3">
        <v>45942</v>
      </c>
      <c r="AO62" s="3">
        <v>45942</v>
      </c>
      <c r="AP62" s="3">
        <v>45939</v>
      </c>
      <c r="AQ62" s="3">
        <v>45943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45877</v>
      </c>
      <c r="B63" s="14" t="s">
        <v>269</v>
      </c>
      <c r="C63" s="9" t="s">
        <v>79</v>
      </c>
      <c r="D63" s="13" t="s">
        <v>270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3500</v>
      </c>
      <c r="V63" s="10">
        <v>3500</v>
      </c>
      <c r="W63" s="10">
        <v>0</v>
      </c>
      <c r="X63" s="10">
        <v>3605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345</v>
      </c>
      <c r="C64" s="9" t="s">
        <v>246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45945</v>
      </c>
      <c r="U64" s="11">
        <v>5000</v>
      </c>
      <c r="V64" s="10">
        <v>4064</v>
      </c>
      <c r="W64" s="10">
        <v>936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45930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45945</v>
      </c>
      <c r="U65" s="11">
        <v>4000</v>
      </c>
      <c r="V65" s="10">
        <v>4000</v>
      </c>
      <c r="W65" s="10">
        <v>0</v>
      </c>
      <c r="X65" s="10">
        <v>4900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45930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45945</v>
      </c>
      <c r="U66" s="11">
        <v>5000</v>
      </c>
      <c r="V66" s="10">
        <v>2463</v>
      </c>
      <c r="W66" s="10">
        <v>2537</v>
      </c>
      <c r="X66" s="10">
        <v>5013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425</v>
      </c>
      <c r="AG66" s="1" t="s">
        <v>113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45945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45937</v>
      </c>
      <c r="B68" s="14" t="s">
        <v>126</v>
      </c>
      <c r="C68" s="9" t="s">
        <v>136</v>
      </c>
      <c r="D68" s="13" t="s">
        <v>225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227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45945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0</v>
      </c>
      <c r="AE68" s="8">
        <v>5280.6600000000008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45825</v>
      </c>
      <c r="B69" s="14" t="s">
        <v>245</v>
      </c>
      <c r="C69" s="9" t="s">
        <v>136</v>
      </c>
      <c r="D69" s="13" t="s">
        <v>225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227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45945</v>
      </c>
      <c r="U69" s="11">
        <v>894</v>
      </c>
      <c r="V69" s="10">
        <v>525</v>
      </c>
      <c r="W69" s="10">
        <v>369</v>
      </c>
      <c r="X69" s="10">
        <v>0</v>
      </c>
      <c r="Y69" s="10">
        <v>387.45</v>
      </c>
      <c r="Z69" s="9" t="s">
        <v>80</v>
      </c>
      <c r="AA69" s="8">
        <v>386.61975000000007</v>
      </c>
      <c r="AB69" s="8">
        <v>386.61975000000007</v>
      </c>
      <c r="AC69" s="8">
        <v>0</v>
      </c>
      <c r="AD69" s="8">
        <v>386.61975000000007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45936</v>
      </c>
      <c r="B70" s="14" t="s">
        <v>503</v>
      </c>
      <c r="C70" s="9" t="s">
        <v>136</v>
      </c>
      <c r="D70" s="13" t="s">
        <v>173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45945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45523</v>
      </c>
      <c r="B71" s="14" t="s">
        <v>174</v>
      </c>
      <c r="C71" s="9" t="s">
        <v>136</v>
      </c>
      <c r="D71" s="13" t="s">
        <v>173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227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45945</v>
      </c>
      <c r="U71" s="11">
        <v>89</v>
      </c>
      <c r="V71" s="10">
        <v>0</v>
      </c>
      <c r="W71" s="10">
        <v>89</v>
      </c>
      <c r="X71" s="10">
        <v>0</v>
      </c>
      <c r="Y71" s="10">
        <v>93.45</v>
      </c>
      <c r="Z71" s="9" t="s">
        <v>80</v>
      </c>
      <c r="AA71" s="8">
        <v>93.24975000000002</v>
      </c>
      <c r="AB71" s="8">
        <v>93.24975000000002</v>
      </c>
      <c r="AC71" s="8">
        <v>0</v>
      </c>
      <c r="AD71" s="8">
        <v>0</v>
      </c>
      <c r="AE71" s="8">
        <v>93.24975000000002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45947</v>
      </c>
      <c r="U72" s="11">
        <v>2500</v>
      </c>
      <c r="V72" s="10">
        <v>2500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45930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333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45947</v>
      </c>
      <c r="U73" s="11">
        <v>2500</v>
      </c>
      <c r="V73" s="10">
        <v>0</v>
      </c>
      <c r="W73" s="10">
        <v>2500</v>
      </c>
      <c r="X73" s="10">
        <v>2550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45947</v>
      </c>
      <c r="AK74" s="3">
        <v>45943</v>
      </c>
      <c r="AL74" s="3">
        <v>45936</v>
      </c>
      <c r="AM74" s="3">
        <v>45944</v>
      </c>
      <c r="AN74" s="3">
        <v>45945</v>
      </c>
      <c r="AO74" s="3">
        <v>45946</v>
      </c>
      <c r="AP74" s="3">
        <v>45942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45911</v>
      </c>
      <c r="B75" s="14" t="s">
        <v>317</v>
      </c>
      <c r="C75" s="9" t="s">
        <v>105</v>
      </c>
      <c r="D75" s="13" t="s">
        <v>318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45947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8829.0399999999991</v>
      </c>
      <c r="AC75" s="8">
        <v>0</v>
      </c>
      <c r="AD75" s="8">
        <v>8829.0399999999991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45947</v>
      </c>
      <c r="AK75" s="3">
        <v>45943</v>
      </c>
      <c r="AL75" s="3">
        <v>45936</v>
      </c>
      <c r="AM75" s="3">
        <v>45944</v>
      </c>
      <c r="AN75" s="3">
        <v>45945</v>
      </c>
      <c r="AO75" s="3">
        <v>45946</v>
      </c>
      <c r="AP75" s="3">
        <v>45942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45909</v>
      </c>
      <c r="B76" s="14" t="s">
        <v>315</v>
      </c>
      <c r="C76" s="9" t="s">
        <v>105</v>
      </c>
      <c r="D76" s="13" t="s">
        <v>310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45947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45947</v>
      </c>
      <c r="AK76" s="3">
        <v>45943</v>
      </c>
      <c r="AL76" s="3">
        <v>45936</v>
      </c>
      <c r="AM76" s="3">
        <v>45944</v>
      </c>
      <c r="AN76" s="3">
        <v>45945</v>
      </c>
      <c r="AO76" s="3">
        <v>45946</v>
      </c>
      <c r="AP76" s="3">
        <v>45942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7500</v>
      </c>
      <c r="V77" s="10">
        <v>0</v>
      </c>
      <c r="W77" s="10">
        <v>7500</v>
      </c>
      <c r="X77" s="10">
        <v>7625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45950</v>
      </c>
      <c r="U78" s="11">
        <v>5000</v>
      </c>
      <c r="V78" s="10">
        <v>0</v>
      </c>
      <c r="W78" s="10">
        <v>5000</v>
      </c>
      <c r="X78" s="10">
        <v>2265</v>
      </c>
      <c r="Y78" s="10">
        <v>2871.75</v>
      </c>
      <c r="Z78" s="9" t="s">
        <v>80</v>
      </c>
      <c r="AA78" s="8">
        <v>3169.3494524999996</v>
      </c>
      <c r="AB78" s="8">
        <v>0</v>
      </c>
      <c r="AC78" s="8">
        <v>3169.3494524999996</v>
      </c>
      <c r="AD78" s="8">
        <v>0</v>
      </c>
      <c r="AE78" s="8">
        <v>3169.3494524999996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45950</v>
      </c>
      <c r="AK78" s="3">
        <v>45946</v>
      </c>
      <c r="AL78" s="3">
        <v>45939</v>
      </c>
      <c r="AM78" s="3">
        <v>45947</v>
      </c>
      <c r="AN78" s="3">
        <v>45948</v>
      </c>
      <c r="AO78" s="3">
        <v>45949</v>
      </c>
      <c r="AP78" s="3">
        <v>45945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239.46195863333332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45951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416.92688888888887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956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45951</v>
      </c>
      <c r="U80" s="11">
        <v>2500</v>
      </c>
      <c r="V80" s="10">
        <v>1371</v>
      </c>
      <c r="W80" s="10">
        <v>1129</v>
      </c>
      <c r="X80" s="10">
        <v>2550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45951</v>
      </c>
      <c r="AK80" s="3">
        <v>45947</v>
      </c>
      <c r="AL80" s="3">
        <v>45940</v>
      </c>
      <c r="AM80" s="3">
        <v>45948</v>
      </c>
      <c r="AN80" s="3">
        <v>45949</v>
      </c>
      <c r="AO80" s="3">
        <v>45950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45892</v>
      </c>
      <c r="B81" s="14" t="s">
        <v>281</v>
      </c>
      <c r="C81" s="9" t="s">
        <v>79</v>
      </c>
      <c r="D81" s="13" t="s">
        <v>209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45951</v>
      </c>
      <c r="U81" s="11">
        <v>6000</v>
      </c>
      <c r="V81" s="10">
        <v>0</v>
      </c>
      <c r="W81" s="10">
        <v>6000</v>
      </c>
      <c r="X81" s="10">
        <v>0</v>
      </c>
      <c r="Y81" s="10">
        <v>6300</v>
      </c>
      <c r="Z81" s="9" t="s">
        <v>80</v>
      </c>
      <c r="AA81" s="8">
        <v>6621.78</v>
      </c>
      <c r="AB81" s="8">
        <v>0</v>
      </c>
      <c r="AC81" s="8">
        <v>6621.78</v>
      </c>
      <c r="AD81" s="8">
        <v>0</v>
      </c>
      <c r="AE81" s="8">
        <v>6621.78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45951</v>
      </c>
      <c r="AK81" s="3">
        <v>45947</v>
      </c>
      <c r="AL81" s="3">
        <v>45940</v>
      </c>
      <c r="AM81" s="3">
        <v>45948</v>
      </c>
      <c r="AN81" s="3">
        <v>45949</v>
      </c>
      <c r="AO81" s="3">
        <v>45950</v>
      </c>
      <c r="AP81" s="3">
        <v>45946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500.31226666666674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917</v>
      </c>
      <c r="E82" s="9">
        <v>20</v>
      </c>
      <c r="F82" s="9">
        <v>37</v>
      </c>
      <c r="G82" s="9" t="s">
        <v>60</v>
      </c>
      <c r="H82" s="9" t="s">
        <v>76</v>
      </c>
      <c r="I82" s="9">
        <v>98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45952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2689.2250000000004</v>
      </c>
      <c r="AB82" s="8">
        <v>0</v>
      </c>
      <c r="AC82" s="8">
        <v>2689.2250000000004</v>
      </c>
      <c r="AD82" s="8">
        <v>0</v>
      </c>
      <c r="AE82" s="8">
        <v>2689.2250000000004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45952</v>
      </c>
      <c r="AK82" s="3">
        <v>45948</v>
      </c>
      <c r="AL82" s="3">
        <v>45941</v>
      </c>
      <c r="AM82" s="3">
        <v>45949</v>
      </c>
      <c r="AN82" s="3">
        <v>45950</v>
      </c>
      <c r="AO82" s="3">
        <v>45951</v>
      </c>
      <c r="AP82" s="3">
        <v>45947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203.18588888888891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45954</v>
      </c>
      <c r="U83" s="11">
        <v>2500</v>
      </c>
      <c r="V83" s="10">
        <v>0</v>
      </c>
      <c r="W83" s="10">
        <v>2500</v>
      </c>
      <c r="X83" s="10">
        <v>2550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 t="s">
        <v>330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45957</v>
      </c>
      <c r="AK85" s="3">
        <v>45953</v>
      </c>
      <c r="AL85" s="3">
        <v>45946</v>
      </c>
      <c r="AM85" s="3">
        <v>45954</v>
      </c>
      <c r="AN85" s="3">
        <v>45955</v>
      </c>
      <c r="AO85" s="3">
        <v>45956</v>
      </c>
      <c r="AP85" s="3">
        <v>45952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416.92688888888887</v>
      </c>
    </row>
    <row r="86" spans="1:56" ht="28.5" customHeight="1" x14ac:dyDescent="0.45">
      <c r="A86" s="3">
        <v>45798</v>
      </c>
      <c r="B86" s="14" t="s">
        <v>239</v>
      </c>
      <c r="C86" s="9" t="s">
        <v>105</v>
      </c>
      <c r="D86" s="13" t="s">
        <v>480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2859</v>
      </c>
      <c r="AC86" s="8">
        <v>451.88999999999987</v>
      </c>
      <c r="AD86" s="8">
        <v>2859</v>
      </c>
      <c r="AE86" s="8">
        <v>451.88999999999987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34.142799999999994</v>
      </c>
    </row>
    <row r="87" spans="1:56" ht="28.5" customHeight="1" x14ac:dyDescent="0.45">
      <c r="A87" s="3">
        <v>45923</v>
      </c>
      <c r="B87" s="14" t="s">
        <v>391</v>
      </c>
      <c r="C87" s="9" t="s">
        <v>79</v>
      </c>
      <c r="D87" s="13" t="s">
        <v>392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45958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45909</v>
      </c>
      <c r="B88" s="14" t="s">
        <v>314</v>
      </c>
      <c r="C88" s="9" t="s">
        <v>79</v>
      </c>
      <c r="D88" s="13" t="s">
        <v>309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45958</v>
      </c>
      <c r="AK89" s="3">
        <v>45954</v>
      </c>
      <c r="AL89" s="3">
        <v>45947</v>
      </c>
      <c r="AM89" s="3">
        <v>45955</v>
      </c>
      <c r="AN89" s="3">
        <v>45956</v>
      </c>
      <c r="AO89" s="3">
        <v>45957</v>
      </c>
      <c r="AP89" s="3">
        <v>45953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>
        <v>953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45959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45959</v>
      </c>
      <c r="AK90" s="3">
        <v>45955</v>
      </c>
      <c r="AL90" s="3">
        <v>45948</v>
      </c>
      <c r="AM90" s="3">
        <v>45956</v>
      </c>
      <c r="AN90" s="3">
        <v>45957</v>
      </c>
      <c r="AO90" s="3">
        <v>45958</v>
      </c>
      <c r="AP90" s="3">
        <v>45954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 t="s">
        <v>132</v>
      </c>
      <c r="B91" s="14" t="s">
        <v>132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115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1667.7075555555555</v>
      </c>
    </row>
    <row r="92" spans="1:56" ht="28.5" customHeight="1" x14ac:dyDescent="0.45">
      <c r="A92" s="3" t="s">
        <v>132</v>
      </c>
      <c r="B92" s="14" t="s">
        <v>132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1625.4871111111113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416.92688888888887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333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0</v>
      </c>
      <c r="W94" s="10">
        <v>2500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0</v>
      </c>
      <c r="AC95" s="8">
        <v>2689.2250000000004</v>
      </c>
      <c r="AD95" s="8">
        <v>0</v>
      </c>
      <c r="AE95" s="8">
        <v>2689.2250000000004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203.18588888888891</v>
      </c>
    </row>
    <row r="96" spans="1:56" ht="28.5" customHeight="1" x14ac:dyDescent="0.45">
      <c r="A96" s="3">
        <v>45916</v>
      </c>
      <c r="B96" s="14" t="s">
        <v>345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45911</v>
      </c>
      <c r="B97" s="14" t="s">
        <v>319</v>
      </c>
      <c r="C97" s="9" t="s">
        <v>105</v>
      </c>
      <c r="D97" s="13" t="s">
        <v>320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316</v>
      </c>
      <c r="C98" s="9" t="s">
        <v>105</v>
      </c>
      <c r="D98" s="13" t="s">
        <v>311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262.82226666666668</v>
      </c>
    </row>
    <row r="99" spans="1:56" ht="28.5" customHeight="1" x14ac:dyDescent="0.45">
      <c r="A99" s="3" t="s">
        <v>132</v>
      </c>
      <c r="B99" s="14" t="s">
        <v>132</v>
      </c>
      <c r="C99" s="9" t="s">
        <v>136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45961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7916.333333333333</v>
      </c>
    </row>
    <row r="100" spans="1:56" ht="28.5" customHeight="1" x14ac:dyDescent="0.45">
      <c r="A100" s="3" t="s">
        <v>132</v>
      </c>
      <c r="B100" s="14" t="s">
        <v>132</v>
      </c>
      <c r="C100" s="9" t="s">
        <v>246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305000</v>
      </c>
      <c r="V100" s="10">
        <v>0</v>
      </c>
      <c r="W100" s="10">
        <v>305000</v>
      </c>
      <c r="X100" s="10">
        <v>0</v>
      </c>
      <c r="Y100" s="10">
        <v>320250</v>
      </c>
      <c r="Z100" s="9" t="s">
        <v>80</v>
      </c>
      <c r="AA100" s="8">
        <v>336607.14999999997</v>
      </c>
      <c r="AB100" s="8">
        <v>0</v>
      </c>
      <c r="AC100" s="8">
        <v>336607.14999999997</v>
      </c>
      <c r="AD100" s="8">
        <v>0</v>
      </c>
      <c r="AE100" s="8">
        <v>336607.14999999997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25432.540222222222</v>
      </c>
    </row>
    <row r="101" spans="1:56" ht="28.5" customHeight="1" x14ac:dyDescent="0.45">
      <c r="A101" s="3">
        <v>45933</v>
      </c>
      <c r="B101" s="14" t="s">
        <v>504</v>
      </c>
      <c r="C101" s="9" t="s">
        <v>105</v>
      </c>
      <c r="D101" s="13" t="s">
        <v>208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45933</v>
      </c>
      <c r="B102" s="14" t="s">
        <v>505</v>
      </c>
      <c r="C102" s="9" t="s">
        <v>105</v>
      </c>
      <c r="D102" s="13" t="s">
        <v>481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45933</v>
      </c>
      <c r="B103" s="14" t="s">
        <v>506</v>
      </c>
      <c r="C103" s="9" t="s">
        <v>79</v>
      </c>
      <c r="D103" s="13" t="s">
        <v>482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45933</v>
      </c>
      <c r="B104" s="14" t="s">
        <v>507</v>
      </c>
      <c r="C104" s="9" t="s">
        <v>79</v>
      </c>
      <c r="D104" s="13" t="s">
        <v>483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45951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250.15613333333337</v>
      </c>
    </row>
    <row r="105" spans="1:56" ht="28.5" customHeight="1" x14ac:dyDescent="0.45">
      <c r="A105" s="3">
        <v>45933</v>
      </c>
      <c r="B105" s="14" t="s">
        <v>508</v>
      </c>
      <c r="C105" s="9" t="s">
        <v>79</v>
      </c>
      <c r="D105" s="13" t="s">
        <v>484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250.15613333333337</v>
      </c>
    </row>
    <row r="106" spans="1:56" ht="28.5" customHeight="1" x14ac:dyDescent="0.45">
      <c r="A106" s="3">
        <v>45933</v>
      </c>
      <c r="B106" s="14" t="s">
        <v>509</v>
      </c>
      <c r="C106" s="9" t="s">
        <v>105</v>
      </c>
      <c r="D106" s="13" t="s">
        <v>485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510</v>
      </c>
      <c r="C107" s="9" t="s">
        <v>105</v>
      </c>
      <c r="D107" s="13" t="s">
        <v>486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0</v>
      </c>
      <c r="AC107" s="8">
        <v>4414.5199999999995</v>
      </c>
      <c r="AD107" s="8">
        <v>0</v>
      </c>
      <c r="AE107" s="8">
        <v>4414.5199999999995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333.54151111111111</v>
      </c>
    </row>
    <row r="108" spans="1:56" ht="28.5" customHeight="1" x14ac:dyDescent="0.45">
      <c r="A108" s="3">
        <v>45919</v>
      </c>
      <c r="B108" s="14" t="s">
        <v>368</v>
      </c>
      <c r="C108" s="9" t="s">
        <v>136</v>
      </c>
      <c r="D108" s="13" t="s">
        <v>213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349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45919</v>
      </c>
      <c r="B109" s="14" t="s">
        <v>367</v>
      </c>
      <c r="C109" s="9" t="s">
        <v>136</v>
      </c>
      <c r="D109" s="13" t="s">
        <v>350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227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 t="s">
        <v>63</v>
      </c>
      <c r="U109" s="11">
        <v>622</v>
      </c>
      <c r="V109" s="10">
        <v>0</v>
      </c>
      <c r="W109" s="10">
        <v>622</v>
      </c>
      <c r="X109" s="10">
        <v>6150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45923</v>
      </c>
      <c r="B110" s="14" t="s">
        <v>393</v>
      </c>
      <c r="C110" s="9" t="s">
        <v>79</v>
      </c>
      <c r="D110" s="13" t="s">
        <v>394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45923</v>
      </c>
      <c r="B111" s="14" t="s">
        <v>395</v>
      </c>
      <c r="C111" s="9" t="s">
        <v>79</v>
      </c>
      <c r="D111" s="13" t="s">
        <v>396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25000</v>
      </c>
      <c r="V111" s="10">
        <v>0</v>
      </c>
      <c r="W111" s="10">
        <v>25000</v>
      </c>
      <c r="X111" s="10">
        <v>0</v>
      </c>
      <c r="Y111" s="10">
        <v>26250</v>
      </c>
      <c r="Z111" s="9" t="s">
        <v>80</v>
      </c>
      <c r="AA111" s="8">
        <v>27590.75</v>
      </c>
      <c r="AB111" s="8">
        <v>0</v>
      </c>
      <c r="AC111" s="8">
        <v>27590.75</v>
      </c>
      <c r="AD111" s="8">
        <v>0</v>
      </c>
      <c r="AE111" s="8">
        <v>27590.75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2084.6344444444444</v>
      </c>
    </row>
    <row r="112" spans="1:56" ht="28.5" customHeight="1" x14ac:dyDescent="0.45">
      <c r="A112" s="3">
        <v>45923</v>
      </c>
      <c r="B112" s="14" t="s">
        <v>397</v>
      </c>
      <c r="C112" s="9" t="s">
        <v>79</v>
      </c>
      <c r="D112" s="13" t="s">
        <v>398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45923</v>
      </c>
      <c r="B113" s="14" t="s">
        <v>399</v>
      </c>
      <c r="C113" s="9" t="s">
        <v>79</v>
      </c>
      <c r="D113" s="13" t="s">
        <v>400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131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45877</v>
      </c>
      <c r="B114" s="14" t="s">
        <v>269</v>
      </c>
      <c r="C114" s="9" t="s">
        <v>79</v>
      </c>
      <c r="D114" s="13" t="s">
        <v>270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3500</v>
      </c>
      <c r="V114" s="10">
        <v>1217</v>
      </c>
      <c r="W114" s="10">
        <v>2283</v>
      </c>
      <c r="X114" s="10">
        <v>1545</v>
      </c>
      <c r="Y114" s="10">
        <v>2052.75</v>
      </c>
      <c r="Z114" s="9" t="s">
        <v>80</v>
      </c>
      <c r="AA114" s="8">
        <v>2265.4764825000002</v>
      </c>
      <c r="AB114" s="8">
        <v>0</v>
      </c>
      <c r="AC114" s="8">
        <v>2265.4764825000002</v>
      </c>
      <c r="AD114" s="8">
        <v>0</v>
      </c>
      <c r="AE114" s="8">
        <v>2265.4764825000002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171.16933423333336</v>
      </c>
    </row>
    <row r="115" spans="1:56" ht="28.5" customHeight="1" x14ac:dyDescent="0.45">
      <c r="A115" s="3">
        <v>45896</v>
      </c>
      <c r="B115" s="14" t="s">
        <v>291</v>
      </c>
      <c r="C115" s="9" t="s">
        <v>79</v>
      </c>
      <c r="D115" s="13" t="s">
        <v>263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5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45876</v>
      </c>
      <c r="B116" s="14" t="s">
        <v>273</v>
      </c>
      <c r="C116" s="9" t="s">
        <v>105</v>
      </c>
      <c r="D116" s="13" t="s">
        <v>266</v>
      </c>
      <c r="E116" s="9">
        <v>20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3075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45905</v>
      </c>
      <c r="B117" s="14" t="s">
        <v>308</v>
      </c>
      <c r="C117" s="9" t="s">
        <v>136</v>
      </c>
      <c r="D117" s="13" t="s">
        <v>229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243</v>
      </c>
      <c r="V117" s="10">
        <v>0</v>
      </c>
      <c r="W117" s="10">
        <v>243</v>
      </c>
      <c r="X117" s="10">
        <v>5950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300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45796</v>
      </c>
      <c r="B118" s="14" t="s">
        <v>233</v>
      </c>
      <c r="C118" s="9" t="s">
        <v>136</v>
      </c>
      <c r="D118" s="13" t="s">
        <v>231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302</v>
      </c>
      <c r="V118" s="10">
        <v>363</v>
      </c>
      <c r="W118" s="10">
        <v>0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45674</v>
      </c>
      <c r="B119" s="14" t="s">
        <v>215</v>
      </c>
      <c r="C119" s="9" t="s">
        <v>136</v>
      </c>
      <c r="D119" s="13" t="s">
        <v>214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188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222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45611</v>
      </c>
      <c r="B120" s="14" t="s">
        <v>187</v>
      </c>
      <c r="C120" s="9" t="s">
        <v>136</v>
      </c>
      <c r="D120" s="13" t="s">
        <v>186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45523</v>
      </c>
      <c r="B121" s="14" t="s">
        <v>174</v>
      </c>
      <c r="C121" s="9" t="s">
        <v>136</v>
      </c>
      <c r="D121" s="13" t="s">
        <v>172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45896</v>
      </c>
      <c r="B122" s="14" t="s">
        <v>292</v>
      </c>
      <c r="C122" s="9" t="s">
        <v>79</v>
      </c>
      <c r="D122" s="13" t="s">
        <v>293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129</v>
      </c>
      <c r="U122" s="11">
        <v>3000</v>
      </c>
      <c r="V122" s="10">
        <v>2232</v>
      </c>
      <c r="W122" s="10">
        <v>768</v>
      </c>
      <c r="X122" s="10">
        <v>8100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5</v>
      </c>
      <c r="AJ122" s="3" t="s">
        <v>129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45891</v>
      </c>
      <c r="B123" s="14" t="s">
        <v>287</v>
      </c>
      <c r="C123" s="9" t="s">
        <v>79</v>
      </c>
      <c r="D123" s="13" t="s">
        <v>288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45951</v>
      </c>
      <c r="U123" s="11">
        <v>9000</v>
      </c>
      <c r="V123" s="10">
        <v>8447</v>
      </c>
      <c r="W123" s="10">
        <v>553</v>
      </c>
      <c r="X123" s="10">
        <v>9150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5</v>
      </c>
      <c r="AJ123" s="3">
        <v>45951</v>
      </c>
      <c r="AK123" s="3">
        <v>45946</v>
      </c>
      <c r="AL123" s="3">
        <v>45939</v>
      </c>
      <c r="AM123" s="3">
        <v>45947</v>
      </c>
      <c r="AN123" s="3">
        <v>45948</v>
      </c>
      <c r="AO123" s="3">
        <v>45949</v>
      </c>
      <c r="AP123" s="3">
        <v>45946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8447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45891</v>
      </c>
      <c r="B124" s="14" t="s">
        <v>289</v>
      </c>
      <c r="C124" s="9" t="s">
        <v>79</v>
      </c>
      <c r="D124" s="13" t="s">
        <v>290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129</v>
      </c>
      <c r="U124" s="11">
        <v>6000</v>
      </c>
      <c r="V124" s="10">
        <v>5500</v>
      </c>
      <c r="W124" s="10">
        <v>500</v>
      </c>
      <c r="X124" s="10">
        <v>9455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5</v>
      </c>
      <c r="AJ124" s="3" t="s">
        <v>129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8500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45908</v>
      </c>
      <c r="B125" s="14" t="s">
        <v>313</v>
      </c>
      <c r="C125" s="9" t="s">
        <v>235</v>
      </c>
      <c r="D125" s="13" t="s">
        <v>236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 t="s">
        <v>129</v>
      </c>
      <c r="U125" s="11">
        <v>4000</v>
      </c>
      <c r="V125" s="10">
        <v>4000</v>
      </c>
      <c r="W125" s="10">
        <v>0</v>
      </c>
      <c r="X125" s="10">
        <v>4060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129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45908</v>
      </c>
      <c r="B126" s="14" t="s">
        <v>313</v>
      </c>
      <c r="C126" s="9" t="s">
        <v>235</v>
      </c>
      <c r="D126" s="13" t="s">
        <v>278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129</v>
      </c>
      <c r="U126" s="11">
        <v>4000</v>
      </c>
      <c r="V126" s="10">
        <v>4000</v>
      </c>
      <c r="W126" s="10">
        <v>0</v>
      </c>
      <c r="X126" s="10">
        <v>4060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129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45799</v>
      </c>
      <c r="B127" s="14" t="s">
        <v>240</v>
      </c>
      <c r="C127" s="9" t="s">
        <v>235</v>
      </c>
      <c r="D127" s="13" t="s">
        <v>236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129</v>
      </c>
      <c r="U127" s="11">
        <v>4000</v>
      </c>
      <c r="V127" s="10">
        <v>3975</v>
      </c>
      <c r="W127" s="10">
        <v>25</v>
      </c>
      <c r="X127" s="10">
        <v>4140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202</v>
      </c>
      <c r="AG127" s="1" t="s">
        <v>113</v>
      </c>
      <c r="AH127" s="1" t="s">
        <v>75</v>
      </c>
      <c r="AI127" s="1">
        <v>4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45799</v>
      </c>
      <c r="B128" s="14" t="s">
        <v>240</v>
      </c>
      <c r="C128" s="9" t="s">
        <v>235</v>
      </c>
      <c r="D128" s="13" t="s">
        <v>278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129</v>
      </c>
      <c r="U128" s="11">
        <v>4000</v>
      </c>
      <c r="V128" s="10">
        <v>4056</v>
      </c>
      <c r="W128" s="10">
        <v>0</v>
      </c>
      <c r="X128" s="10">
        <v>4404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202</v>
      </c>
      <c r="AG128" s="1" t="s">
        <v>113</v>
      </c>
      <c r="AH128" s="1" t="s">
        <v>75</v>
      </c>
      <c r="AI128" s="1">
        <v>4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45720</v>
      </c>
      <c r="B129" s="14" t="s">
        <v>126</v>
      </c>
      <c r="C129" s="9" t="s">
        <v>105</v>
      </c>
      <c r="D129" s="13" t="s">
        <v>201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129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45720</v>
      </c>
      <c r="B130" s="14" t="s">
        <v>126</v>
      </c>
      <c r="C130" s="9" t="s">
        <v>105</v>
      </c>
      <c r="D130" s="13" t="s">
        <v>208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45541</v>
      </c>
      <c r="B131" s="14" t="s">
        <v>176</v>
      </c>
      <c r="C131" s="9" t="s">
        <v>105</v>
      </c>
      <c r="D131" s="13" t="s">
        <v>177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129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178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211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45581</v>
      </c>
      <c r="B132" s="14" t="s">
        <v>180</v>
      </c>
      <c r="C132" s="9" t="s">
        <v>105</v>
      </c>
      <c r="D132" s="13" t="s">
        <v>181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129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651538.24543500005</v>
      </c>
      <c r="AB133" s="8">
        <v>40359.369500000001</v>
      </c>
      <c r="AC133" s="8">
        <v>611178.87593500013</v>
      </c>
      <c r="AD133" s="8">
        <v>24186.649749999997</v>
      </c>
      <c r="AE133" s="8">
        <v>627351.59568500018</v>
      </c>
      <c r="AF133" s="8" t="s">
        <v>58</v>
      </c>
      <c r="AG133" s="1" t="s">
        <v>113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>
        <v>21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45940</v>
      </c>
      <c r="U134" s="11">
        <v>2500</v>
      </c>
      <c r="V134" s="10">
        <v>2500</v>
      </c>
      <c r="W134" s="10">
        <v>0</v>
      </c>
      <c r="X134" s="10">
        <v>2687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45940</v>
      </c>
      <c r="AK134" s="3">
        <v>0</v>
      </c>
      <c r="AL134" s="3">
        <v>45931</v>
      </c>
      <c r="AM134" s="3">
        <v>45938</v>
      </c>
      <c r="AN134" s="3">
        <v>45939</v>
      </c>
      <c r="AO134" s="3">
        <v>45939</v>
      </c>
      <c r="AP134" s="3">
        <v>45935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334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45940</v>
      </c>
      <c r="U135" s="11">
        <v>10000</v>
      </c>
      <c r="V135" s="10">
        <v>10000</v>
      </c>
      <c r="W135" s="10">
        <v>0</v>
      </c>
      <c r="X135" s="10">
        <v>10300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74</v>
      </c>
      <c r="AI135" s="1">
        <v>2</v>
      </c>
      <c r="AJ135" s="3">
        <v>45940</v>
      </c>
      <c r="AK135" s="3">
        <v>0</v>
      </c>
      <c r="AL135" s="3">
        <v>45931</v>
      </c>
      <c r="AM135" s="3">
        <v>45938</v>
      </c>
      <c r="AN135" s="3">
        <v>45939</v>
      </c>
      <c r="AO135" s="3">
        <v>45939</v>
      </c>
      <c r="AP135" s="3">
        <v>45935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335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45940</v>
      </c>
      <c r="U136" s="11">
        <v>7500</v>
      </c>
      <c r="V136" s="10">
        <v>7500</v>
      </c>
      <c r="W136" s="10">
        <v>0</v>
      </c>
      <c r="X136" s="10">
        <v>7600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74</v>
      </c>
      <c r="AI136" s="1">
        <v>2</v>
      </c>
      <c r="AJ136" s="3">
        <v>45940</v>
      </c>
      <c r="AK136" s="3">
        <v>0</v>
      </c>
      <c r="AL136" s="3">
        <v>45931</v>
      </c>
      <c r="AM136" s="3">
        <v>45938</v>
      </c>
      <c r="AN136" s="3">
        <v>45939</v>
      </c>
      <c r="AO136" s="3">
        <v>45939</v>
      </c>
      <c r="AP136" s="3">
        <v>45935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45945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247</v>
      </c>
      <c r="AA137" s="8">
        <v>11315.7</v>
      </c>
      <c r="AB137" s="8">
        <v>11315.7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45945</v>
      </c>
      <c r="AK137" s="3">
        <v>0</v>
      </c>
      <c r="AL137" s="3">
        <v>45936</v>
      </c>
      <c r="AM137" s="3">
        <v>45943</v>
      </c>
      <c r="AN137" s="3">
        <v>45944</v>
      </c>
      <c r="AO137" s="3">
        <v>45944</v>
      </c>
      <c r="AP137" s="3">
        <v>45940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335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45945</v>
      </c>
      <c r="U138" s="11">
        <v>5000</v>
      </c>
      <c r="V138" s="10">
        <v>0</v>
      </c>
      <c r="W138" s="10">
        <v>5000</v>
      </c>
      <c r="X138" s="10">
        <v>5200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45945</v>
      </c>
      <c r="AK138" s="3">
        <v>0</v>
      </c>
      <c r="AL138" s="3">
        <v>45936</v>
      </c>
      <c r="AM138" s="3">
        <v>45943</v>
      </c>
      <c r="AN138" s="3">
        <v>45944</v>
      </c>
      <c r="AO138" s="3">
        <v>45944</v>
      </c>
      <c r="AP138" s="3">
        <v>45940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45932</v>
      </c>
      <c r="B139" s="14" t="s">
        <v>487</v>
      </c>
      <c r="C139" s="9" t="s">
        <v>96</v>
      </c>
      <c r="D139" s="13" t="s">
        <v>59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45938</v>
      </c>
      <c r="U139" s="11">
        <v>30000</v>
      </c>
      <c r="V139" s="10">
        <v>5000</v>
      </c>
      <c r="W139" s="10">
        <v>25000</v>
      </c>
      <c r="X139" s="10">
        <v>0</v>
      </c>
      <c r="Y139" s="10">
        <v>0</v>
      </c>
      <c r="Z139" s="9" t="s">
        <v>247</v>
      </c>
      <c r="AA139" s="8">
        <v>26892.250000000004</v>
      </c>
      <c r="AB139" s="8">
        <v>26892.250000000004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77</v>
      </c>
      <c r="AI139" s="1">
        <v>1</v>
      </c>
      <c r="AJ139" s="3">
        <v>45938</v>
      </c>
      <c r="AK139" s="3">
        <v>0</v>
      </c>
      <c r="AL139" s="3">
        <v>0</v>
      </c>
      <c r="AM139" s="3">
        <v>0</v>
      </c>
      <c r="AN139" s="3">
        <v>0</v>
      </c>
      <c r="AO139" s="3">
        <v>45937</v>
      </c>
      <c r="AP139" s="3">
        <v>45933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 t="s">
        <v>354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45945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2759.0749999999998</v>
      </c>
      <c r="AB140" s="8">
        <v>2759.0749999999998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45945</v>
      </c>
      <c r="AK140" s="3">
        <v>0</v>
      </c>
      <c r="AL140" s="3">
        <v>45936</v>
      </c>
      <c r="AM140" s="3">
        <v>45943</v>
      </c>
      <c r="AN140" s="3">
        <v>45944</v>
      </c>
      <c r="AO140" s="3">
        <v>45944</v>
      </c>
      <c r="AP140" s="3">
        <v>45940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2500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429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338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0</v>
      </c>
      <c r="W145" s="10">
        <v>5000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45947</v>
      </c>
      <c r="AK147" s="3">
        <v>0</v>
      </c>
      <c r="AL147" s="3">
        <v>45938</v>
      </c>
      <c r="AM147" s="3">
        <v>45945</v>
      </c>
      <c r="AN147" s="3">
        <v>45946</v>
      </c>
      <c r="AO147" s="3">
        <v>45946</v>
      </c>
      <c r="AP147" s="3">
        <v>45942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340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45950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247</v>
      </c>
      <c r="AA152" s="8">
        <v>2759.0749999999998</v>
      </c>
      <c r="AB152" s="8">
        <v>2759.0749999999998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45950</v>
      </c>
      <c r="AK152" s="3">
        <v>0</v>
      </c>
      <c r="AL152" s="3">
        <v>45941</v>
      </c>
      <c r="AM152" s="3">
        <v>45948</v>
      </c>
      <c r="AN152" s="3">
        <v>45949</v>
      </c>
      <c r="AO152" s="3">
        <v>45949</v>
      </c>
      <c r="AP152" s="3">
        <v>45945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45951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117</v>
      </c>
      <c r="AH155" s="1" t="s">
        <v>74</v>
      </c>
      <c r="AI155" s="1">
        <v>2</v>
      </c>
      <c r="AJ155" s="3">
        <v>45951</v>
      </c>
      <c r="AK155" s="3">
        <v>0</v>
      </c>
      <c r="AL155" s="3">
        <v>45942</v>
      </c>
      <c r="AM155" s="3">
        <v>45949</v>
      </c>
      <c r="AN155" s="3">
        <v>45950</v>
      </c>
      <c r="AO155" s="3">
        <v>45950</v>
      </c>
      <c r="AP155" s="3">
        <v>45946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45951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45951</v>
      </c>
      <c r="AK156" s="3">
        <v>0</v>
      </c>
      <c r="AL156" s="3">
        <v>45942</v>
      </c>
      <c r="AM156" s="3">
        <v>45949</v>
      </c>
      <c r="AN156" s="3">
        <v>45950</v>
      </c>
      <c r="AO156" s="3">
        <v>45950</v>
      </c>
      <c r="AP156" s="3">
        <v>45946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45945</v>
      </c>
      <c r="U157" s="11">
        <v>5000</v>
      </c>
      <c r="V157" s="10">
        <v>5000</v>
      </c>
      <c r="W157" s="10">
        <v>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337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45951</v>
      </c>
      <c r="U158" s="11">
        <v>10000</v>
      </c>
      <c r="V158" s="10">
        <v>0</v>
      </c>
      <c r="W158" s="10">
        <v>10000</v>
      </c>
      <c r="X158" s="10">
        <v>2155</v>
      </c>
      <c r="Y158" s="10">
        <v>8237.25</v>
      </c>
      <c r="Z158" s="9" t="s">
        <v>247</v>
      </c>
      <c r="AA158" s="8">
        <v>8860.7274525000012</v>
      </c>
      <c r="AB158" s="8">
        <v>0</v>
      </c>
      <c r="AC158" s="8">
        <v>8860.7274525000012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45951</v>
      </c>
      <c r="AK158" s="3">
        <v>0</v>
      </c>
      <c r="AL158" s="3">
        <v>45942</v>
      </c>
      <c r="AM158" s="3">
        <v>45949</v>
      </c>
      <c r="AN158" s="3">
        <v>45950</v>
      </c>
      <c r="AO158" s="3">
        <v>45950</v>
      </c>
      <c r="AP158" s="3">
        <v>45946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698.02841820250001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45952</v>
      </c>
      <c r="AK159" s="3">
        <v>0</v>
      </c>
      <c r="AL159" s="3">
        <v>45943</v>
      </c>
      <c r="AM159" s="3">
        <v>45950</v>
      </c>
      <c r="AN159" s="3">
        <v>45951</v>
      </c>
      <c r="AO159" s="3">
        <v>45951</v>
      </c>
      <c r="AP159" s="3">
        <v>45947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2500</v>
      </c>
      <c r="W160" s="10">
        <v>0</v>
      </c>
      <c r="X160" s="10">
        <v>2687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45952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45952</v>
      </c>
      <c r="AK161" s="3">
        <v>0</v>
      </c>
      <c r="AL161" s="3">
        <v>45943</v>
      </c>
      <c r="AM161" s="3">
        <v>45950</v>
      </c>
      <c r="AN161" s="3">
        <v>45951</v>
      </c>
      <c r="AO161" s="3">
        <v>45951</v>
      </c>
      <c r="AP161" s="3">
        <v>45947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429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45952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247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45952</v>
      </c>
      <c r="AK162" s="3">
        <v>0</v>
      </c>
      <c r="AL162" s="3">
        <v>45943</v>
      </c>
      <c r="AM162" s="3">
        <v>45950</v>
      </c>
      <c r="AN162" s="3">
        <v>45951</v>
      </c>
      <c r="AO162" s="3">
        <v>45951</v>
      </c>
      <c r="AP162" s="3">
        <v>45947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222.85642500000006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342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247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668.56927500000018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343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45954</v>
      </c>
      <c r="AK167" s="3">
        <v>0</v>
      </c>
      <c r="AL167" s="3">
        <v>45945</v>
      </c>
      <c r="AM167" s="3">
        <v>45952</v>
      </c>
      <c r="AN167" s="3">
        <v>45953</v>
      </c>
      <c r="AO167" s="3">
        <v>45953</v>
      </c>
      <c r="AP167" s="3">
        <v>45949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423.7023388888889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337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247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45954</v>
      </c>
      <c r="AK168" s="3">
        <v>0</v>
      </c>
      <c r="AL168" s="3">
        <v>45945</v>
      </c>
      <c r="AM168" s="3">
        <v>45952</v>
      </c>
      <c r="AN168" s="3">
        <v>45953</v>
      </c>
      <c r="AO168" s="3">
        <v>45953</v>
      </c>
      <c r="AP168" s="3">
        <v>45949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847.40467777777781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45957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45957</v>
      </c>
      <c r="AK169" s="3">
        <v>0</v>
      </c>
      <c r="AL169" s="3">
        <v>45948</v>
      </c>
      <c r="AM169" s="3">
        <v>45955</v>
      </c>
      <c r="AN169" s="3">
        <v>45956</v>
      </c>
      <c r="AO169" s="3">
        <v>45956</v>
      </c>
      <c r="AP169" s="3">
        <v>45952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45957</v>
      </c>
      <c r="AK171" s="3">
        <v>0</v>
      </c>
      <c r="AL171" s="3">
        <v>45948</v>
      </c>
      <c r="AM171" s="3">
        <v>45955</v>
      </c>
      <c r="AN171" s="3">
        <v>45956</v>
      </c>
      <c r="AO171" s="3">
        <v>45956</v>
      </c>
      <c r="AP171" s="3">
        <v>45952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45957</v>
      </c>
      <c r="AK172" s="3">
        <v>0</v>
      </c>
      <c r="AL172" s="3">
        <v>45948</v>
      </c>
      <c r="AM172" s="3">
        <v>45955</v>
      </c>
      <c r="AN172" s="3">
        <v>45956</v>
      </c>
      <c r="AO172" s="3">
        <v>45956</v>
      </c>
      <c r="AP172" s="3">
        <v>45952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423.7023388888889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45958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247</v>
      </c>
      <c r="AA173" s="8">
        <v>8486.7750000000015</v>
      </c>
      <c r="AB173" s="8">
        <v>0</v>
      </c>
      <c r="AC173" s="8">
        <v>8486.7750000000015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45958</v>
      </c>
      <c r="AK173" s="3">
        <v>0</v>
      </c>
      <c r="AL173" s="3">
        <v>45949</v>
      </c>
      <c r="AM173" s="3">
        <v>45956</v>
      </c>
      <c r="AN173" s="3">
        <v>45957</v>
      </c>
      <c r="AO173" s="3">
        <v>45957</v>
      </c>
      <c r="AP173" s="3">
        <v>45953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668.56927500000018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45958</v>
      </c>
      <c r="U174" s="11">
        <v>2500</v>
      </c>
      <c r="V174" s="10">
        <v>2500</v>
      </c>
      <c r="W174" s="10">
        <v>0</v>
      </c>
      <c r="X174" s="10">
        <v>2686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45958</v>
      </c>
      <c r="AK174" s="3">
        <v>0</v>
      </c>
      <c r="AL174" s="3">
        <v>45949</v>
      </c>
      <c r="AM174" s="3">
        <v>45956</v>
      </c>
      <c r="AN174" s="3">
        <v>45957</v>
      </c>
      <c r="AO174" s="3">
        <v>45957</v>
      </c>
      <c r="AP174" s="3">
        <v>45953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45958</v>
      </c>
      <c r="AK175" s="3">
        <v>0</v>
      </c>
      <c r="AL175" s="3">
        <v>45949</v>
      </c>
      <c r="AM175" s="3">
        <v>45956</v>
      </c>
      <c r="AN175" s="3">
        <v>45957</v>
      </c>
      <c r="AO175" s="3">
        <v>45957</v>
      </c>
      <c r="AP175" s="3">
        <v>45953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434.7075944444444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>
        <v>959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5518.15</v>
      </c>
      <c r="AB176" s="8">
        <v>0</v>
      </c>
      <c r="AC176" s="8">
        <v>5518.15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45958</v>
      </c>
      <c r="AK176" s="3">
        <v>0</v>
      </c>
      <c r="AL176" s="3">
        <v>45949</v>
      </c>
      <c r="AM176" s="3">
        <v>45956</v>
      </c>
      <c r="AN176" s="3">
        <v>45957</v>
      </c>
      <c r="AO176" s="3">
        <v>45957</v>
      </c>
      <c r="AP176" s="3">
        <v>45953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434.7075944444444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341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247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222.85642500000006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429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45959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247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45959</v>
      </c>
      <c r="AK183" s="3">
        <v>0</v>
      </c>
      <c r="AL183" s="3">
        <v>45950</v>
      </c>
      <c r="AM183" s="3">
        <v>45957</v>
      </c>
      <c r="AN183" s="3">
        <v>45958</v>
      </c>
      <c r="AO183" s="3">
        <v>45958</v>
      </c>
      <c r="AP183" s="3">
        <v>45954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222.85642500000006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45959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247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45959</v>
      </c>
      <c r="AK184" s="3">
        <v>0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847.40467777777781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247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45960</v>
      </c>
      <c r="AK185" s="3">
        <v>0</v>
      </c>
      <c r="AL185" s="3">
        <v>45951</v>
      </c>
      <c r="AM185" s="3">
        <v>45958</v>
      </c>
      <c r="AN185" s="3">
        <v>45959</v>
      </c>
      <c r="AO185" s="3">
        <v>45959</v>
      </c>
      <c r="AP185" s="3">
        <v>45955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847.40467777777781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45960</v>
      </c>
      <c r="AK186" s="3">
        <v>0</v>
      </c>
      <c r="AL186" s="3">
        <v>45951</v>
      </c>
      <c r="AM186" s="3">
        <v>45958</v>
      </c>
      <c r="AN186" s="3">
        <v>45959</v>
      </c>
      <c r="AO186" s="3">
        <v>45959</v>
      </c>
      <c r="AP186" s="3">
        <v>45955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338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434.7075944444444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340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337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45961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423.7023388888889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336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45961</v>
      </c>
      <c r="U192" s="11">
        <v>2500</v>
      </c>
      <c r="V192" s="10">
        <v>2026</v>
      </c>
      <c r="W192" s="10">
        <v>474</v>
      </c>
      <c r="X192" s="10">
        <v>2550</v>
      </c>
      <c r="Y192" s="10">
        <v>0</v>
      </c>
      <c r="Z192" s="9" t="s">
        <v>247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45961</v>
      </c>
      <c r="AK192" s="3">
        <v>0</v>
      </c>
      <c r="AL192" s="3">
        <v>45952</v>
      </c>
      <c r="AM192" s="3">
        <v>45959</v>
      </c>
      <c r="AN192" s="3">
        <v>45960</v>
      </c>
      <c r="AO192" s="3">
        <v>45960</v>
      </c>
      <c r="AP192" s="3">
        <v>45956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246</v>
      </c>
      <c r="D193" s="13" t="s">
        <v>61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 t="s">
        <v>63</v>
      </c>
      <c r="U193" s="11">
        <v>1267500</v>
      </c>
      <c r="V193" s="10">
        <v>0</v>
      </c>
      <c r="W193" s="10">
        <v>1267500</v>
      </c>
      <c r="X193" s="10">
        <v>0</v>
      </c>
      <c r="Y193" s="10">
        <v>1330875</v>
      </c>
      <c r="Z193" s="9" t="s">
        <v>247</v>
      </c>
      <c r="AA193" s="8">
        <v>1434264.9750000001</v>
      </c>
      <c r="AB193" s="8">
        <v>0</v>
      </c>
      <c r="AC193" s="8">
        <v>1434264.9750000001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112988.20747500002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38</v>
      </c>
      <c r="G194" s="9">
        <v>0</v>
      </c>
      <c r="H194" s="9">
        <v>0</v>
      </c>
      <c r="I194" s="9">
        <v>82</v>
      </c>
      <c r="J194" s="9" t="s">
        <v>78</v>
      </c>
      <c r="K194" s="9">
        <v>2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247</v>
      </c>
      <c r="AA194" s="8">
        <v>1722420.9274525</v>
      </c>
      <c r="AB194" s="8">
        <v>104984.55000000002</v>
      </c>
      <c r="AC194" s="8">
        <v>1617436.3774525002</v>
      </c>
      <c r="AD194" s="8">
        <v>0</v>
      </c>
      <c r="AE194" s="8">
        <v>0</v>
      </c>
      <c r="AF194" s="8" t="s">
        <v>58</v>
      </c>
      <c r="AG194" s="1" t="s">
        <v>115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249</v>
      </c>
      <c r="BD194" s="56">
        <v>0</v>
      </c>
    </row>
    <row r="195" spans="1:56" ht="28.5" customHeight="1" x14ac:dyDescent="0.45">
      <c r="A195" s="3">
        <v>45919</v>
      </c>
      <c r="B195" s="14" t="s">
        <v>372</v>
      </c>
      <c r="C195" s="9" t="s">
        <v>136</v>
      </c>
      <c r="D195" s="13" t="s">
        <v>282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 t="s">
        <v>63</v>
      </c>
      <c r="U195" s="11">
        <v>208</v>
      </c>
      <c r="V195" s="10">
        <v>0</v>
      </c>
      <c r="W195" s="10">
        <v>208</v>
      </c>
      <c r="X195" s="10">
        <v>21632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115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348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374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45940</v>
      </c>
      <c r="U196" s="11">
        <v>4880</v>
      </c>
      <c r="V196" s="10">
        <v>0</v>
      </c>
      <c r="W196" s="10">
        <v>4880</v>
      </c>
      <c r="X196" s="10">
        <v>31633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117</v>
      </c>
      <c r="AH196" s="1" t="s">
        <v>74</v>
      </c>
      <c r="AI196" s="1">
        <v>2</v>
      </c>
      <c r="AJ196" s="3">
        <v>45940</v>
      </c>
      <c r="AK196" s="3">
        <v>0</v>
      </c>
      <c r="AL196" s="3">
        <v>45931</v>
      </c>
      <c r="AM196" s="3">
        <v>45938</v>
      </c>
      <c r="AN196" s="3">
        <v>45939</v>
      </c>
      <c r="AO196" s="3">
        <v>45939</v>
      </c>
      <c r="AP196" s="3">
        <v>45935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353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45919</v>
      </c>
      <c r="B197" s="14" t="s">
        <v>373</v>
      </c>
      <c r="C197" s="9" t="s">
        <v>136</v>
      </c>
      <c r="D197" s="13" t="s">
        <v>351</v>
      </c>
      <c r="E197" s="9">
        <v>20</v>
      </c>
      <c r="F197" s="9">
        <v>36</v>
      </c>
      <c r="G197" s="9" t="s">
        <v>60</v>
      </c>
      <c r="H197" s="9">
        <v>0</v>
      </c>
      <c r="I197" s="9">
        <v>78</v>
      </c>
      <c r="J197" s="9" t="s">
        <v>57</v>
      </c>
      <c r="K197" s="9">
        <v>5</v>
      </c>
      <c r="L197" s="9" t="s">
        <v>188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45945</v>
      </c>
      <c r="U197" s="11">
        <v>11357</v>
      </c>
      <c r="V197" s="10">
        <v>0</v>
      </c>
      <c r="W197" s="10">
        <v>11357</v>
      </c>
      <c r="X197" s="10">
        <v>12110</v>
      </c>
      <c r="Y197" s="10">
        <v>0</v>
      </c>
      <c r="Z197" s="9" t="s">
        <v>81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202</v>
      </c>
      <c r="AG197" s="1" t="s">
        <v>115</v>
      </c>
      <c r="AH197" s="1" t="s">
        <v>74</v>
      </c>
      <c r="AI197" s="1">
        <v>2</v>
      </c>
      <c r="AJ197" s="3">
        <v>45945</v>
      </c>
      <c r="AK197" s="3">
        <v>0</v>
      </c>
      <c r="AL197" s="3">
        <v>45936</v>
      </c>
      <c r="AM197" s="3">
        <v>45943</v>
      </c>
      <c r="AN197" s="3">
        <v>45944</v>
      </c>
      <c r="AO197" s="3">
        <v>45944</v>
      </c>
      <c r="AP197" s="3">
        <v>45940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352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45919</v>
      </c>
      <c r="B198" s="14" t="s">
        <v>374</v>
      </c>
      <c r="C198" s="9" t="s">
        <v>136</v>
      </c>
      <c r="D198" s="13" t="s">
        <v>244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188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45947</v>
      </c>
      <c r="U198" s="11">
        <v>30000</v>
      </c>
      <c r="V198" s="10">
        <v>0</v>
      </c>
      <c r="W198" s="10">
        <v>30000</v>
      </c>
      <c r="X198" s="10">
        <v>31651</v>
      </c>
      <c r="Y198" s="10">
        <v>0</v>
      </c>
      <c r="Z198" s="9" t="s">
        <v>81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202</v>
      </c>
      <c r="AG198" s="1" t="s">
        <v>61</v>
      </c>
      <c r="AH198" s="1" t="s">
        <v>74</v>
      </c>
      <c r="AI198" s="1">
        <v>2</v>
      </c>
      <c r="AJ198" s="3">
        <v>45947</v>
      </c>
      <c r="AK198" s="3">
        <v>0</v>
      </c>
      <c r="AL198" s="3">
        <v>45938</v>
      </c>
      <c r="AM198" s="3">
        <v>45945</v>
      </c>
      <c r="AN198" s="3">
        <v>45946</v>
      </c>
      <c r="AO198" s="3">
        <v>45946</v>
      </c>
      <c r="AP198" s="3">
        <v>45942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353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>
        <v>45919</v>
      </c>
      <c r="B199" s="14" t="s">
        <v>373</v>
      </c>
      <c r="C199" s="9" t="s">
        <v>136</v>
      </c>
      <c r="D199" s="13" t="s">
        <v>351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45952</v>
      </c>
      <c r="U199" s="11">
        <v>25709</v>
      </c>
      <c r="V199" s="10">
        <v>0</v>
      </c>
      <c r="W199" s="10">
        <v>25709</v>
      </c>
      <c r="X199" s="10">
        <v>5103</v>
      </c>
      <c r="Y199" s="10">
        <v>21636.3</v>
      </c>
      <c r="Z199" s="9" t="s">
        <v>81</v>
      </c>
      <c r="AA199" s="8">
        <v>22669.433325000002</v>
      </c>
      <c r="AB199" s="8">
        <v>14000</v>
      </c>
      <c r="AC199" s="8">
        <v>8669.4333250000018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45952</v>
      </c>
      <c r="AK199" s="3">
        <v>0</v>
      </c>
      <c r="AL199" s="3">
        <v>45943</v>
      </c>
      <c r="AM199" s="3">
        <v>45950</v>
      </c>
      <c r="AN199" s="3">
        <v>45951</v>
      </c>
      <c r="AO199" s="3">
        <v>45951</v>
      </c>
      <c r="AP199" s="3">
        <v>45947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352</v>
      </c>
      <c r="AZ199" s="2">
        <v>0</v>
      </c>
      <c r="BA199" s="2">
        <v>0</v>
      </c>
      <c r="BB199" s="2">
        <v>0</v>
      </c>
      <c r="BC199" s="1" t="s">
        <v>101</v>
      </c>
      <c r="BD199" s="56">
        <v>662.73001417777789</v>
      </c>
    </row>
    <row r="200" spans="1:56" ht="28.5" customHeight="1" x14ac:dyDescent="0.45">
      <c r="A200" s="3">
        <v>45919</v>
      </c>
      <c r="B200" s="14" t="s">
        <v>374</v>
      </c>
      <c r="C200" s="9" t="s">
        <v>136</v>
      </c>
      <c r="D200" s="13" t="s">
        <v>244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188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45954</v>
      </c>
      <c r="U200" s="11">
        <v>24654</v>
      </c>
      <c r="V200" s="10">
        <v>0</v>
      </c>
      <c r="W200" s="10">
        <v>24654</v>
      </c>
      <c r="X200" s="10">
        <v>27689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202</v>
      </c>
      <c r="AG200" s="1" t="s">
        <v>113</v>
      </c>
      <c r="AH200" s="1" t="s">
        <v>74</v>
      </c>
      <c r="AI200" s="1">
        <v>2</v>
      </c>
      <c r="AJ200" s="3">
        <v>45954</v>
      </c>
      <c r="AK200" s="3">
        <v>0</v>
      </c>
      <c r="AL200" s="3">
        <v>45945</v>
      </c>
      <c r="AM200" s="3">
        <v>45952</v>
      </c>
      <c r="AN200" s="3">
        <v>45953</v>
      </c>
      <c r="AO200" s="3">
        <v>45953</v>
      </c>
      <c r="AP200" s="3">
        <v>45949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353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 t="s">
        <v>132</v>
      </c>
      <c r="B201" s="14" t="s">
        <v>132</v>
      </c>
      <c r="C201" s="9" t="s">
        <v>136</v>
      </c>
      <c r="D201" s="13" t="s">
        <v>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188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45961</v>
      </c>
      <c r="U201" s="11">
        <v>290000</v>
      </c>
      <c r="V201" s="10">
        <v>0</v>
      </c>
      <c r="W201" s="10">
        <v>290000</v>
      </c>
      <c r="X201" s="10">
        <v>0</v>
      </c>
      <c r="Y201" s="10">
        <v>304500</v>
      </c>
      <c r="Z201" s="9" t="s">
        <v>81</v>
      </c>
      <c r="AA201" s="8">
        <v>303847.5</v>
      </c>
      <c r="AB201" s="8">
        <v>0</v>
      </c>
      <c r="AC201" s="8">
        <v>303847.5</v>
      </c>
      <c r="AD201" s="8">
        <v>0</v>
      </c>
      <c r="AE201" s="8">
        <v>0</v>
      </c>
      <c r="AF201" s="8" t="s">
        <v>202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101</v>
      </c>
      <c r="BD201" s="56">
        <v>23227.453333333331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81</v>
      </c>
      <c r="AA202" s="8">
        <v>326516.93332499999</v>
      </c>
      <c r="AB202" s="8">
        <v>14000</v>
      </c>
      <c r="AC202" s="8">
        <v>312516.93332499999</v>
      </c>
      <c r="AD202" s="8">
        <v>0</v>
      </c>
      <c r="AE202" s="8">
        <v>0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101</v>
      </c>
      <c r="BD202" s="56">
        <v>0</v>
      </c>
    </row>
    <row r="203" spans="1:56" ht="28.5" customHeight="1" x14ac:dyDescent="0.45">
      <c r="A203" s="3">
        <v>45876</v>
      </c>
      <c r="B203" s="14" t="s">
        <v>276</v>
      </c>
      <c r="C203" s="9" t="s">
        <v>105</v>
      </c>
      <c r="D203" s="13" t="s">
        <v>268</v>
      </c>
      <c r="E203" s="9">
        <v>21</v>
      </c>
      <c r="F203" s="9">
        <v>40</v>
      </c>
      <c r="G203" s="9" t="s">
        <v>60</v>
      </c>
      <c r="H203" s="9" t="s">
        <v>66</v>
      </c>
      <c r="I203" s="9">
        <v>108</v>
      </c>
      <c r="J203" s="9" t="s">
        <v>57</v>
      </c>
      <c r="K203" s="9">
        <v>5</v>
      </c>
      <c r="L203" s="9" t="s">
        <v>89</v>
      </c>
      <c r="M203" s="10">
        <v>22</v>
      </c>
      <c r="N203" s="9">
        <v>42</v>
      </c>
      <c r="O203" s="9">
        <v>40</v>
      </c>
      <c r="P203" s="10">
        <v>0</v>
      </c>
      <c r="Q203" s="10">
        <v>0</v>
      </c>
      <c r="R203" s="10">
        <v>0</v>
      </c>
      <c r="S203" s="9" t="s">
        <v>67</v>
      </c>
      <c r="T203" s="12">
        <v>45938</v>
      </c>
      <c r="U203" s="11">
        <v>5000</v>
      </c>
      <c r="V203" s="10">
        <v>5000</v>
      </c>
      <c r="W203" s="10">
        <v>0</v>
      </c>
      <c r="X203" s="10">
        <v>5200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45938</v>
      </c>
      <c r="AK203" s="3">
        <v>45934</v>
      </c>
      <c r="AL203" s="3">
        <v>45928</v>
      </c>
      <c r="AM203" s="3">
        <v>45935</v>
      </c>
      <c r="AN203" s="3">
        <v>45936</v>
      </c>
      <c r="AO203" s="3">
        <v>45936</v>
      </c>
      <c r="AP203" s="3">
        <v>45933</v>
      </c>
      <c r="AQ203" s="3">
        <v>45937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465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45933</v>
      </c>
      <c r="B204" s="14" t="s">
        <v>490</v>
      </c>
      <c r="C204" s="9" t="s">
        <v>458</v>
      </c>
      <c r="D204" s="13" t="s">
        <v>459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45939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118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45939</v>
      </c>
      <c r="AK204" s="3">
        <v>45935</v>
      </c>
      <c r="AL204" s="3">
        <v>45929</v>
      </c>
      <c r="AM204" s="3">
        <v>45936</v>
      </c>
      <c r="AN204" s="3">
        <v>45937</v>
      </c>
      <c r="AO204" s="3">
        <v>45937</v>
      </c>
      <c r="AP204" s="3">
        <v>45934</v>
      </c>
      <c r="AQ204" s="3">
        <v>45938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45930</v>
      </c>
      <c r="B205" s="14" t="s">
        <v>511</v>
      </c>
      <c r="C205" s="9" t="s">
        <v>79</v>
      </c>
      <c r="D205" s="13" t="s">
        <v>446</v>
      </c>
      <c r="E205" s="9">
        <v>21</v>
      </c>
      <c r="F205" s="9">
        <v>40</v>
      </c>
      <c r="G205" s="9" t="s">
        <v>60</v>
      </c>
      <c r="H205" s="9" t="s">
        <v>66</v>
      </c>
      <c r="I205" s="9">
        <v>108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42</v>
      </c>
      <c r="O205" s="9">
        <v>40</v>
      </c>
      <c r="P205" s="10">
        <v>68.387785804799989</v>
      </c>
      <c r="Q205" s="10">
        <v>0</v>
      </c>
      <c r="R205" s="10">
        <v>68.387785804799989</v>
      </c>
      <c r="S205" s="9" t="s">
        <v>67</v>
      </c>
      <c r="T205" s="12">
        <v>45951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3478.5300000000007</v>
      </c>
      <c r="AB205" s="8">
        <v>3478.5300000000007</v>
      </c>
      <c r="AC205" s="8">
        <v>0</v>
      </c>
      <c r="AD205" s="8">
        <v>3478.5300000000007</v>
      </c>
      <c r="AE205" s="8">
        <v>0</v>
      </c>
      <c r="AF205" s="8">
        <v>0</v>
      </c>
      <c r="AG205" s="1" t="s">
        <v>61</v>
      </c>
      <c r="AH205" s="1" t="s">
        <v>68</v>
      </c>
      <c r="AI205" s="1">
        <v>4</v>
      </c>
      <c r="AJ205" s="3">
        <v>45951</v>
      </c>
      <c r="AK205" s="3">
        <v>45947</v>
      </c>
      <c r="AL205" s="3">
        <v>45941</v>
      </c>
      <c r="AM205" s="3">
        <v>45948</v>
      </c>
      <c r="AN205" s="3">
        <v>45949</v>
      </c>
      <c r="AO205" s="3">
        <v>45949</v>
      </c>
      <c r="AP205" s="3">
        <v>45946</v>
      </c>
      <c r="AQ205" s="3">
        <v>45950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45933</v>
      </c>
      <c r="B206" s="14" t="s">
        <v>512</v>
      </c>
      <c r="C206" s="9" t="s">
        <v>105</v>
      </c>
      <c r="D206" s="13" t="s">
        <v>491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42</v>
      </c>
      <c r="O206" s="9">
        <v>40</v>
      </c>
      <c r="P206" s="10">
        <v>68.387785804799989</v>
      </c>
      <c r="Q206" s="10">
        <v>0</v>
      </c>
      <c r="R206" s="10">
        <v>68.387785804799989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118</v>
      </c>
      <c r="AA206" s="8">
        <v>3478.5300000000007</v>
      </c>
      <c r="AB206" s="8">
        <v>3478.5300000000007</v>
      </c>
      <c r="AC206" s="8">
        <v>0</v>
      </c>
      <c r="AD206" s="8">
        <v>3478.5300000000007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45933</v>
      </c>
      <c r="B207" s="14" t="s">
        <v>513</v>
      </c>
      <c r="C207" s="9" t="s">
        <v>79</v>
      </c>
      <c r="D207" s="13" t="s">
        <v>492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118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114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109</v>
      </c>
      <c r="D208" s="13" t="s">
        <v>61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118</v>
      </c>
      <c r="AA208" s="8">
        <v>215138.00000000003</v>
      </c>
      <c r="AB208" s="8">
        <v>215138.00000000003</v>
      </c>
      <c r="AC208" s="8">
        <v>0</v>
      </c>
      <c r="AD208" s="8">
        <v>215138.00000000003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45631</v>
      </c>
      <c r="B209" s="14" t="s">
        <v>195</v>
      </c>
      <c r="C209" s="9" t="s">
        <v>107</v>
      </c>
      <c r="D209" s="13" t="s">
        <v>141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118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207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45631</v>
      </c>
      <c r="B210" s="14" t="s">
        <v>194</v>
      </c>
      <c r="C210" s="9" t="s">
        <v>107</v>
      </c>
      <c r="D210" s="13" t="s">
        <v>141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 t="s">
        <v>63</v>
      </c>
      <c r="U210" s="11">
        <v>9000</v>
      </c>
      <c r="V210" s="10">
        <v>0</v>
      </c>
      <c r="W210" s="10">
        <v>9000</v>
      </c>
      <c r="X210" s="10">
        <v>0</v>
      </c>
      <c r="Y210" s="10">
        <v>9450</v>
      </c>
      <c r="Z210" s="9" t="s">
        <v>118</v>
      </c>
      <c r="AA210" s="8">
        <v>9681.2100000000009</v>
      </c>
      <c r="AB210" s="8">
        <v>9681.2100000000009</v>
      </c>
      <c r="AC210" s="8">
        <v>0</v>
      </c>
      <c r="AD210" s="8">
        <v>9681.2100000000009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 t="s">
        <v>206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>
        <v>45896</v>
      </c>
      <c r="B211" s="14" t="s">
        <v>294</v>
      </c>
      <c r="C211" s="9" t="s">
        <v>105</v>
      </c>
      <c r="D211" s="13" t="s">
        <v>295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118</v>
      </c>
      <c r="AA211" s="8">
        <v>3310.89</v>
      </c>
      <c r="AB211" s="8">
        <v>3310.89</v>
      </c>
      <c r="AC211" s="8">
        <v>0</v>
      </c>
      <c r="AD211" s="8">
        <v>3310.89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45896</v>
      </c>
      <c r="B212" s="14" t="s">
        <v>296</v>
      </c>
      <c r="C212" s="9" t="s">
        <v>105</v>
      </c>
      <c r="D212" s="13" t="s">
        <v>265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118</v>
      </c>
      <c r="AA212" s="8">
        <v>5518.15</v>
      </c>
      <c r="AB212" s="8">
        <v>5518.15</v>
      </c>
      <c r="AC212" s="8">
        <v>0</v>
      </c>
      <c r="AD212" s="8">
        <v>5518.15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45896</v>
      </c>
      <c r="B213" s="14" t="s">
        <v>297</v>
      </c>
      <c r="C213" s="9" t="s">
        <v>105</v>
      </c>
      <c r="D213" s="13" t="s">
        <v>298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118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45911</v>
      </c>
      <c r="B214" s="14" t="s">
        <v>321</v>
      </c>
      <c r="C214" s="9" t="s">
        <v>105</v>
      </c>
      <c r="D214" s="13" t="s">
        <v>322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141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 t="s">
        <v>63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118</v>
      </c>
      <c r="AA215" s="8">
        <v>10756.900000000001</v>
      </c>
      <c r="AB215" s="8">
        <v>10756.900000000001</v>
      </c>
      <c r="AC215" s="8">
        <v>0</v>
      </c>
      <c r="AD215" s="8">
        <v>10756.900000000001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45854</v>
      </c>
      <c r="B216" s="14" t="s">
        <v>257</v>
      </c>
      <c r="C216" s="9" t="s">
        <v>79</v>
      </c>
      <c r="D216" s="13" t="s">
        <v>258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0</v>
      </c>
      <c r="AE216" s="8">
        <v>3310.89</v>
      </c>
      <c r="AF216" s="8">
        <v>0</v>
      </c>
      <c r="AG216" s="1" t="s">
        <v>113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45826</v>
      </c>
      <c r="B217" s="14" t="s">
        <v>250</v>
      </c>
      <c r="C217" s="9" t="s">
        <v>105</v>
      </c>
      <c r="D217" s="13" t="s">
        <v>238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163.47937368575995</v>
      </c>
      <c r="Q217" s="10">
        <v>0</v>
      </c>
      <c r="R217" s="10">
        <v>163.47937368575995</v>
      </c>
      <c r="S217" s="9" t="s">
        <v>67</v>
      </c>
      <c r="T217" s="12" t="s">
        <v>63</v>
      </c>
      <c r="U217" s="11">
        <v>8000</v>
      </c>
      <c r="V217" s="10">
        <v>470</v>
      </c>
      <c r="W217" s="10">
        <v>7530</v>
      </c>
      <c r="X217" s="10">
        <v>0</v>
      </c>
      <c r="Y217" s="10">
        <v>7906.5</v>
      </c>
      <c r="Z217" s="9" t="s">
        <v>118</v>
      </c>
      <c r="AA217" s="8">
        <v>8310.3338999999996</v>
      </c>
      <c r="AB217" s="8">
        <v>8310.3338999999996</v>
      </c>
      <c r="AC217" s="8">
        <v>0</v>
      </c>
      <c r="AD217" s="8">
        <v>8310.3338999999996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45066</v>
      </c>
      <c r="B218" s="14" t="s">
        <v>124</v>
      </c>
      <c r="C218" s="9" t="s">
        <v>79</v>
      </c>
      <c r="D218" s="13" t="s">
        <v>123</v>
      </c>
      <c r="E218" s="9">
        <v>21</v>
      </c>
      <c r="F218" s="9">
        <v>38</v>
      </c>
      <c r="G218" s="9" t="s">
        <v>60</v>
      </c>
      <c r="H218" s="9" t="s">
        <v>76</v>
      </c>
      <c r="I218" s="9">
        <v>102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40</v>
      </c>
      <c r="O218" s="9">
        <v>40</v>
      </c>
      <c r="P218" s="10">
        <v>108.55204095999999</v>
      </c>
      <c r="Q218" s="10">
        <v>0</v>
      </c>
      <c r="R218" s="10">
        <v>108.55204095999999</v>
      </c>
      <c r="S218" s="9" t="s">
        <v>67</v>
      </c>
      <c r="T218" s="12" t="s">
        <v>63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5518.15</v>
      </c>
      <c r="AB218" s="8">
        <v>5518.15</v>
      </c>
      <c r="AC218" s="8">
        <v>0</v>
      </c>
      <c r="AD218" s="8">
        <v>0</v>
      </c>
      <c r="AE218" s="8">
        <v>5518.15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21</v>
      </c>
      <c r="F219" s="9">
        <v>37</v>
      </c>
      <c r="G219" s="9">
        <v>0</v>
      </c>
      <c r="H219" s="9">
        <v>0</v>
      </c>
      <c r="I219" s="9">
        <v>74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 t="s">
        <v>82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118</v>
      </c>
      <c r="AA219" s="8">
        <v>301023.74390000018</v>
      </c>
      <c r="AB219" s="8">
        <v>301023.74390000018</v>
      </c>
      <c r="AC219" s="8">
        <v>0</v>
      </c>
      <c r="AD219" s="8">
        <v>292194.70390000014</v>
      </c>
      <c r="AE219" s="8">
        <v>8829.0399999999991</v>
      </c>
      <c r="AF219" s="8" t="s">
        <v>58</v>
      </c>
      <c r="AG219" s="1" t="s">
        <v>61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0</v>
      </c>
    </row>
    <row r="220" spans="1:56" ht="28.5" customHeight="1" x14ac:dyDescent="0.45">
      <c r="A220" s="3" t="s">
        <v>132</v>
      </c>
      <c r="B220" s="14" t="s">
        <v>132</v>
      </c>
      <c r="C220" s="9" t="s">
        <v>205</v>
      </c>
      <c r="D220" s="13" t="s">
        <v>205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45961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83</v>
      </c>
      <c r="AA220" s="8">
        <v>29756.100000000002</v>
      </c>
      <c r="AB220" s="8">
        <v>29756.100000000002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 t="s">
        <v>132</v>
      </c>
      <c r="B221" s="14" t="s">
        <v>132</v>
      </c>
      <c r="C221" s="9" t="s">
        <v>210</v>
      </c>
      <c r="D221" s="13" t="s">
        <v>61</v>
      </c>
      <c r="E221" s="9">
        <v>23</v>
      </c>
      <c r="F221" s="9">
        <v>34</v>
      </c>
      <c r="G221" s="9" t="s">
        <v>60</v>
      </c>
      <c r="H221" s="9">
        <v>0</v>
      </c>
      <c r="I221" s="9">
        <v>68</v>
      </c>
      <c r="J221" s="9" t="s">
        <v>57</v>
      </c>
      <c r="K221" s="9">
        <v>5</v>
      </c>
      <c r="L221" s="9" t="s">
        <v>91</v>
      </c>
      <c r="M221" s="10">
        <v>24</v>
      </c>
      <c r="N221" s="9">
        <v>37</v>
      </c>
      <c r="O221" s="9">
        <v>50</v>
      </c>
      <c r="P221" s="10">
        <v>821.54158271999995</v>
      </c>
      <c r="Q221" s="10">
        <v>0</v>
      </c>
      <c r="R221" s="10">
        <v>821.54158271999995</v>
      </c>
      <c r="S221" s="9" t="s">
        <v>121</v>
      </c>
      <c r="T221" s="12" t="s">
        <v>63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83</v>
      </c>
      <c r="AA221" s="8">
        <v>29756.100000000002</v>
      </c>
      <c r="AB221" s="8">
        <v>10429</v>
      </c>
      <c r="AC221" s="8">
        <v>19327.100000000002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102</v>
      </c>
      <c r="BD221" s="56">
        <v>1444.7007249999999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83</v>
      </c>
      <c r="AA222" s="8">
        <v>59512.200000000004</v>
      </c>
      <c r="AB222" s="8">
        <v>40185.100000000006</v>
      </c>
      <c r="AC222" s="8">
        <v>19327.100000000002</v>
      </c>
      <c r="AD222" s="8">
        <v>0</v>
      </c>
      <c r="AE222" s="8">
        <v>0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8.5" customHeight="1" x14ac:dyDescent="0.45">
      <c r="A223" s="3">
        <v>45933</v>
      </c>
      <c r="B223" s="14" t="s">
        <v>514</v>
      </c>
      <c r="C223" s="9" t="s">
        <v>79</v>
      </c>
      <c r="D223" s="13" t="s">
        <v>460</v>
      </c>
      <c r="E223" s="9">
        <v>23</v>
      </c>
      <c r="F223" s="9">
        <v>38</v>
      </c>
      <c r="G223" s="9" t="s">
        <v>60</v>
      </c>
      <c r="H223" s="9" t="s">
        <v>66</v>
      </c>
      <c r="I223" s="9">
        <v>118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45944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461</v>
      </c>
      <c r="AA223" s="8">
        <v>3310.89</v>
      </c>
      <c r="AB223" s="8">
        <v>3310.89</v>
      </c>
      <c r="AC223" s="8">
        <v>0</v>
      </c>
      <c r="AD223" s="8">
        <v>0</v>
      </c>
      <c r="AE223" s="8">
        <v>3310.89</v>
      </c>
      <c r="AF223" s="8">
        <v>0</v>
      </c>
      <c r="AG223" s="1" t="s">
        <v>113</v>
      </c>
      <c r="AH223" s="1" t="s">
        <v>462</v>
      </c>
      <c r="AI223" s="1">
        <v>3</v>
      </c>
      <c r="AJ223" s="3">
        <v>45944</v>
      </c>
      <c r="AK223" s="3">
        <v>45941</v>
      </c>
      <c r="AL223" s="3">
        <v>45940</v>
      </c>
      <c r="AM223" s="3">
        <v>45939</v>
      </c>
      <c r="AN223" s="3">
        <v>0</v>
      </c>
      <c r="AO223" s="3">
        <v>45940</v>
      </c>
      <c r="AP223" s="3">
        <v>45939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463</v>
      </c>
      <c r="BD223" s="56">
        <v>0</v>
      </c>
    </row>
    <row r="224" spans="1:56" ht="28.5" customHeight="1" x14ac:dyDescent="0.45">
      <c r="A224" s="3">
        <v>45933</v>
      </c>
      <c r="B224" s="14" t="s">
        <v>515</v>
      </c>
      <c r="C224" s="9" t="s">
        <v>79</v>
      </c>
      <c r="D224" s="13" t="s">
        <v>493</v>
      </c>
      <c r="E224" s="9">
        <v>23</v>
      </c>
      <c r="F224" s="9">
        <v>38</v>
      </c>
      <c r="G224" s="9" t="s">
        <v>60</v>
      </c>
      <c r="H224" s="9" t="s">
        <v>66</v>
      </c>
      <c r="I224" s="9">
        <v>118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45944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461</v>
      </c>
      <c r="AA224" s="8">
        <v>3310.89</v>
      </c>
      <c r="AB224" s="8">
        <v>3310.89</v>
      </c>
      <c r="AC224" s="8">
        <v>0</v>
      </c>
      <c r="AD224" s="8">
        <v>0</v>
      </c>
      <c r="AE224" s="8">
        <v>3310.89</v>
      </c>
      <c r="AF224" s="8">
        <v>0</v>
      </c>
      <c r="AG224" s="1" t="s">
        <v>113</v>
      </c>
      <c r="AH224" s="1" t="s">
        <v>462</v>
      </c>
      <c r="AI224" s="1">
        <v>3</v>
      </c>
      <c r="AJ224" s="3">
        <v>45944</v>
      </c>
      <c r="AK224" s="3">
        <v>45941</v>
      </c>
      <c r="AL224" s="3">
        <v>45940</v>
      </c>
      <c r="AM224" s="3">
        <v>45939</v>
      </c>
      <c r="AN224" s="3">
        <v>0</v>
      </c>
      <c r="AO224" s="3">
        <v>45940</v>
      </c>
      <c r="AP224" s="3">
        <v>45939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463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85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461</v>
      </c>
      <c r="AA225" s="8">
        <v>6621.78</v>
      </c>
      <c r="AB225" s="8">
        <v>6621.78</v>
      </c>
      <c r="AC225" s="8">
        <v>0</v>
      </c>
      <c r="AD225" s="8">
        <v>0</v>
      </c>
      <c r="AE225" s="8">
        <v>6621.78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464</v>
      </c>
      <c r="BD225" s="56">
        <v>0</v>
      </c>
    </row>
    <row r="226" spans="1:56" ht="28.5" customHeight="1" x14ac:dyDescent="0.45">
      <c r="A226" s="3">
        <v>45601</v>
      </c>
      <c r="B226" s="14" t="s">
        <v>185</v>
      </c>
      <c r="C226" s="9" t="s">
        <v>92</v>
      </c>
      <c r="D226" s="13" t="s">
        <v>139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90</v>
      </c>
      <c r="M226" s="10">
        <v>24</v>
      </c>
      <c r="N226" s="9">
        <v>40</v>
      </c>
      <c r="O226" s="9">
        <v>55</v>
      </c>
      <c r="P226" s="10">
        <v>3207.7128103679997</v>
      </c>
      <c r="Q226" s="10">
        <v>0</v>
      </c>
      <c r="R226" s="10">
        <v>3207.7128103679997</v>
      </c>
      <c r="S226" s="9" t="s">
        <v>259</v>
      </c>
      <c r="T226" s="12" t="s">
        <v>63</v>
      </c>
      <c r="U226" s="11">
        <v>100000</v>
      </c>
      <c r="V226" s="10">
        <v>1500</v>
      </c>
      <c r="W226" s="10">
        <v>98500</v>
      </c>
      <c r="X226" s="10">
        <v>0</v>
      </c>
      <c r="Y226" s="10">
        <v>103425</v>
      </c>
      <c r="Z226" s="9" t="s">
        <v>98</v>
      </c>
      <c r="AA226" s="8">
        <v>105955.465</v>
      </c>
      <c r="AB226" s="8">
        <v>19362</v>
      </c>
      <c r="AC226" s="8">
        <v>86593.464999999997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111</v>
      </c>
      <c r="BD226" s="56">
        <v>11092.935565123611</v>
      </c>
    </row>
    <row r="227" spans="1:56" ht="28.5" customHeight="1" x14ac:dyDescent="0.45">
      <c r="A227" s="3">
        <v>45601</v>
      </c>
      <c r="B227" s="14" t="s">
        <v>185</v>
      </c>
      <c r="C227" s="9" t="s">
        <v>92</v>
      </c>
      <c r="D227" s="13" t="s">
        <v>139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90</v>
      </c>
      <c r="M227" s="10">
        <v>24</v>
      </c>
      <c r="N227" s="9">
        <v>40</v>
      </c>
      <c r="O227" s="9">
        <v>55</v>
      </c>
      <c r="P227" s="10">
        <v>11003.203948644863</v>
      </c>
      <c r="Q227" s="10">
        <v>0</v>
      </c>
      <c r="R227" s="10">
        <v>11003.203948644863</v>
      </c>
      <c r="S227" s="9" t="s">
        <v>259</v>
      </c>
      <c r="T227" s="12" t="s">
        <v>63</v>
      </c>
      <c r="U227" s="11">
        <v>337878</v>
      </c>
      <c r="V227" s="10">
        <v>0</v>
      </c>
      <c r="W227" s="10">
        <v>337878</v>
      </c>
      <c r="X227" s="10">
        <v>0</v>
      </c>
      <c r="Y227" s="10">
        <v>354771.9</v>
      </c>
      <c r="Z227" s="9" t="s">
        <v>98</v>
      </c>
      <c r="AA227" s="8">
        <v>363451.98582000006</v>
      </c>
      <c r="AB227" s="8">
        <v>0</v>
      </c>
      <c r="AC227" s="8">
        <v>363451.98582000006</v>
      </c>
      <c r="AD227" s="8">
        <v>0</v>
      </c>
      <c r="AE227" s="8">
        <v>0</v>
      </c>
      <c r="AF227" s="8">
        <v>0</v>
      </c>
      <c r="AG227" s="1" t="s">
        <v>116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111</v>
      </c>
      <c r="BD227" s="56">
        <v>46559.511849046357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23</v>
      </c>
      <c r="F228" s="9">
        <v>37</v>
      </c>
      <c r="G228" s="9">
        <v>0</v>
      </c>
      <c r="H228" s="9">
        <v>0</v>
      </c>
      <c r="I228" s="9">
        <v>128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98</v>
      </c>
      <c r="AA228" s="8">
        <v>469407.45082000003</v>
      </c>
      <c r="AB228" s="8">
        <v>19362</v>
      </c>
      <c r="AC228" s="8">
        <v>450045.45082000003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112</v>
      </c>
      <c r="BD228" s="56">
        <v>0</v>
      </c>
    </row>
    <row r="229" spans="1:56" ht="28.5" customHeight="1" x14ac:dyDescent="0.45">
      <c r="A229" s="3">
        <v>45923</v>
      </c>
      <c r="B229" s="14" t="s">
        <v>410</v>
      </c>
      <c r="C229" s="9" t="s">
        <v>376</v>
      </c>
      <c r="D229" s="13" t="s">
        <v>411</v>
      </c>
      <c r="E229" s="9">
        <v>24</v>
      </c>
      <c r="F229" s="9">
        <v>37</v>
      </c>
      <c r="G229" s="9" t="s">
        <v>60</v>
      </c>
      <c r="H229" s="9">
        <v>0</v>
      </c>
      <c r="I229" s="9">
        <v>120</v>
      </c>
      <c r="J229" s="9" t="s">
        <v>57</v>
      </c>
      <c r="K229" s="9">
        <v>5</v>
      </c>
      <c r="L229" s="9" t="s">
        <v>91</v>
      </c>
      <c r="M229" s="10">
        <v>25</v>
      </c>
      <c r="N229" s="9">
        <v>40</v>
      </c>
      <c r="O229" s="9">
        <v>55</v>
      </c>
      <c r="P229" s="10">
        <v>169.61256399999996</v>
      </c>
      <c r="Q229" s="10">
        <v>0</v>
      </c>
      <c r="R229" s="10">
        <v>169.61256399999996</v>
      </c>
      <c r="S229" s="9" t="s">
        <v>67</v>
      </c>
      <c r="T229" s="12">
        <v>45948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412</v>
      </c>
      <c r="AA229" s="8">
        <v>5378.4500000000007</v>
      </c>
      <c r="AB229" s="8">
        <v>3147</v>
      </c>
      <c r="AC229" s="8">
        <v>2231.4500000000007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72</v>
      </c>
      <c r="AI229" s="1">
        <v>3</v>
      </c>
      <c r="AJ229" s="3">
        <v>45948</v>
      </c>
      <c r="AK229" s="3">
        <v>0</v>
      </c>
      <c r="AL229" s="3">
        <v>45938</v>
      </c>
      <c r="AM229" s="3">
        <v>45945</v>
      </c>
      <c r="AN229" s="3">
        <v>45946</v>
      </c>
      <c r="AO229" s="3">
        <v>45946</v>
      </c>
      <c r="AP229" s="3">
        <v>45943</v>
      </c>
      <c r="AQ229" s="3">
        <v>45947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413</v>
      </c>
      <c r="BD229" s="56">
        <v>273.65015166666672</v>
      </c>
    </row>
    <row r="230" spans="1:56" ht="28.5" customHeight="1" x14ac:dyDescent="0.45">
      <c r="A230" s="3">
        <v>45923</v>
      </c>
      <c r="B230" s="14" t="s">
        <v>410</v>
      </c>
      <c r="C230" s="9" t="s">
        <v>376</v>
      </c>
      <c r="D230" s="13" t="s">
        <v>59</v>
      </c>
      <c r="E230" s="9">
        <v>24</v>
      </c>
      <c r="F230" s="9">
        <v>37</v>
      </c>
      <c r="G230" s="9" t="s">
        <v>60</v>
      </c>
      <c r="H230" s="9">
        <v>0</v>
      </c>
      <c r="I230" s="9">
        <v>120</v>
      </c>
      <c r="J230" s="9" t="s">
        <v>57</v>
      </c>
      <c r="K230" s="9">
        <v>5</v>
      </c>
      <c r="L230" s="9" t="s">
        <v>91</v>
      </c>
      <c r="M230" s="10">
        <v>25</v>
      </c>
      <c r="N230" s="9">
        <v>40</v>
      </c>
      <c r="O230" s="9">
        <v>55</v>
      </c>
      <c r="P230" s="10">
        <v>78.15746949119999</v>
      </c>
      <c r="Q230" s="10">
        <v>0</v>
      </c>
      <c r="R230" s="10">
        <v>78.15746949119999</v>
      </c>
      <c r="S230" s="9" t="s">
        <v>67</v>
      </c>
      <c r="T230" s="12">
        <v>45948</v>
      </c>
      <c r="U230" s="11">
        <v>5000</v>
      </c>
      <c r="V230" s="10">
        <v>2696</v>
      </c>
      <c r="W230" s="10">
        <v>2304</v>
      </c>
      <c r="X230" s="10">
        <v>0</v>
      </c>
      <c r="Y230" s="10">
        <v>0</v>
      </c>
      <c r="Z230" s="9" t="s">
        <v>412</v>
      </c>
      <c r="AA230" s="8">
        <v>2478.38976</v>
      </c>
      <c r="AB230" s="8">
        <v>2478.38976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264</v>
      </c>
      <c r="AI230" s="1">
        <v>2</v>
      </c>
      <c r="AJ230" s="3">
        <v>45948</v>
      </c>
      <c r="AK230" s="3">
        <v>0</v>
      </c>
      <c r="AL230" s="3">
        <v>0</v>
      </c>
      <c r="AM230" s="3">
        <v>0</v>
      </c>
      <c r="AN230" s="3">
        <v>0</v>
      </c>
      <c r="AO230" s="3">
        <v>45946</v>
      </c>
      <c r="AP230" s="3">
        <v>45943</v>
      </c>
      <c r="AQ230" s="3">
        <v>45947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413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24</v>
      </c>
      <c r="F231" s="9">
        <v>37</v>
      </c>
      <c r="G231" s="9">
        <v>0</v>
      </c>
      <c r="H231" s="9">
        <v>0</v>
      </c>
      <c r="I231" s="9">
        <v>120</v>
      </c>
      <c r="J231" s="9" t="s">
        <v>78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412</v>
      </c>
      <c r="AA231" s="8">
        <v>7856.8397600000008</v>
      </c>
      <c r="AB231" s="8">
        <v>5625.38976</v>
      </c>
      <c r="AC231" s="8">
        <v>2231.4500000000007</v>
      </c>
      <c r="AD231" s="8">
        <v>0</v>
      </c>
      <c r="AE231" s="8">
        <v>0</v>
      </c>
      <c r="AF231" s="8" t="s">
        <v>58</v>
      </c>
      <c r="AG231" s="1" t="s">
        <v>113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414</v>
      </c>
      <c r="BD231" s="56">
        <v>0</v>
      </c>
    </row>
    <row r="232" spans="1:56" ht="28.5" customHeight="1" x14ac:dyDescent="0.45">
      <c r="A232" s="3">
        <v>45934</v>
      </c>
      <c r="B232" s="14" t="s">
        <v>126</v>
      </c>
      <c r="C232" s="9" t="s">
        <v>494</v>
      </c>
      <c r="D232" s="13" t="s">
        <v>59</v>
      </c>
      <c r="E232" s="9">
        <v>26</v>
      </c>
      <c r="F232" s="9">
        <v>39</v>
      </c>
      <c r="G232" s="9" t="s">
        <v>60</v>
      </c>
      <c r="H232" s="9">
        <v>0</v>
      </c>
      <c r="I232" s="9">
        <v>93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121</v>
      </c>
      <c r="T232" s="12">
        <v>45944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495</v>
      </c>
      <c r="AA232" s="8">
        <v>11315.7</v>
      </c>
      <c r="AB232" s="8">
        <v>11315.7</v>
      </c>
      <c r="AC232" s="8">
        <v>0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77</v>
      </c>
      <c r="AI232" s="1">
        <v>1</v>
      </c>
      <c r="AJ232" s="3">
        <v>45944</v>
      </c>
      <c r="AK232" s="3">
        <v>0</v>
      </c>
      <c r="AL232" s="3">
        <v>0</v>
      </c>
      <c r="AM232" s="3">
        <v>0</v>
      </c>
      <c r="AN232" s="3">
        <v>0</v>
      </c>
      <c r="AO232" s="3">
        <v>45943</v>
      </c>
      <c r="AP232" s="3">
        <v>45939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303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100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495</v>
      </c>
      <c r="AA233" s="8">
        <v>11315.7</v>
      </c>
      <c r="AB233" s="8">
        <v>11315.7</v>
      </c>
      <c r="AC233" s="8">
        <v>0</v>
      </c>
      <c r="AD233" s="8">
        <v>0</v>
      </c>
      <c r="AE233" s="8">
        <v>0</v>
      </c>
      <c r="AF233" s="8" t="s">
        <v>58</v>
      </c>
      <c r="AG233" s="1" t="s">
        <v>116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303</v>
      </c>
      <c r="BD233" s="56">
        <v>0</v>
      </c>
    </row>
    <row r="234" spans="1:56" ht="28.5" customHeight="1" x14ac:dyDescent="0.45">
      <c r="A234" s="3">
        <v>45931</v>
      </c>
      <c r="B234" s="14" t="s">
        <v>496</v>
      </c>
      <c r="C234" s="9" t="s">
        <v>107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45945</v>
      </c>
      <c r="U234" s="11">
        <v>10122</v>
      </c>
      <c r="V234" s="10">
        <v>0</v>
      </c>
      <c r="W234" s="10">
        <v>10122</v>
      </c>
      <c r="X234" s="10">
        <v>0</v>
      </c>
      <c r="Y234" s="10">
        <v>0</v>
      </c>
      <c r="Z234" s="9" t="s">
        <v>189</v>
      </c>
      <c r="AA234" s="8">
        <v>12584.98626</v>
      </c>
      <c r="AB234" s="8">
        <v>12584.98626</v>
      </c>
      <c r="AC234" s="8">
        <v>0</v>
      </c>
      <c r="AD234" s="8">
        <v>0</v>
      </c>
      <c r="AE234" s="8">
        <v>0</v>
      </c>
      <c r="AF234" s="8">
        <v>0</v>
      </c>
      <c r="AG234" s="1" t="s">
        <v>116</v>
      </c>
      <c r="AH234" s="1" t="s">
        <v>77</v>
      </c>
      <c r="AI234" s="1">
        <v>1</v>
      </c>
      <c r="AJ234" s="3">
        <v>45945</v>
      </c>
      <c r="AK234" s="3">
        <v>0</v>
      </c>
      <c r="AL234" s="3">
        <v>0</v>
      </c>
      <c r="AM234" s="3">
        <v>0</v>
      </c>
      <c r="AN234" s="3">
        <v>0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0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116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189</v>
      </c>
      <c r="AA235" s="8">
        <v>12584.98626</v>
      </c>
      <c r="AB235" s="8">
        <v>12584.98626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116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0</v>
      </c>
    </row>
    <row r="236" spans="1:56" ht="28.5" customHeight="1" x14ac:dyDescent="0.45">
      <c r="A236" s="3">
        <v>45901</v>
      </c>
      <c r="B236" s="14" t="s">
        <v>299</v>
      </c>
      <c r="C236" s="9" t="s">
        <v>107</v>
      </c>
      <c r="D236" s="13" t="s">
        <v>141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45945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87</v>
      </c>
      <c r="AA236" s="8">
        <v>12433.3</v>
      </c>
      <c r="AB236" s="8">
        <v>12433.3</v>
      </c>
      <c r="AC236" s="8">
        <v>0</v>
      </c>
      <c r="AD236" s="8">
        <v>3573</v>
      </c>
      <c r="AE236" s="8">
        <v>8860.2999999999993</v>
      </c>
      <c r="AF236" s="8">
        <v>0</v>
      </c>
      <c r="AG236" s="1" t="s">
        <v>113</v>
      </c>
      <c r="AH236" s="1" t="s">
        <v>75</v>
      </c>
      <c r="AI236" s="1">
        <v>4</v>
      </c>
      <c r="AJ236" s="3">
        <v>45945</v>
      </c>
      <c r="AK236" s="3">
        <v>45941</v>
      </c>
      <c r="AL236" s="3">
        <v>45934</v>
      </c>
      <c r="AM236" s="3">
        <v>45942</v>
      </c>
      <c r="AN236" s="3">
        <v>45943</v>
      </c>
      <c r="AO236" s="3">
        <v>45944</v>
      </c>
      <c r="AP236" s="3">
        <v>45940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45">
      <c r="A237" s="3">
        <v>45933</v>
      </c>
      <c r="B237" s="14" t="s">
        <v>497</v>
      </c>
      <c r="C237" s="9" t="s">
        <v>107</v>
      </c>
      <c r="D237" s="13" t="s">
        <v>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45951</v>
      </c>
      <c r="U237" s="11">
        <v>15000</v>
      </c>
      <c r="V237" s="10">
        <v>0</v>
      </c>
      <c r="W237" s="10">
        <v>15000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5896</v>
      </c>
      <c r="AC237" s="8">
        <v>12753.949999999997</v>
      </c>
      <c r="AD237" s="8">
        <v>1976</v>
      </c>
      <c r="AE237" s="8">
        <v>16673.949999999997</v>
      </c>
      <c r="AF237" s="8">
        <v>0</v>
      </c>
      <c r="AG237" s="1" t="s">
        <v>113</v>
      </c>
      <c r="AH237" s="1" t="s">
        <v>143</v>
      </c>
      <c r="AI237" s="1">
        <v>2</v>
      </c>
      <c r="AJ237" s="3">
        <v>45951</v>
      </c>
      <c r="AK237" s="3">
        <v>45949</v>
      </c>
      <c r="AL237" s="3">
        <v>0</v>
      </c>
      <c r="AM237" s="3">
        <v>0</v>
      </c>
      <c r="AN237" s="3">
        <v>0</v>
      </c>
      <c r="AO237" s="3">
        <v>45950</v>
      </c>
      <c r="AP237" s="3">
        <v>45946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140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1315.3573766666664</v>
      </c>
    </row>
    <row r="238" spans="1:56" ht="28.5" customHeight="1" x14ac:dyDescent="0.45">
      <c r="A238" s="3">
        <v>45933</v>
      </c>
      <c r="B238" s="14" t="s">
        <v>498</v>
      </c>
      <c r="C238" s="9" t="s">
        <v>107</v>
      </c>
      <c r="D238" s="13" t="s">
        <v>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45960</v>
      </c>
      <c r="U238" s="11">
        <v>15000</v>
      </c>
      <c r="V238" s="10">
        <v>0</v>
      </c>
      <c r="W238" s="10">
        <v>15000</v>
      </c>
      <c r="X238" s="10">
        <v>0</v>
      </c>
      <c r="Y238" s="10">
        <v>0</v>
      </c>
      <c r="Z238" s="9" t="s">
        <v>87</v>
      </c>
      <c r="AA238" s="8">
        <v>18649.949999999997</v>
      </c>
      <c r="AB238" s="8">
        <v>0</v>
      </c>
      <c r="AC238" s="8">
        <v>18649.949999999997</v>
      </c>
      <c r="AD238" s="8">
        <v>0</v>
      </c>
      <c r="AE238" s="8">
        <v>18649.949999999997</v>
      </c>
      <c r="AF238" s="8">
        <v>0</v>
      </c>
      <c r="AG238" s="1" t="s">
        <v>115</v>
      </c>
      <c r="AH238" s="1" t="s">
        <v>143</v>
      </c>
      <c r="AI238" s="1">
        <v>2</v>
      </c>
      <c r="AJ238" s="3">
        <v>45960</v>
      </c>
      <c r="AK238" s="3">
        <v>45958</v>
      </c>
      <c r="AL238" s="3">
        <v>0</v>
      </c>
      <c r="AM238" s="3">
        <v>0</v>
      </c>
      <c r="AN238" s="3">
        <v>0</v>
      </c>
      <c r="AO238" s="3">
        <v>45959</v>
      </c>
      <c r="AP238" s="3">
        <v>45955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140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1923.4315100000001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87</v>
      </c>
      <c r="AA239" s="8">
        <v>49733.2</v>
      </c>
      <c r="AB239" s="8">
        <v>18329.3</v>
      </c>
      <c r="AC239" s="8">
        <v>31403.899999999994</v>
      </c>
      <c r="AD239" s="8">
        <v>5549</v>
      </c>
      <c r="AE239" s="8">
        <v>44184.2</v>
      </c>
      <c r="AF239" s="8" t="s">
        <v>58</v>
      </c>
      <c r="AG239" s="1" t="s">
        <v>114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45">
      <c r="A240" s="3">
        <v>45925</v>
      </c>
      <c r="B240" s="14" t="s">
        <v>416</v>
      </c>
      <c r="C240" s="9" t="s">
        <v>144</v>
      </c>
      <c r="D240" s="13" t="s">
        <v>145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45940</v>
      </c>
      <c r="U240" s="11">
        <v>50000</v>
      </c>
      <c r="V240" s="10">
        <v>700</v>
      </c>
      <c r="W240" s="10">
        <v>49300</v>
      </c>
      <c r="X240" s="10">
        <v>52510</v>
      </c>
      <c r="Y240" s="10">
        <v>0</v>
      </c>
      <c r="Z240" s="9" t="s">
        <v>125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45940</v>
      </c>
      <c r="AK240" s="3">
        <v>0</v>
      </c>
      <c r="AL240" s="3">
        <v>45931</v>
      </c>
      <c r="AM240" s="3">
        <v>45938</v>
      </c>
      <c r="AN240" s="3">
        <v>45939</v>
      </c>
      <c r="AO240" s="3">
        <v>45939</v>
      </c>
      <c r="AP240" s="3">
        <v>45935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 t="s">
        <v>516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144</v>
      </c>
      <c r="D241" s="13" t="s">
        <v>145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 t="s">
        <v>63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125</v>
      </c>
      <c r="AA241" s="8">
        <v>59372.5</v>
      </c>
      <c r="AB241" s="8">
        <v>12085</v>
      </c>
      <c r="AC241" s="8">
        <v>47287.5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5314.5895833333343</v>
      </c>
    </row>
    <row r="242" spans="1:56" ht="28.5" customHeight="1" x14ac:dyDescent="0.45">
      <c r="A242" s="3" t="s">
        <v>132</v>
      </c>
      <c r="B242" s="14" t="s">
        <v>132</v>
      </c>
      <c r="C242" s="9" t="s">
        <v>107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45961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125</v>
      </c>
      <c r="AA242" s="8">
        <v>6775.4500000000007</v>
      </c>
      <c r="AB242" s="8">
        <v>6775.4500000000007</v>
      </c>
      <c r="AC242" s="8">
        <v>0</v>
      </c>
      <c r="AD242" s="8">
        <v>0</v>
      </c>
      <c r="AE242" s="8">
        <v>6775.4500000000007</v>
      </c>
      <c r="AF242" s="8">
        <v>0</v>
      </c>
      <c r="AG242" s="1">
        <v>0</v>
      </c>
      <c r="AH242" s="1" t="s">
        <v>143</v>
      </c>
      <c r="AI242" s="1">
        <v>2</v>
      </c>
      <c r="AJ242" s="3">
        <v>45961</v>
      </c>
      <c r="AK242" s="3">
        <v>45959</v>
      </c>
      <c r="AL242" s="3">
        <v>0</v>
      </c>
      <c r="AM242" s="3">
        <v>0</v>
      </c>
      <c r="AN242" s="3">
        <v>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140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125</v>
      </c>
      <c r="AA243" s="8">
        <v>66147.95</v>
      </c>
      <c r="AB243" s="8">
        <v>18860.45</v>
      </c>
      <c r="AC243" s="8">
        <v>47287.5</v>
      </c>
      <c r="AD243" s="8">
        <v>0</v>
      </c>
      <c r="AE243" s="8">
        <v>6775.4500000000007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146</v>
      </c>
      <c r="BD243" s="56">
        <v>0</v>
      </c>
    </row>
  </sheetData>
  <autoFilter ref="A5:BD2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3">
    <cfRule type="expression" dxfId="6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F28E-8D75-48A8-8D3F-3510C615D1FD}">
  <sheetPr>
    <tabColor rgb="FFFFFF00"/>
  </sheetPr>
  <dimension ref="A1:BD256"/>
  <sheetViews>
    <sheetView zoomScale="80" zoomScaleNormal="80" workbookViewId="0">
      <selection activeCell="S17" sqref="S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45936</v>
      </c>
      <c r="E3" s="85" t="s">
        <v>52</v>
      </c>
      <c r="F3" s="85"/>
      <c r="G3" s="86">
        <v>9.5299999999999994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2840</v>
      </c>
      <c r="AC6" s="8">
        <v>4564.0999999999995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271.65523199999996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2840</v>
      </c>
      <c r="AC7" s="8">
        <v>4564.0999999999995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4481</v>
      </c>
      <c r="AC12" s="8">
        <v>16124.75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1109.3828000000001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45049.880000000005</v>
      </c>
      <c r="AC15" s="8">
        <v>36730.5</v>
      </c>
      <c r="AD15" s="8">
        <v>0</v>
      </c>
      <c r="AE15" s="8">
        <v>0</v>
      </c>
      <c r="AF15" s="8" t="s">
        <v>58</v>
      </c>
      <c r="AG15" s="1" t="s">
        <v>115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116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359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301</v>
      </c>
      <c r="T23" s="12">
        <v>45937</v>
      </c>
      <c r="U23" s="11">
        <v>20000</v>
      </c>
      <c r="V23" s="10">
        <v>20000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360</v>
      </c>
      <c r="AG23" s="1" t="s">
        <v>114</v>
      </c>
      <c r="AH23" s="1" t="s">
        <v>77</v>
      </c>
      <c r="AI23" s="1">
        <v>1</v>
      </c>
      <c r="AJ23" s="3">
        <v>45937</v>
      </c>
      <c r="AK23" s="3">
        <v>0</v>
      </c>
      <c r="AL23" s="3">
        <v>0</v>
      </c>
      <c r="AM23" s="3">
        <v>0</v>
      </c>
      <c r="AN23" s="3">
        <v>0</v>
      </c>
      <c r="AO23" s="3">
        <v>45936</v>
      </c>
      <c r="AP23" s="3">
        <v>45932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361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301</v>
      </c>
      <c r="T24" s="12">
        <v>45937</v>
      </c>
      <c r="U24" s="11">
        <v>20000</v>
      </c>
      <c r="V24" s="10">
        <v>5000</v>
      </c>
      <c r="W24" s="10">
        <v>15000</v>
      </c>
      <c r="X24" s="10">
        <v>0</v>
      </c>
      <c r="Y24" s="10">
        <v>0</v>
      </c>
      <c r="Z24" s="9" t="s">
        <v>168</v>
      </c>
      <c r="AA24" s="8">
        <v>14039.85</v>
      </c>
      <c r="AB24" s="8">
        <v>14039.85</v>
      </c>
      <c r="AC24" s="8">
        <v>0</v>
      </c>
      <c r="AD24" s="8">
        <v>0</v>
      </c>
      <c r="AE24" s="8">
        <v>0</v>
      </c>
      <c r="AF24" s="8" t="s">
        <v>362</v>
      </c>
      <c r="AG24" s="1" t="s">
        <v>114</v>
      </c>
      <c r="AH24" s="1" t="s">
        <v>77</v>
      </c>
      <c r="AI24" s="1">
        <v>1</v>
      </c>
      <c r="AJ24" s="3">
        <v>45937</v>
      </c>
      <c r="AK24" s="3">
        <v>0</v>
      </c>
      <c r="AL24" s="3">
        <v>0</v>
      </c>
      <c r="AM24" s="3">
        <v>0</v>
      </c>
      <c r="AN24" s="3">
        <v>0</v>
      </c>
      <c r="AO24" s="3">
        <v>45936</v>
      </c>
      <c r="AP24" s="3">
        <v>45932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436</v>
      </c>
      <c r="AG25" s="1" t="s">
        <v>114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437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436</v>
      </c>
      <c r="AG26" s="1" t="s">
        <v>116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430</v>
      </c>
      <c r="C27" s="9" t="s">
        <v>73</v>
      </c>
      <c r="D27" s="13" t="s">
        <v>256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4679.9500000000007</v>
      </c>
      <c r="AB27" s="8">
        <v>2367</v>
      </c>
      <c r="AC27" s="8">
        <v>2312.9500000000007</v>
      </c>
      <c r="AD27" s="8">
        <v>0</v>
      </c>
      <c r="AE27" s="8">
        <v>0</v>
      </c>
      <c r="AF27" s="8" t="s">
        <v>436</v>
      </c>
      <c r="AG27" s="1" t="s">
        <v>114</v>
      </c>
      <c r="AH27" s="1" t="s">
        <v>74</v>
      </c>
      <c r="AI27" s="1">
        <v>2</v>
      </c>
      <c r="AJ27" s="3">
        <v>45938</v>
      </c>
      <c r="AK27" s="3">
        <v>0</v>
      </c>
      <c r="AL27" s="3">
        <v>45929</v>
      </c>
      <c r="AM27" s="3">
        <v>45936</v>
      </c>
      <c r="AN27" s="3">
        <v>45937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174.22167377777782</v>
      </c>
    </row>
    <row r="28" spans="1:56" ht="28.5" customHeight="1" x14ac:dyDescent="0.45">
      <c r="A28" s="3">
        <v>45929</v>
      </c>
      <c r="B28" s="14" t="s">
        <v>430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436</v>
      </c>
      <c r="AG28" s="1" t="s">
        <v>114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352.51463377777782</v>
      </c>
    </row>
    <row r="29" spans="1:56" ht="28.5" customHeight="1" x14ac:dyDescent="0.45">
      <c r="A29" s="3">
        <v>45919</v>
      </c>
      <c r="B29" s="14" t="s">
        <v>438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45938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168</v>
      </c>
      <c r="AA29" s="8">
        <v>5238.75</v>
      </c>
      <c r="AB29" s="8">
        <v>0</v>
      </c>
      <c r="AC29" s="8">
        <v>5238.75</v>
      </c>
      <c r="AD29" s="8">
        <v>0</v>
      </c>
      <c r="AE29" s="8">
        <v>0</v>
      </c>
      <c r="AF29" s="8" t="s">
        <v>436</v>
      </c>
      <c r="AG29" s="1" t="s">
        <v>114</v>
      </c>
      <c r="AH29" s="1" t="s">
        <v>77</v>
      </c>
      <c r="AI29" s="1">
        <v>1</v>
      </c>
      <c r="AJ29" s="3">
        <v>45938</v>
      </c>
      <c r="AK29" s="3">
        <v>0</v>
      </c>
      <c r="AL29" s="3">
        <v>0</v>
      </c>
      <c r="AM29" s="3">
        <v>0</v>
      </c>
      <c r="AN29" s="3">
        <v>0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394.60593333333333</v>
      </c>
    </row>
    <row r="30" spans="1:56" ht="28.5" customHeight="1" x14ac:dyDescent="0.45">
      <c r="A30" s="3">
        <v>45929</v>
      </c>
      <c r="B30" s="14" t="s">
        <v>434</v>
      </c>
      <c r="C30" s="9" t="s">
        <v>73</v>
      </c>
      <c r="D30" s="13" t="s">
        <v>241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439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45929</v>
      </c>
      <c r="B31" s="14" t="s">
        <v>434</v>
      </c>
      <c r="C31" s="9" t="s">
        <v>73</v>
      </c>
      <c r="D31" s="13" t="s">
        <v>305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439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352.51463377777782</v>
      </c>
    </row>
    <row r="32" spans="1:56" ht="28.5" customHeight="1" x14ac:dyDescent="0.45">
      <c r="A32" s="3">
        <v>45929</v>
      </c>
      <c r="B32" s="14" t="s">
        <v>434</v>
      </c>
      <c r="C32" s="9" t="s">
        <v>73</v>
      </c>
      <c r="D32" s="13" t="s">
        <v>286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439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434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439</v>
      </c>
      <c r="AG33" s="1" t="s">
        <v>114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705.02926755555563</v>
      </c>
    </row>
    <row r="34" spans="1:56" ht="28.5" customHeight="1" x14ac:dyDescent="0.45">
      <c r="A34" s="3">
        <v>45933</v>
      </c>
      <c r="B34" s="14" t="s">
        <v>452</v>
      </c>
      <c r="C34" s="9" t="s">
        <v>73</v>
      </c>
      <c r="D34" s="13" t="s">
        <v>182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453</v>
      </c>
      <c r="AG34" s="1" t="s">
        <v>116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45933</v>
      </c>
      <c r="B35" s="14" t="s">
        <v>452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453</v>
      </c>
      <c r="AG35" s="1" t="s">
        <v>114</v>
      </c>
      <c r="AH35" s="1" t="s">
        <v>74</v>
      </c>
      <c r="AI35" s="1">
        <v>2</v>
      </c>
      <c r="AJ35" s="3">
        <v>45946</v>
      </c>
      <c r="AK35" s="3">
        <v>0</v>
      </c>
      <c r="AL35" s="3">
        <v>45937</v>
      </c>
      <c r="AM35" s="3">
        <v>45944</v>
      </c>
      <c r="AN35" s="3">
        <v>45945</v>
      </c>
      <c r="AO35" s="3">
        <v>45945</v>
      </c>
      <c r="AP35" s="3">
        <v>45941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45933</v>
      </c>
      <c r="B36" s="14" t="s">
        <v>452</v>
      </c>
      <c r="C36" s="9" t="s">
        <v>73</v>
      </c>
      <c r="D36" s="13" t="s">
        <v>251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453</v>
      </c>
      <c r="AG36" s="1" t="s">
        <v>114</v>
      </c>
      <c r="AH36" s="1" t="s">
        <v>74</v>
      </c>
      <c r="AI36" s="1">
        <v>2</v>
      </c>
      <c r="AJ36" s="3">
        <v>45946</v>
      </c>
      <c r="AK36" s="3">
        <v>0</v>
      </c>
      <c r="AL36" s="3">
        <v>45937</v>
      </c>
      <c r="AM36" s="3">
        <v>45944</v>
      </c>
      <c r="AN36" s="3">
        <v>45945</v>
      </c>
      <c r="AO36" s="3">
        <v>45945</v>
      </c>
      <c r="AP36" s="3">
        <v>45941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45930</v>
      </c>
      <c r="B37" s="14" t="s">
        <v>454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168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>
        <v>0</v>
      </c>
      <c r="AG37" s="1" t="s">
        <v>114</v>
      </c>
      <c r="AH37" s="1" t="s">
        <v>77</v>
      </c>
      <c r="AI37" s="1">
        <v>1</v>
      </c>
      <c r="AJ37" s="3">
        <v>45947</v>
      </c>
      <c r="AK37" s="3">
        <v>0</v>
      </c>
      <c r="AL37" s="3">
        <v>0</v>
      </c>
      <c r="AM37" s="3">
        <v>0</v>
      </c>
      <c r="AN37" s="3">
        <v>0</v>
      </c>
      <c r="AO37" s="3">
        <v>45946</v>
      </c>
      <c r="AP37" s="3">
        <v>45942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394.60593333333333</v>
      </c>
    </row>
    <row r="38" spans="1:56" ht="28.5" customHeight="1" x14ac:dyDescent="0.45">
      <c r="A38" s="3">
        <v>45933</v>
      </c>
      <c r="B38" s="14" t="s">
        <v>452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453</v>
      </c>
      <c r="AG38" s="1" t="s">
        <v>116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45933</v>
      </c>
      <c r="B39" s="14" t="s">
        <v>452</v>
      </c>
      <c r="C39" s="9" t="s">
        <v>73</v>
      </c>
      <c r="D39" s="13" t="s">
        <v>286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453</v>
      </c>
      <c r="AG39" s="1" t="s">
        <v>116</v>
      </c>
      <c r="AH39" s="1" t="s">
        <v>74</v>
      </c>
      <c r="AI39" s="1">
        <v>2</v>
      </c>
      <c r="AJ39" s="3">
        <v>45948</v>
      </c>
      <c r="AK39" s="3">
        <v>0</v>
      </c>
      <c r="AL39" s="3">
        <v>45939</v>
      </c>
      <c r="AM39" s="3">
        <v>45946</v>
      </c>
      <c r="AN39" s="3">
        <v>45947</v>
      </c>
      <c r="AO39" s="3">
        <v>45947</v>
      </c>
      <c r="AP39" s="3">
        <v>45943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45933</v>
      </c>
      <c r="B40" s="14" t="s">
        <v>452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453</v>
      </c>
      <c r="AG40" s="1" t="s">
        <v>113</v>
      </c>
      <c r="AH40" s="1" t="s">
        <v>74</v>
      </c>
      <c r="AI40" s="1">
        <v>2</v>
      </c>
      <c r="AJ40" s="3">
        <v>45948</v>
      </c>
      <c r="AK40" s="3">
        <v>0</v>
      </c>
      <c r="AL40" s="3">
        <v>45939</v>
      </c>
      <c r="AM40" s="3">
        <v>45946</v>
      </c>
      <c r="AN40" s="3">
        <v>45947</v>
      </c>
      <c r="AO40" s="3">
        <v>45947</v>
      </c>
      <c r="AP40" s="3">
        <v>45943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359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45947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168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 t="s">
        <v>360</v>
      </c>
      <c r="AG41" s="1" t="s">
        <v>61</v>
      </c>
      <c r="AH41" s="1">
        <v>0</v>
      </c>
      <c r="AI41" s="1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1410.0585351111113</v>
      </c>
    </row>
    <row r="42" spans="1:56" ht="28.5" customHeight="1" x14ac:dyDescent="0.45">
      <c r="A42" s="3">
        <v>45919</v>
      </c>
      <c r="B42" s="14" t="s">
        <v>361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45947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362</v>
      </c>
      <c r="AG42" s="1" t="s">
        <v>113</v>
      </c>
      <c r="AH42" s="1" t="s">
        <v>77</v>
      </c>
      <c r="AI42" s="1">
        <v>1</v>
      </c>
      <c r="AJ42" s="3">
        <v>45947</v>
      </c>
      <c r="AK42" s="3">
        <v>0</v>
      </c>
      <c r="AL42" s="3">
        <v>0</v>
      </c>
      <c r="AM42" s="3">
        <v>0</v>
      </c>
      <c r="AN42" s="3">
        <v>0</v>
      </c>
      <c r="AO42" s="3">
        <v>45946</v>
      </c>
      <c r="AP42" s="3">
        <v>45942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 t="s">
        <v>132</v>
      </c>
      <c r="B43" s="14" t="s">
        <v>132</v>
      </c>
      <c r="C43" s="9" t="s">
        <v>73</v>
      </c>
      <c r="D43" s="13" t="s">
        <v>306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 t="s">
        <v>63</v>
      </c>
      <c r="U43" s="11">
        <v>5000</v>
      </c>
      <c r="V43" s="10">
        <v>5232</v>
      </c>
      <c r="W43" s="10">
        <v>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 t="s">
        <v>63</v>
      </c>
      <c r="AK43" s="3">
        <v>0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45961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168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>
        <v>45961</v>
      </c>
      <c r="AK44" s="3">
        <v>0</v>
      </c>
      <c r="AL44" s="3">
        <v>45952</v>
      </c>
      <c r="AM44" s="3">
        <v>45959</v>
      </c>
      <c r="AN44" s="3">
        <v>45960</v>
      </c>
      <c r="AO44" s="3">
        <v>45960</v>
      </c>
      <c r="AP44" s="3">
        <v>45956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15863.158520000001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168</v>
      </c>
      <c r="AA45" s="8">
        <v>356793.80000000005</v>
      </c>
      <c r="AB45" s="8">
        <v>25766.750000000004</v>
      </c>
      <c r="AC45" s="8">
        <v>331027.05000000005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170</v>
      </c>
      <c r="BD45" s="56">
        <v>0</v>
      </c>
    </row>
    <row r="46" spans="1:56" ht="28.5" customHeight="1" x14ac:dyDescent="0.45">
      <c r="A46" s="3">
        <v>45905</v>
      </c>
      <c r="B46" s="14" t="s">
        <v>307</v>
      </c>
      <c r="C46" s="9" t="s">
        <v>136</v>
      </c>
      <c r="D46" s="13" t="s">
        <v>302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110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183</v>
      </c>
      <c r="BD46" s="56">
        <v>0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184</v>
      </c>
      <c r="BD47" s="56">
        <v>0</v>
      </c>
    </row>
    <row r="48" spans="1:56" ht="28.5" customHeight="1" x14ac:dyDescent="0.45">
      <c r="A48" s="3">
        <v>45923</v>
      </c>
      <c r="B48" s="14" t="s">
        <v>380</v>
      </c>
      <c r="C48" s="9" t="s">
        <v>381</v>
      </c>
      <c r="D48" s="13" t="s">
        <v>382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91</v>
      </c>
      <c r="M48" s="10">
        <v>21</v>
      </c>
      <c r="N48" s="9">
        <v>40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45937</v>
      </c>
      <c r="U48" s="11">
        <v>5000</v>
      </c>
      <c r="V48" s="10">
        <v>5000</v>
      </c>
      <c r="W48" s="10">
        <v>0</v>
      </c>
      <c r="X48" s="10">
        <v>5430</v>
      </c>
      <c r="Y48" s="10">
        <v>0</v>
      </c>
      <c r="Z48" s="9" t="s">
        <v>383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72</v>
      </c>
      <c r="AI48" s="1">
        <v>3</v>
      </c>
      <c r="AJ48" s="3">
        <v>45937</v>
      </c>
      <c r="AK48" s="3">
        <v>0</v>
      </c>
      <c r="AL48" s="3">
        <v>45927</v>
      </c>
      <c r="AM48" s="3">
        <v>45934</v>
      </c>
      <c r="AN48" s="3">
        <v>45935</v>
      </c>
      <c r="AO48" s="3">
        <v>45935</v>
      </c>
      <c r="AP48" s="3">
        <v>45932</v>
      </c>
      <c r="AQ48" s="3">
        <v>45936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303</v>
      </c>
      <c r="BD48" s="56">
        <v>0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383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303</v>
      </c>
      <c r="BD49" s="56">
        <v>0</v>
      </c>
    </row>
    <row r="50" spans="1:56" ht="28.5" customHeight="1" x14ac:dyDescent="0.45">
      <c r="A50" s="3">
        <v>45919</v>
      </c>
      <c r="B50" s="14" t="s">
        <v>366</v>
      </c>
      <c r="C50" s="9" t="s">
        <v>136</v>
      </c>
      <c r="D50" s="13" t="s">
        <v>261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4960</v>
      </c>
      <c r="V50" s="10">
        <v>4912</v>
      </c>
      <c r="W50" s="10">
        <v>48</v>
      </c>
      <c r="X50" s="10">
        <v>11390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455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368</v>
      </c>
      <c r="C51" s="9" t="s">
        <v>136</v>
      </c>
      <c r="D51" s="13" t="s">
        <v>128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14240</v>
      </c>
      <c r="V51" s="10">
        <v>14240</v>
      </c>
      <c r="W51" s="10">
        <v>0</v>
      </c>
      <c r="X51" s="10">
        <v>31440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348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45919</v>
      </c>
      <c r="B52" s="14" t="s">
        <v>369</v>
      </c>
      <c r="C52" s="9" t="s">
        <v>136</v>
      </c>
      <c r="D52" s="13" t="s">
        <v>304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15040</v>
      </c>
      <c r="V52" s="10">
        <v>15040</v>
      </c>
      <c r="W52" s="10">
        <v>0</v>
      </c>
      <c r="X52" s="10">
        <v>16380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45919</v>
      </c>
      <c r="B53" s="14" t="s">
        <v>370</v>
      </c>
      <c r="C53" s="9" t="s">
        <v>136</v>
      </c>
      <c r="D53" s="13" t="s">
        <v>274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45937</v>
      </c>
      <c r="U53" s="11">
        <v>10000</v>
      </c>
      <c r="V53" s="10">
        <v>0</v>
      </c>
      <c r="W53" s="10">
        <v>10000</v>
      </c>
      <c r="X53" s="10">
        <v>11535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45937</v>
      </c>
      <c r="AK53" s="3">
        <v>45933</v>
      </c>
      <c r="AL53" s="3">
        <v>45926</v>
      </c>
      <c r="AM53" s="3">
        <v>45934</v>
      </c>
      <c r="AN53" s="3">
        <v>45935</v>
      </c>
      <c r="AO53" s="3">
        <v>45936</v>
      </c>
      <c r="AP53" s="3">
        <v>45932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45892</v>
      </c>
      <c r="B54" s="14" t="s">
        <v>279</v>
      </c>
      <c r="C54" s="9" t="s">
        <v>136</v>
      </c>
      <c r="D54" s="13" t="s">
        <v>274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45937</v>
      </c>
      <c r="U54" s="11">
        <v>640</v>
      </c>
      <c r="V54" s="10">
        <v>0</v>
      </c>
      <c r="W54" s="10">
        <v>640</v>
      </c>
      <c r="X54" s="10">
        <v>700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45937</v>
      </c>
      <c r="AK54" s="3">
        <v>45933</v>
      </c>
      <c r="AL54" s="3">
        <v>45926</v>
      </c>
      <c r="AM54" s="3">
        <v>45934</v>
      </c>
      <c r="AN54" s="3">
        <v>45935</v>
      </c>
      <c r="AO54" s="3">
        <v>45936</v>
      </c>
      <c r="AP54" s="3">
        <v>45932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283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45919</v>
      </c>
      <c r="B55" s="14" t="s">
        <v>370</v>
      </c>
      <c r="C55" s="9" t="s">
        <v>136</v>
      </c>
      <c r="D55" s="13" t="s">
        <v>142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45937</v>
      </c>
      <c r="U55" s="11">
        <v>20000</v>
      </c>
      <c r="V55" s="10">
        <v>0</v>
      </c>
      <c r="W55" s="10">
        <v>20000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45937</v>
      </c>
      <c r="AK55" s="3">
        <v>45933</v>
      </c>
      <c r="AL55" s="3">
        <v>45926</v>
      </c>
      <c r="AM55" s="3">
        <v>45934</v>
      </c>
      <c r="AN55" s="3">
        <v>45935</v>
      </c>
      <c r="AO55" s="3">
        <v>45936</v>
      </c>
      <c r="AP55" s="3">
        <v>45932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45796</v>
      </c>
      <c r="B56" s="14" t="s">
        <v>234</v>
      </c>
      <c r="C56" s="9" t="s">
        <v>136</v>
      </c>
      <c r="D56" s="13" t="s">
        <v>142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45937</v>
      </c>
      <c r="U56" s="11">
        <v>240</v>
      </c>
      <c r="V56" s="10">
        <v>0</v>
      </c>
      <c r="W56" s="10">
        <v>240</v>
      </c>
      <c r="X56" s="10">
        <v>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45937</v>
      </c>
      <c r="AK56" s="3">
        <v>45933</v>
      </c>
      <c r="AL56" s="3">
        <v>45926</v>
      </c>
      <c r="AM56" s="3">
        <v>45934</v>
      </c>
      <c r="AN56" s="3">
        <v>45935</v>
      </c>
      <c r="AO56" s="3">
        <v>45936</v>
      </c>
      <c r="AP56" s="3">
        <v>45932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232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45919</v>
      </c>
      <c r="B57" s="14" t="s">
        <v>369</v>
      </c>
      <c r="C57" s="9" t="s">
        <v>136</v>
      </c>
      <c r="D57" s="13" t="s">
        <v>230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45937</v>
      </c>
      <c r="U57" s="11">
        <v>5040</v>
      </c>
      <c r="V57" s="10">
        <v>0</v>
      </c>
      <c r="W57" s="10">
        <v>5040</v>
      </c>
      <c r="X57" s="10">
        <v>6110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45937</v>
      </c>
      <c r="AK57" s="3">
        <v>45933</v>
      </c>
      <c r="AL57" s="3">
        <v>45926</v>
      </c>
      <c r="AM57" s="3">
        <v>45934</v>
      </c>
      <c r="AN57" s="3">
        <v>45935</v>
      </c>
      <c r="AO57" s="3">
        <v>45936</v>
      </c>
      <c r="AP57" s="3">
        <v>45932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126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45951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45951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 t="s">
        <v>330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45937</v>
      </c>
      <c r="U60" s="11">
        <v>5000</v>
      </c>
      <c r="V60" s="10">
        <v>5000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45937</v>
      </c>
      <c r="AK60" s="3">
        <v>45933</v>
      </c>
      <c r="AL60" s="3">
        <v>45926</v>
      </c>
      <c r="AM60" s="3">
        <v>45934</v>
      </c>
      <c r="AN60" s="3">
        <v>45935</v>
      </c>
      <c r="AO60" s="3">
        <v>45936</v>
      </c>
      <c r="AP60" s="3">
        <v>45932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45937</v>
      </c>
      <c r="U61" s="11">
        <v>7500</v>
      </c>
      <c r="V61" s="10">
        <v>0</v>
      </c>
      <c r="W61" s="10">
        <v>7500</v>
      </c>
      <c r="X61" s="10">
        <v>7625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45937</v>
      </c>
      <c r="AK61" s="3">
        <v>45933</v>
      </c>
      <c r="AL61" s="3">
        <v>45926</v>
      </c>
      <c r="AM61" s="3">
        <v>45934</v>
      </c>
      <c r="AN61" s="3">
        <v>45935</v>
      </c>
      <c r="AO61" s="3">
        <v>45936</v>
      </c>
      <c r="AP61" s="3">
        <v>45932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45922</v>
      </c>
      <c r="B62" s="14" t="s">
        <v>387</v>
      </c>
      <c r="C62" s="9" t="s">
        <v>243</v>
      </c>
      <c r="D62" s="13" t="s">
        <v>388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45944</v>
      </c>
      <c r="U62" s="11">
        <v>10000</v>
      </c>
      <c r="V62" s="10">
        <v>0</v>
      </c>
      <c r="W62" s="10">
        <v>10000</v>
      </c>
      <c r="X62" s="10">
        <v>10560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387</v>
      </c>
      <c r="C63" s="9" t="s">
        <v>243</v>
      </c>
      <c r="D63" s="13" t="s">
        <v>389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30000</v>
      </c>
      <c r="V63" s="10">
        <v>0</v>
      </c>
      <c r="W63" s="10">
        <v>30000</v>
      </c>
      <c r="X63" s="10">
        <v>30900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387</v>
      </c>
      <c r="C64" s="9" t="s">
        <v>243</v>
      </c>
      <c r="D64" s="13" t="s">
        <v>390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5850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384</v>
      </c>
      <c r="C67" s="9" t="s">
        <v>385</v>
      </c>
      <c r="D67" s="13" t="s">
        <v>386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 t="s">
        <v>329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45940</v>
      </c>
      <c r="U68" s="11">
        <v>5000</v>
      </c>
      <c r="V68" s="10">
        <v>5000</v>
      </c>
      <c r="W68" s="10">
        <v>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45940</v>
      </c>
      <c r="AK68" s="3">
        <v>45936</v>
      </c>
      <c r="AL68" s="3">
        <v>45929</v>
      </c>
      <c r="AM68" s="3">
        <v>45937</v>
      </c>
      <c r="AN68" s="3">
        <v>45938</v>
      </c>
      <c r="AO68" s="3">
        <v>45939</v>
      </c>
      <c r="AP68" s="3">
        <v>45935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 t="s">
        <v>333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45940</v>
      </c>
      <c r="U69" s="11">
        <v>2500</v>
      </c>
      <c r="V69" s="10">
        <v>0</v>
      </c>
      <c r="W69" s="10">
        <v>2500</v>
      </c>
      <c r="X69" s="10">
        <v>0</v>
      </c>
      <c r="Y69" s="10">
        <v>2625</v>
      </c>
      <c r="Z69" s="9" t="s">
        <v>80</v>
      </c>
      <c r="AA69" s="8">
        <v>2759.0749999999998</v>
      </c>
      <c r="AB69" s="8">
        <v>2759.0749999999998</v>
      </c>
      <c r="AC69" s="8">
        <v>0</v>
      </c>
      <c r="AD69" s="8">
        <v>0</v>
      </c>
      <c r="AE69" s="8">
        <v>2759.0749999999998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45940</v>
      </c>
      <c r="AK69" s="3">
        <v>45936</v>
      </c>
      <c r="AL69" s="3">
        <v>45929</v>
      </c>
      <c r="AM69" s="3">
        <v>45937</v>
      </c>
      <c r="AN69" s="3">
        <v>45938</v>
      </c>
      <c r="AO69" s="3">
        <v>45939</v>
      </c>
      <c r="AP69" s="3">
        <v>45935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45931</v>
      </c>
      <c r="B70" s="14" t="s">
        <v>478</v>
      </c>
      <c r="C70" s="9" t="s">
        <v>448</v>
      </c>
      <c r="D70" s="13" t="s">
        <v>449</v>
      </c>
      <c r="E70" s="9">
        <v>20</v>
      </c>
      <c r="F70" s="9">
        <v>30</v>
      </c>
      <c r="G70" s="9" t="s">
        <v>60</v>
      </c>
      <c r="H70" s="9" t="s">
        <v>66</v>
      </c>
      <c r="I70" s="9">
        <v>80</v>
      </c>
      <c r="J70" s="9" t="s">
        <v>57</v>
      </c>
      <c r="K70" s="9">
        <v>5</v>
      </c>
      <c r="L70" s="9" t="s">
        <v>456</v>
      </c>
      <c r="M70" s="10">
        <v>21</v>
      </c>
      <c r="N70" s="9">
        <v>33</v>
      </c>
      <c r="O70" s="9">
        <v>40</v>
      </c>
      <c r="P70" s="10">
        <v>85.484732256000001</v>
      </c>
      <c r="Q70" s="10">
        <v>0</v>
      </c>
      <c r="R70" s="10">
        <v>85.484732256000001</v>
      </c>
      <c r="S70" s="9" t="s">
        <v>71</v>
      </c>
      <c r="T70" s="12">
        <v>45944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4400.55</v>
      </c>
      <c r="AB70" s="8">
        <v>4400.55</v>
      </c>
      <c r="AC70" s="8">
        <v>0</v>
      </c>
      <c r="AD70" s="8">
        <v>4400.55</v>
      </c>
      <c r="AE70" s="8">
        <v>0</v>
      </c>
      <c r="AF70" s="8">
        <v>0</v>
      </c>
      <c r="AG70" s="1" t="s">
        <v>115</v>
      </c>
      <c r="AH70" s="1" t="s">
        <v>68</v>
      </c>
      <c r="AI70" s="1">
        <v>4</v>
      </c>
      <c r="AJ70" s="3">
        <v>45944</v>
      </c>
      <c r="AK70" s="3">
        <v>45940</v>
      </c>
      <c r="AL70" s="3">
        <v>45934</v>
      </c>
      <c r="AM70" s="3">
        <v>45941</v>
      </c>
      <c r="AN70" s="3">
        <v>45942</v>
      </c>
      <c r="AO70" s="3">
        <v>45942</v>
      </c>
      <c r="AP70" s="3">
        <v>45939</v>
      </c>
      <c r="AQ70" s="3">
        <v>45943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45931</v>
      </c>
      <c r="B71" s="14" t="s">
        <v>479</v>
      </c>
      <c r="C71" s="9" t="s">
        <v>448</v>
      </c>
      <c r="D71" s="13" t="s">
        <v>450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456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45944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113</v>
      </c>
      <c r="AH71" s="1" t="s">
        <v>68</v>
      </c>
      <c r="AI71" s="1">
        <v>4</v>
      </c>
      <c r="AJ71" s="3">
        <v>45944</v>
      </c>
      <c r="AK71" s="3">
        <v>45940</v>
      </c>
      <c r="AL71" s="3">
        <v>45934</v>
      </c>
      <c r="AM71" s="3">
        <v>45941</v>
      </c>
      <c r="AN71" s="3">
        <v>45942</v>
      </c>
      <c r="AO71" s="3">
        <v>45942</v>
      </c>
      <c r="AP71" s="3">
        <v>45939</v>
      </c>
      <c r="AQ71" s="3">
        <v>45943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45877</v>
      </c>
      <c r="B72" s="14" t="s">
        <v>269</v>
      </c>
      <c r="C72" s="9" t="s">
        <v>79</v>
      </c>
      <c r="D72" s="13" t="s">
        <v>270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45944</v>
      </c>
      <c r="U72" s="11">
        <v>3500</v>
      </c>
      <c r="V72" s="10">
        <v>3500</v>
      </c>
      <c r="W72" s="10">
        <v>0</v>
      </c>
      <c r="X72" s="10">
        <v>3605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45944</v>
      </c>
      <c r="AK72" s="3">
        <v>45940</v>
      </c>
      <c r="AL72" s="3">
        <v>45933</v>
      </c>
      <c r="AM72" s="3">
        <v>45941</v>
      </c>
      <c r="AN72" s="3">
        <v>45942</v>
      </c>
      <c r="AO72" s="3">
        <v>45943</v>
      </c>
      <c r="AP72" s="3">
        <v>45939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45945</v>
      </c>
      <c r="U73" s="11">
        <v>5000</v>
      </c>
      <c r="V73" s="10">
        <v>4064</v>
      </c>
      <c r="W73" s="10">
        <v>936</v>
      </c>
      <c r="X73" s="10">
        <v>5100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45930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45945</v>
      </c>
      <c r="U74" s="11">
        <v>5000</v>
      </c>
      <c r="V74" s="10">
        <v>5000</v>
      </c>
      <c r="W74" s="10">
        <v>0</v>
      </c>
      <c r="X74" s="10">
        <v>5900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45930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 t="s">
        <v>329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45945</v>
      </c>
      <c r="U75" s="11">
        <v>5000</v>
      </c>
      <c r="V75" s="10">
        <v>2463</v>
      </c>
      <c r="W75" s="10">
        <v>2537</v>
      </c>
      <c r="X75" s="10">
        <v>0</v>
      </c>
      <c r="Y75" s="10">
        <v>2663.85</v>
      </c>
      <c r="Z75" s="9" t="s">
        <v>80</v>
      </c>
      <c r="AA75" s="8">
        <v>2799.9093099999996</v>
      </c>
      <c r="AB75" s="8">
        <v>2799.9093099999996</v>
      </c>
      <c r="AC75" s="8">
        <v>0</v>
      </c>
      <c r="AD75" s="8">
        <v>0</v>
      </c>
      <c r="AE75" s="8">
        <v>2799.9093099999996</v>
      </c>
      <c r="AF75" s="8" t="s">
        <v>425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345</v>
      </c>
      <c r="C76" s="9" t="s">
        <v>246</v>
      </c>
      <c r="D76" s="13" t="s">
        <v>329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45945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2500</v>
      </c>
      <c r="V77" s="10">
        <v>2500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333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45947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80</v>
      </c>
      <c r="AA78" s="8">
        <v>2759.0749999999998</v>
      </c>
      <c r="AB78" s="8">
        <v>2759.0749999999998</v>
      </c>
      <c r="AC78" s="8">
        <v>0</v>
      </c>
      <c r="AD78" s="8">
        <v>0</v>
      </c>
      <c r="AE78" s="8">
        <v>2759.0749999999998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317</v>
      </c>
      <c r="C80" s="9" t="s">
        <v>105</v>
      </c>
      <c r="D80" s="13" t="s">
        <v>318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0</v>
      </c>
      <c r="W80" s="10">
        <v>8000</v>
      </c>
      <c r="X80" s="10">
        <v>0</v>
      </c>
      <c r="Y80" s="10">
        <v>8400</v>
      </c>
      <c r="Z80" s="9" t="s">
        <v>80</v>
      </c>
      <c r="AA80" s="8">
        <v>8829.0399999999991</v>
      </c>
      <c r="AB80" s="8">
        <v>8829.0399999999991</v>
      </c>
      <c r="AC80" s="8">
        <v>0</v>
      </c>
      <c r="AD80" s="8">
        <v>8829.0399999999991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315</v>
      </c>
      <c r="C81" s="9" t="s">
        <v>105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0</v>
      </c>
      <c r="W82" s="10">
        <v>7500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329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45950</v>
      </c>
      <c r="AK83" s="3">
        <v>45946</v>
      </c>
      <c r="AL83" s="3">
        <v>45939</v>
      </c>
      <c r="AM83" s="3">
        <v>45947</v>
      </c>
      <c r="AN83" s="3">
        <v>45948</v>
      </c>
      <c r="AO83" s="3">
        <v>45949</v>
      </c>
      <c r="AP83" s="3">
        <v>45945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416.92688888888887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45951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45892</v>
      </c>
      <c r="B86" s="14" t="s">
        <v>281</v>
      </c>
      <c r="C86" s="9" t="s">
        <v>79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45951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500.31226666666674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>
        <v>917</v>
      </c>
      <c r="E87" s="9">
        <v>20</v>
      </c>
      <c r="F87" s="9">
        <v>37</v>
      </c>
      <c r="G87" s="9" t="s">
        <v>60</v>
      </c>
      <c r="H87" s="9" t="s">
        <v>76</v>
      </c>
      <c r="I87" s="9">
        <v>98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45952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2689.2250000000004</v>
      </c>
      <c r="AB87" s="8">
        <v>0</v>
      </c>
      <c r="AC87" s="8">
        <v>2689.2250000000004</v>
      </c>
      <c r="AD87" s="8">
        <v>0</v>
      </c>
      <c r="AE87" s="8">
        <v>2689.2250000000004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45952</v>
      </c>
      <c r="AK87" s="3">
        <v>45948</v>
      </c>
      <c r="AL87" s="3">
        <v>45941</v>
      </c>
      <c r="AM87" s="3">
        <v>45949</v>
      </c>
      <c r="AN87" s="3">
        <v>45950</v>
      </c>
      <c r="AO87" s="3">
        <v>45951</v>
      </c>
      <c r="AP87" s="3">
        <v>45947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203.18588888888891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45954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0</v>
      </c>
      <c r="AC88" s="8">
        <v>2759.0749999999998</v>
      </c>
      <c r="AD88" s="8">
        <v>0</v>
      </c>
      <c r="AE88" s="8">
        <v>2759.0749999999998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45954</v>
      </c>
      <c r="AK88" s="3">
        <v>45950</v>
      </c>
      <c r="AL88" s="3">
        <v>45943</v>
      </c>
      <c r="AM88" s="3">
        <v>45951</v>
      </c>
      <c r="AN88" s="3">
        <v>45952</v>
      </c>
      <c r="AO88" s="3">
        <v>45953</v>
      </c>
      <c r="AP88" s="3">
        <v>45949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208.46344444444443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 t="s">
        <v>329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45954</v>
      </c>
      <c r="AK89" s="3">
        <v>45950</v>
      </c>
      <c r="AL89" s="3">
        <v>45943</v>
      </c>
      <c r="AM89" s="3">
        <v>45951</v>
      </c>
      <c r="AN89" s="3">
        <v>45952</v>
      </c>
      <c r="AO89" s="3">
        <v>45953</v>
      </c>
      <c r="AP89" s="3">
        <v>45949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 t="s">
        <v>330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45957</v>
      </c>
      <c r="AK90" s="3">
        <v>45953</v>
      </c>
      <c r="AL90" s="3">
        <v>45946</v>
      </c>
      <c r="AM90" s="3">
        <v>45954</v>
      </c>
      <c r="AN90" s="3">
        <v>45955</v>
      </c>
      <c r="AO90" s="3">
        <v>45956</v>
      </c>
      <c r="AP90" s="3">
        <v>45952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416.92688888888887</v>
      </c>
    </row>
    <row r="91" spans="1:56" ht="28.5" customHeight="1" x14ac:dyDescent="0.45">
      <c r="A91" s="3">
        <v>45798</v>
      </c>
      <c r="B91" s="14" t="s">
        <v>239</v>
      </c>
      <c r="C91" s="9" t="s">
        <v>105</v>
      </c>
      <c r="D91" s="13" t="s">
        <v>480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45957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2859</v>
      </c>
      <c r="AC91" s="8">
        <v>451.88999999999987</v>
      </c>
      <c r="AD91" s="8">
        <v>2859</v>
      </c>
      <c r="AE91" s="8">
        <v>451.88999999999987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45957</v>
      </c>
      <c r="AK91" s="3">
        <v>45953</v>
      </c>
      <c r="AL91" s="3">
        <v>45946</v>
      </c>
      <c r="AM91" s="3">
        <v>45954</v>
      </c>
      <c r="AN91" s="3">
        <v>45955</v>
      </c>
      <c r="AO91" s="3">
        <v>45956</v>
      </c>
      <c r="AP91" s="3">
        <v>45952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34.142799999999994</v>
      </c>
    </row>
    <row r="92" spans="1:56" ht="28.5" customHeight="1" x14ac:dyDescent="0.45">
      <c r="A92" s="3">
        <v>45923</v>
      </c>
      <c r="B92" s="14" t="s">
        <v>391</v>
      </c>
      <c r="C92" s="9" t="s">
        <v>79</v>
      </c>
      <c r="D92" s="13" t="s">
        <v>392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45958</v>
      </c>
      <c r="AK92" s="3">
        <v>45954</v>
      </c>
      <c r="AL92" s="3">
        <v>45947</v>
      </c>
      <c r="AM92" s="3">
        <v>45955</v>
      </c>
      <c r="AN92" s="3">
        <v>45956</v>
      </c>
      <c r="AO92" s="3">
        <v>45957</v>
      </c>
      <c r="AP92" s="3">
        <v>45953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45909</v>
      </c>
      <c r="B93" s="14" t="s">
        <v>314</v>
      </c>
      <c r="C93" s="9" t="s">
        <v>79</v>
      </c>
      <c r="D93" s="13" t="s">
        <v>309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45958</v>
      </c>
      <c r="U93" s="11">
        <v>6000</v>
      </c>
      <c r="V93" s="10">
        <v>5531</v>
      </c>
      <c r="W93" s="10">
        <v>469</v>
      </c>
      <c r="X93" s="10">
        <v>6100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45958</v>
      </c>
      <c r="AK93" s="3">
        <v>45954</v>
      </c>
      <c r="AL93" s="3">
        <v>45947</v>
      </c>
      <c r="AM93" s="3">
        <v>45955</v>
      </c>
      <c r="AN93" s="3">
        <v>45956</v>
      </c>
      <c r="AO93" s="3">
        <v>45957</v>
      </c>
      <c r="AP93" s="3">
        <v>45953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45958</v>
      </c>
      <c r="AK94" s="3">
        <v>45954</v>
      </c>
      <c r="AL94" s="3">
        <v>45947</v>
      </c>
      <c r="AM94" s="3">
        <v>45955</v>
      </c>
      <c r="AN94" s="3">
        <v>45956</v>
      </c>
      <c r="AO94" s="3">
        <v>45957</v>
      </c>
      <c r="AP94" s="3">
        <v>45953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>
        <v>953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45959</v>
      </c>
      <c r="U95" s="11">
        <v>5000</v>
      </c>
      <c r="V95" s="10">
        <v>5000</v>
      </c>
      <c r="W95" s="10">
        <v>0</v>
      </c>
      <c r="X95" s="10">
        <v>5200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45959</v>
      </c>
      <c r="AK95" s="3">
        <v>45955</v>
      </c>
      <c r="AL95" s="3">
        <v>45948</v>
      </c>
      <c r="AM95" s="3">
        <v>45956</v>
      </c>
      <c r="AN95" s="3">
        <v>45957</v>
      </c>
      <c r="AO95" s="3">
        <v>45958</v>
      </c>
      <c r="AP95" s="3">
        <v>45954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 t="s">
        <v>132</v>
      </c>
      <c r="B96" s="14" t="s">
        <v>132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45960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45960</v>
      </c>
      <c r="AK96" s="3">
        <v>45956</v>
      </c>
      <c r="AL96" s="3">
        <v>45949</v>
      </c>
      <c r="AM96" s="3">
        <v>45957</v>
      </c>
      <c r="AN96" s="3">
        <v>45958</v>
      </c>
      <c r="AO96" s="3">
        <v>45959</v>
      </c>
      <c r="AP96" s="3">
        <v>45955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1667.7075555555555</v>
      </c>
    </row>
    <row r="97" spans="1:56" ht="28.5" customHeight="1" x14ac:dyDescent="0.45">
      <c r="A97" s="3" t="s">
        <v>132</v>
      </c>
      <c r="B97" s="14" t="s">
        <v>132</v>
      </c>
      <c r="C97" s="9" t="s">
        <v>96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45960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45960</v>
      </c>
      <c r="AK97" s="3">
        <v>45956</v>
      </c>
      <c r="AL97" s="3">
        <v>45949</v>
      </c>
      <c r="AM97" s="3">
        <v>45957</v>
      </c>
      <c r="AN97" s="3">
        <v>45958</v>
      </c>
      <c r="AO97" s="3">
        <v>45959</v>
      </c>
      <c r="AP97" s="3">
        <v>45955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1625.4871111111113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45961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208.46344444444443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98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2689.2250000000004</v>
      </c>
      <c r="AB100" s="8">
        <v>0</v>
      </c>
      <c r="AC100" s="8">
        <v>2689.2250000000004</v>
      </c>
      <c r="AD100" s="8">
        <v>0</v>
      </c>
      <c r="AE100" s="8">
        <v>2689.2250000000004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203.18588888888891</v>
      </c>
    </row>
    <row r="101" spans="1:56" ht="28.5" customHeight="1" x14ac:dyDescent="0.45">
      <c r="A101" s="3">
        <v>45916</v>
      </c>
      <c r="B101" s="14" t="s">
        <v>345</v>
      </c>
      <c r="C101" s="9" t="s">
        <v>246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8.5" customHeight="1" x14ac:dyDescent="0.45">
      <c r="A102" s="3">
        <v>45911</v>
      </c>
      <c r="B102" s="14" t="s">
        <v>319</v>
      </c>
      <c r="C102" s="9" t="s">
        <v>105</v>
      </c>
      <c r="D102" s="13" t="s">
        <v>320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45961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45961</v>
      </c>
      <c r="AK102" s="3">
        <v>45957</v>
      </c>
      <c r="AL102" s="3">
        <v>45950</v>
      </c>
      <c r="AM102" s="3">
        <v>45958</v>
      </c>
      <c r="AN102" s="3">
        <v>45959</v>
      </c>
      <c r="AO102" s="3">
        <v>45960</v>
      </c>
      <c r="AP102" s="3">
        <v>45956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45909</v>
      </c>
      <c r="B103" s="14" t="s">
        <v>316</v>
      </c>
      <c r="C103" s="9" t="s">
        <v>105</v>
      </c>
      <c r="D103" s="13" t="s">
        <v>311</v>
      </c>
      <c r="E103" s="9">
        <v>20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45961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3478.5300000000007</v>
      </c>
      <c r="AB103" s="8">
        <v>0</v>
      </c>
      <c r="AC103" s="8">
        <v>3478.5300000000007</v>
      </c>
      <c r="AD103" s="8">
        <v>0</v>
      </c>
      <c r="AE103" s="8">
        <v>3478.5300000000007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262.82226666666668</v>
      </c>
    </row>
    <row r="104" spans="1:56" ht="28.5" customHeight="1" x14ac:dyDescent="0.45">
      <c r="A104" s="3" t="s">
        <v>132</v>
      </c>
      <c r="B104" s="14" t="s">
        <v>132</v>
      </c>
      <c r="C104" s="9" t="s">
        <v>136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45961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104775.00000000001</v>
      </c>
      <c r="AB104" s="8">
        <v>0</v>
      </c>
      <c r="AC104" s="8">
        <v>104775.00000000001</v>
      </c>
      <c r="AD104" s="8">
        <v>0</v>
      </c>
      <c r="AE104" s="8">
        <v>104775.00000000001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7916.333333333333</v>
      </c>
    </row>
    <row r="105" spans="1:56" ht="28.5" customHeight="1" x14ac:dyDescent="0.45">
      <c r="A105" s="3" t="s">
        <v>132</v>
      </c>
      <c r="B105" s="14" t="s">
        <v>132</v>
      </c>
      <c r="C105" s="9" t="s">
        <v>246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305000</v>
      </c>
      <c r="V105" s="10">
        <v>0</v>
      </c>
      <c r="W105" s="10">
        <v>305000</v>
      </c>
      <c r="X105" s="10">
        <v>0</v>
      </c>
      <c r="Y105" s="10">
        <v>320250</v>
      </c>
      <c r="Z105" s="9" t="s">
        <v>80</v>
      </c>
      <c r="AA105" s="8">
        <v>336607.14999999997</v>
      </c>
      <c r="AB105" s="8">
        <v>0</v>
      </c>
      <c r="AC105" s="8">
        <v>336607.14999999997</v>
      </c>
      <c r="AD105" s="8">
        <v>0</v>
      </c>
      <c r="AE105" s="8">
        <v>336607.14999999997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25432.540222222222</v>
      </c>
    </row>
    <row r="106" spans="1:56" ht="28.5" customHeight="1" x14ac:dyDescent="0.45">
      <c r="A106" s="3">
        <v>45933</v>
      </c>
      <c r="B106" s="14" t="s">
        <v>126</v>
      </c>
      <c r="C106" s="9" t="s">
        <v>105</v>
      </c>
      <c r="D106" s="13" t="s">
        <v>208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126</v>
      </c>
      <c r="C107" s="9" t="s">
        <v>105</v>
      </c>
      <c r="D107" s="13" t="s">
        <v>481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45933</v>
      </c>
      <c r="B108" s="14" t="s">
        <v>126</v>
      </c>
      <c r="C108" s="9" t="s">
        <v>79</v>
      </c>
      <c r="D108" s="13" t="s">
        <v>482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>
        <v>45933</v>
      </c>
      <c r="B109" s="14" t="s">
        <v>126</v>
      </c>
      <c r="C109" s="9" t="s">
        <v>79</v>
      </c>
      <c r="D109" s="13" t="s">
        <v>483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45951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250.15613333333337</v>
      </c>
    </row>
    <row r="110" spans="1:56" ht="28.5" customHeight="1" x14ac:dyDescent="0.45">
      <c r="A110" s="3">
        <v>45933</v>
      </c>
      <c r="B110" s="14" t="s">
        <v>126</v>
      </c>
      <c r="C110" s="9" t="s">
        <v>79</v>
      </c>
      <c r="D110" s="13" t="s">
        <v>484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485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486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333.54151111111111</v>
      </c>
    </row>
    <row r="113" spans="1:56" ht="28.5" customHeight="1" x14ac:dyDescent="0.45">
      <c r="A113" s="3">
        <v>45919</v>
      </c>
      <c r="B113" s="14" t="s">
        <v>368</v>
      </c>
      <c r="C113" s="9" t="s">
        <v>136</v>
      </c>
      <c r="D113" s="13" t="s">
        <v>213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1172</v>
      </c>
      <c r="V113" s="10">
        <v>0</v>
      </c>
      <c r="W113" s="10">
        <v>1172</v>
      </c>
      <c r="X113" s="10">
        <v>21290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349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45919</v>
      </c>
      <c r="B114" s="14" t="s">
        <v>367</v>
      </c>
      <c r="C114" s="9" t="s">
        <v>136</v>
      </c>
      <c r="D114" s="13" t="s">
        <v>350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227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 t="s">
        <v>63</v>
      </c>
      <c r="U114" s="11">
        <v>622</v>
      </c>
      <c r="V114" s="10">
        <v>0</v>
      </c>
      <c r="W114" s="10">
        <v>622</v>
      </c>
      <c r="X114" s="10">
        <v>6150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45923</v>
      </c>
      <c r="B115" s="14" t="s">
        <v>393</v>
      </c>
      <c r="C115" s="9" t="s">
        <v>79</v>
      </c>
      <c r="D115" s="13" t="s">
        <v>394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45923</v>
      </c>
      <c r="B116" s="14" t="s">
        <v>395</v>
      </c>
      <c r="C116" s="9" t="s">
        <v>79</v>
      </c>
      <c r="D116" s="13" t="s">
        <v>396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25000</v>
      </c>
      <c r="V116" s="10">
        <v>0</v>
      </c>
      <c r="W116" s="10">
        <v>25000</v>
      </c>
      <c r="X116" s="10">
        <v>0</v>
      </c>
      <c r="Y116" s="10">
        <v>26250</v>
      </c>
      <c r="Z116" s="9" t="s">
        <v>80</v>
      </c>
      <c r="AA116" s="8">
        <v>27590.75</v>
      </c>
      <c r="AB116" s="8">
        <v>0</v>
      </c>
      <c r="AC116" s="8">
        <v>27590.75</v>
      </c>
      <c r="AD116" s="8">
        <v>0</v>
      </c>
      <c r="AE116" s="8">
        <v>27590.75</v>
      </c>
      <c r="AF116" s="8">
        <v>0</v>
      </c>
      <c r="AG116" s="1" t="s">
        <v>117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131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2084.6344444444444</v>
      </c>
    </row>
    <row r="117" spans="1:56" ht="28.5" customHeight="1" x14ac:dyDescent="0.45">
      <c r="A117" s="3">
        <v>45923</v>
      </c>
      <c r="B117" s="14" t="s">
        <v>397</v>
      </c>
      <c r="C117" s="9" t="s">
        <v>79</v>
      </c>
      <c r="D117" s="13" t="s">
        <v>398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131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45923</v>
      </c>
      <c r="B118" s="14" t="s">
        <v>399</v>
      </c>
      <c r="C118" s="9" t="s">
        <v>79</v>
      </c>
      <c r="D118" s="13" t="s">
        <v>400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45877</v>
      </c>
      <c r="B119" s="14" t="s">
        <v>269</v>
      </c>
      <c r="C119" s="9" t="s">
        <v>79</v>
      </c>
      <c r="D119" s="13" t="s">
        <v>270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3500</v>
      </c>
      <c r="V119" s="10">
        <v>1217</v>
      </c>
      <c r="W119" s="10">
        <v>2283</v>
      </c>
      <c r="X119" s="10">
        <v>1545</v>
      </c>
      <c r="Y119" s="10">
        <v>2052.75</v>
      </c>
      <c r="Z119" s="9" t="s">
        <v>80</v>
      </c>
      <c r="AA119" s="8">
        <v>2265.4764825000002</v>
      </c>
      <c r="AB119" s="8">
        <v>0</v>
      </c>
      <c r="AC119" s="8">
        <v>2265.4764825000002</v>
      </c>
      <c r="AD119" s="8">
        <v>0</v>
      </c>
      <c r="AE119" s="8">
        <v>2265.4764825000002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171.16933423333336</v>
      </c>
    </row>
    <row r="120" spans="1:56" ht="28.5" customHeight="1" x14ac:dyDescent="0.45">
      <c r="A120" s="3">
        <v>45896</v>
      </c>
      <c r="B120" s="14" t="s">
        <v>291</v>
      </c>
      <c r="C120" s="9" t="s">
        <v>79</v>
      </c>
      <c r="D120" s="13" t="s">
        <v>263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113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45876</v>
      </c>
      <c r="B121" s="14" t="s">
        <v>273</v>
      </c>
      <c r="C121" s="9" t="s">
        <v>105</v>
      </c>
      <c r="D121" s="13" t="s">
        <v>266</v>
      </c>
      <c r="E121" s="9">
        <v>20</v>
      </c>
      <c r="F121" s="9">
        <v>40</v>
      </c>
      <c r="G121" s="9" t="s">
        <v>60</v>
      </c>
      <c r="H121" s="9" t="s">
        <v>66</v>
      </c>
      <c r="I121" s="9">
        <v>108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3075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308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300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45825</v>
      </c>
      <c r="B123" s="14" t="s">
        <v>245</v>
      </c>
      <c r="C123" s="9" t="s">
        <v>136</v>
      </c>
      <c r="D123" s="13" t="s">
        <v>225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227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894</v>
      </c>
      <c r="V123" s="10">
        <v>525</v>
      </c>
      <c r="W123" s="10">
        <v>369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45796</v>
      </c>
      <c r="B124" s="14" t="s">
        <v>233</v>
      </c>
      <c r="C124" s="9" t="s">
        <v>136</v>
      </c>
      <c r="D124" s="13" t="s">
        <v>231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302</v>
      </c>
      <c r="V124" s="10">
        <v>363</v>
      </c>
      <c r="W124" s="10">
        <v>0</v>
      </c>
      <c r="X124" s="10">
        <v>5300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45674</v>
      </c>
      <c r="B125" s="14" t="s">
        <v>215</v>
      </c>
      <c r="C125" s="9" t="s">
        <v>136</v>
      </c>
      <c r="D125" s="13" t="s">
        <v>214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188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222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45611</v>
      </c>
      <c r="B126" s="14" t="s">
        <v>187</v>
      </c>
      <c r="C126" s="9" t="s">
        <v>136</v>
      </c>
      <c r="D126" s="13" t="s">
        <v>186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117</v>
      </c>
      <c r="V126" s="10">
        <v>0</v>
      </c>
      <c r="W126" s="10">
        <v>117</v>
      </c>
      <c r="X126" s="10">
        <v>10065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45523</v>
      </c>
      <c r="B127" s="14" t="s">
        <v>174</v>
      </c>
      <c r="C127" s="9" t="s">
        <v>136</v>
      </c>
      <c r="D127" s="13" t="s">
        <v>172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45896</v>
      </c>
      <c r="B128" s="14" t="s">
        <v>292</v>
      </c>
      <c r="C128" s="9" t="s">
        <v>79</v>
      </c>
      <c r="D128" s="13" t="s">
        <v>293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3000</v>
      </c>
      <c r="V128" s="10">
        <v>2232</v>
      </c>
      <c r="W128" s="10">
        <v>768</v>
      </c>
      <c r="X128" s="10">
        <v>8100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45891</v>
      </c>
      <c r="B129" s="14" t="s">
        <v>287</v>
      </c>
      <c r="C129" s="9" t="s">
        <v>79</v>
      </c>
      <c r="D129" s="13" t="s">
        <v>288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45951</v>
      </c>
      <c r="U129" s="11">
        <v>9000</v>
      </c>
      <c r="V129" s="10">
        <v>8447</v>
      </c>
      <c r="W129" s="10">
        <v>553</v>
      </c>
      <c r="X129" s="10">
        <v>9150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5</v>
      </c>
      <c r="AJ129" s="3">
        <v>45951</v>
      </c>
      <c r="AK129" s="3">
        <v>45946</v>
      </c>
      <c r="AL129" s="3">
        <v>45939</v>
      </c>
      <c r="AM129" s="3">
        <v>45947</v>
      </c>
      <c r="AN129" s="3">
        <v>45948</v>
      </c>
      <c r="AO129" s="3">
        <v>45949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8447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45891</v>
      </c>
      <c r="B130" s="14" t="s">
        <v>289</v>
      </c>
      <c r="C130" s="9" t="s">
        <v>79</v>
      </c>
      <c r="D130" s="13" t="s">
        <v>290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6000</v>
      </c>
      <c r="V130" s="10">
        <v>5500</v>
      </c>
      <c r="W130" s="10">
        <v>500</v>
      </c>
      <c r="X130" s="10">
        <v>9455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8500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45908</v>
      </c>
      <c r="B131" s="14" t="s">
        <v>313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45908</v>
      </c>
      <c r="B132" s="14" t="s">
        <v>313</v>
      </c>
      <c r="C132" s="9" t="s">
        <v>235</v>
      </c>
      <c r="D132" s="13" t="s">
        <v>278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45799</v>
      </c>
      <c r="B133" s="14" t="s">
        <v>240</v>
      </c>
      <c r="C133" s="9" t="s">
        <v>235</v>
      </c>
      <c r="D133" s="13" t="s">
        <v>236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129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202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45799</v>
      </c>
      <c r="B134" s="14" t="s">
        <v>240</v>
      </c>
      <c r="C134" s="9" t="s">
        <v>235</v>
      </c>
      <c r="D134" s="13" t="s">
        <v>278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129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202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45720</v>
      </c>
      <c r="B135" s="14" t="s">
        <v>126</v>
      </c>
      <c r="C135" s="9" t="s">
        <v>105</v>
      </c>
      <c r="D135" s="13" t="s">
        <v>201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45720</v>
      </c>
      <c r="B136" s="14" t="s">
        <v>126</v>
      </c>
      <c r="C136" s="9" t="s">
        <v>105</v>
      </c>
      <c r="D136" s="13" t="s">
        <v>208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45541</v>
      </c>
      <c r="B137" s="14" t="s">
        <v>176</v>
      </c>
      <c r="C137" s="9" t="s">
        <v>105</v>
      </c>
      <c r="D137" s="13" t="s">
        <v>177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129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178</v>
      </c>
      <c r="AG137" s="1" t="s">
        <v>115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211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45581</v>
      </c>
      <c r="B138" s="14" t="s">
        <v>180</v>
      </c>
      <c r="C138" s="9" t="s">
        <v>105</v>
      </c>
      <c r="D138" s="13" t="s">
        <v>181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129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80</v>
      </c>
      <c r="AA139" s="8">
        <v>667574.12554250017</v>
      </c>
      <c r="AB139" s="8">
        <v>48528.299059999998</v>
      </c>
      <c r="AC139" s="8">
        <v>619045.82648250007</v>
      </c>
      <c r="AD139" s="8">
        <v>23800.03</v>
      </c>
      <c r="AE139" s="8">
        <v>643774.09554250014</v>
      </c>
      <c r="AF139" s="8" t="s">
        <v>58</v>
      </c>
      <c r="AG139" s="1" t="s">
        <v>113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45937</v>
      </c>
      <c r="U140" s="11">
        <v>10000</v>
      </c>
      <c r="V140" s="10">
        <v>0</v>
      </c>
      <c r="W140" s="10">
        <v>10000</v>
      </c>
      <c r="X140" s="10">
        <v>10300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45937</v>
      </c>
      <c r="AK140" s="3">
        <v>0</v>
      </c>
      <c r="AL140" s="3">
        <v>45928</v>
      </c>
      <c r="AM140" s="3">
        <v>45935</v>
      </c>
      <c r="AN140" s="3">
        <v>45936</v>
      </c>
      <c r="AO140" s="3">
        <v>45936</v>
      </c>
      <c r="AP140" s="3">
        <v>45932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45937</v>
      </c>
      <c r="U141" s="11">
        <v>10000</v>
      </c>
      <c r="V141" s="10">
        <v>0</v>
      </c>
      <c r="W141" s="10">
        <v>10000</v>
      </c>
      <c r="X141" s="10">
        <v>3070</v>
      </c>
      <c r="Y141" s="10">
        <v>7276.5</v>
      </c>
      <c r="Z141" s="9" t="s">
        <v>247</v>
      </c>
      <c r="AA141" s="8">
        <v>8233.8691049999998</v>
      </c>
      <c r="AB141" s="8">
        <v>8233.8691049999998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45937</v>
      </c>
      <c r="AK141" s="3">
        <v>0</v>
      </c>
      <c r="AL141" s="3">
        <v>45928</v>
      </c>
      <c r="AM141" s="3">
        <v>45935</v>
      </c>
      <c r="AN141" s="3">
        <v>45936</v>
      </c>
      <c r="AO141" s="3">
        <v>45936</v>
      </c>
      <c r="AP141" s="3">
        <v>45932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336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45937</v>
      </c>
      <c r="U142" s="11">
        <v>2500</v>
      </c>
      <c r="V142" s="10">
        <v>2700</v>
      </c>
      <c r="W142" s="10">
        <v>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45937</v>
      </c>
      <c r="AK142" s="3">
        <v>0</v>
      </c>
      <c r="AL142" s="3">
        <v>45928</v>
      </c>
      <c r="AM142" s="3">
        <v>45935</v>
      </c>
      <c r="AN142" s="3">
        <v>45936</v>
      </c>
      <c r="AO142" s="3">
        <v>45936</v>
      </c>
      <c r="AP142" s="3">
        <v>45932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45940</v>
      </c>
      <c r="U143" s="11">
        <v>2500</v>
      </c>
      <c r="V143" s="10">
        <v>2500</v>
      </c>
      <c r="W143" s="10">
        <v>0</v>
      </c>
      <c r="X143" s="10">
        <v>2687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45940</v>
      </c>
      <c r="AK143" s="3">
        <v>0</v>
      </c>
      <c r="AL143" s="3">
        <v>45931</v>
      </c>
      <c r="AM143" s="3">
        <v>45938</v>
      </c>
      <c r="AN143" s="3">
        <v>45939</v>
      </c>
      <c r="AO143" s="3">
        <v>45939</v>
      </c>
      <c r="AP143" s="3">
        <v>45935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45940</v>
      </c>
      <c r="U144" s="11">
        <v>10000</v>
      </c>
      <c r="V144" s="10">
        <v>0</v>
      </c>
      <c r="W144" s="10">
        <v>10000</v>
      </c>
      <c r="X144" s="10">
        <v>10300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45940</v>
      </c>
      <c r="AK144" s="3">
        <v>0</v>
      </c>
      <c r="AL144" s="3">
        <v>45931</v>
      </c>
      <c r="AM144" s="3">
        <v>45938</v>
      </c>
      <c r="AN144" s="3">
        <v>45939</v>
      </c>
      <c r="AO144" s="3">
        <v>45939</v>
      </c>
      <c r="AP144" s="3">
        <v>45935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45940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247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45940</v>
      </c>
      <c r="AK145" s="3">
        <v>0</v>
      </c>
      <c r="AL145" s="3">
        <v>45931</v>
      </c>
      <c r="AM145" s="3">
        <v>45938</v>
      </c>
      <c r="AN145" s="3">
        <v>45939</v>
      </c>
      <c r="AO145" s="3">
        <v>45939</v>
      </c>
      <c r="AP145" s="3">
        <v>45935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45945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45945</v>
      </c>
      <c r="AK146" s="3">
        <v>0</v>
      </c>
      <c r="AL146" s="3">
        <v>45936</v>
      </c>
      <c r="AM146" s="3">
        <v>45943</v>
      </c>
      <c r="AN146" s="3">
        <v>45944</v>
      </c>
      <c r="AO146" s="3">
        <v>45944</v>
      </c>
      <c r="AP146" s="3">
        <v>45940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45945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45932</v>
      </c>
      <c r="B148" s="14" t="s">
        <v>487</v>
      </c>
      <c r="C148" s="9" t="s">
        <v>96</v>
      </c>
      <c r="D148" s="13" t="s">
        <v>59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45938</v>
      </c>
      <c r="U148" s="11">
        <v>30000</v>
      </c>
      <c r="V148" s="10">
        <v>5000</v>
      </c>
      <c r="W148" s="10">
        <v>25000</v>
      </c>
      <c r="X148" s="10">
        <v>0</v>
      </c>
      <c r="Y148" s="10">
        <v>0</v>
      </c>
      <c r="Z148" s="9" t="s">
        <v>247</v>
      </c>
      <c r="AA148" s="8">
        <v>26892.250000000004</v>
      </c>
      <c r="AB148" s="8">
        <v>26892.250000000004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77</v>
      </c>
      <c r="AI148" s="1">
        <v>1</v>
      </c>
      <c r="AJ148" s="3">
        <v>45938</v>
      </c>
      <c r="AK148" s="3">
        <v>0</v>
      </c>
      <c r="AL148" s="3">
        <v>0</v>
      </c>
      <c r="AM148" s="3">
        <v>0</v>
      </c>
      <c r="AN148" s="3">
        <v>0</v>
      </c>
      <c r="AO148" s="3">
        <v>45937</v>
      </c>
      <c r="AP148" s="3">
        <v>45933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354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45945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2759.0749999999998</v>
      </c>
      <c r="AB149" s="8">
        <v>2759.0749999999998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45945</v>
      </c>
      <c r="AK149" s="3">
        <v>0</v>
      </c>
      <c r="AL149" s="3">
        <v>45936</v>
      </c>
      <c r="AM149" s="3">
        <v>45943</v>
      </c>
      <c r="AN149" s="3">
        <v>45944</v>
      </c>
      <c r="AO149" s="3">
        <v>45944</v>
      </c>
      <c r="AP149" s="3">
        <v>45940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45946</v>
      </c>
      <c r="U150" s="11">
        <v>2500</v>
      </c>
      <c r="V150" s="10">
        <v>2500</v>
      </c>
      <c r="W150" s="10">
        <v>0</v>
      </c>
      <c r="X150" s="10">
        <v>2686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45946</v>
      </c>
      <c r="AK150" s="3">
        <v>0</v>
      </c>
      <c r="AL150" s="3">
        <v>45937</v>
      </c>
      <c r="AM150" s="3">
        <v>45944</v>
      </c>
      <c r="AN150" s="3">
        <v>45945</v>
      </c>
      <c r="AO150" s="3">
        <v>45945</v>
      </c>
      <c r="AP150" s="3">
        <v>45941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429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45946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45946</v>
      </c>
      <c r="AK151" s="3">
        <v>0</v>
      </c>
      <c r="AL151" s="3">
        <v>45937</v>
      </c>
      <c r="AM151" s="3">
        <v>45944</v>
      </c>
      <c r="AN151" s="3">
        <v>45945</v>
      </c>
      <c r="AO151" s="3">
        <v>45945</v>
      </c>
      <c r="AP151" s="3">
        <v>45941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338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5518.15</v>
      </c>
      <c r="AB152" s="8">
        <v>5518.15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45947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45947</v>
      </c>
      <c r="AK153" s="3">
        <v>0</v>
      </c>
      <c r="AL153" s="3">
        <v>45938</v>
      </c>
      <c r="AM153" s="3">
        <v>45945</v>
      </c>
      <c r="AN153" s="3">
        <v>45946</v>
      </c>
      <c r="AO153" s="3">
        <v>45946</v>
      </c>
      <c r="AP153" s="3">
        <v>45942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2500</v>
      </c>
      <c r="V155" s="10">
        <v>2500</v>
      </c>
      <c r="W155" s="10">
        <v>0</v>
      </c>
      <c r="X155" s="10">
        <v>2600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45947</v>
      </c>
      <c r="AK156" s="3">
        <v>0</v>
      </c>
      <c r="AL156" s="3">
        <v>45938</v>
      </c>
      <c r="AM156" s="3">
        <v>45945</v>
      </c>
      <c r="AN156" s="3">
        <v>45946</v>
      </c>
      <c r="AO156" s="3">
        <v>45946</v>
      </c>
      <c r="AP156" s="3">
        <v>45942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847.40467777777781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45950</v>
      </c>
      <c r="AK158" s="3">
        <v>0</v>
      </c>
      <c r="AL158" s="3">
        <v>45941</v>
      </c>
      <c r="AM158" s="3">
        <v>45948</v>
      </c>
      <c r="AN158" s="3">
        <v>45949</v>
      </c>
      <c r="AO158" s="3">
        <v>45949</v>
      </c>
      <c r="AP158" s="3">
        <v>45945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340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45950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2759.0749999999998</v>
      </c>
      <c r="AB161" s="8">
        <v>0</v>
      </c>
      <c r="AC161" s="8">
        <v>2759.0749999999998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45950</v>
      </c>
      <c r="AK161" s="3">
        <v>0</v>
      </c>
      <c r="AL161" s="3">
        <v>45941</v>
      </c>
      <c r="AM161" s="3">
        <v>45948</v>
      </c>
      <c r="AN161" s="3">
        <v>45949</v>
      </c>
      <c r="AO161" s="3">
        <v>45949</v>
      </c>
      <c r="AP161" s="3">
        <v>45945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217.3537972222222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45951</v>
      </c>
      <c r="AK163" s="3">
        <v>0</v>
      </c>
      <c r="AL163" s="3">
        <v>45942</v>
      </c>
      <c r="AM163" s="3">
        <v>45949</v>
      </c>
      <c r="AN163" s="3">
        <v>45950</v>
      </c>
      <c r="AO163" s="3">
        <v>45950</v>
      </c>
      <c r="AP163" s="3">
        <v>45946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45951</v>
      </c>
      <c r="AK164" s="3">
        <v>0</v>
      </c>
      <c r="AL164" s="3">
        <v>45942</v>
      </c>
      <c r="AM164" s="3">
        <v>45949</v>
      </c>
      <c r="AN164" s="3">
        <v>45950</v>
      </c>
      <c r="AO164" s="3">
        <v>45950</v>
      </c>
      <c r="AP164" s="3">
        <v>45946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222.85642500000006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423.7023388888889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45945</v>
      </c>
      <c r="U166" s="11">
        <v>5000</v>
      </c>
      <c r="V166" s="10">
        <v>5000</v>
      </c>
      <c r="W166" s="10">
        <v>0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45945</v>
      </c>
      <c r="AK166" s="3">
        <v>0</v>
      </c>
      <c r="AL166" s="3">
        <v>45936</v>
      </c>
      <c r="AM166" s="3">
        <v>45943</v>
      </c>
      <c r="AN166" s="3">
        <v>45944</v>
      </c>
      <c r="AO166" s="3">
        <v>45944</v>
      </c>
      <c r="AP166" s="3">
        <v>45940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247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847.40467777777781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45952</v>
      </c>
      <c r="AK168" s="3">
        <v>0</v>
      </c>
      <c r="AL168" s="3">
        <v>45943</v>
      </c>
      <c r="AM168" s="3">
        <v>45950</v>
      </c>
      <c r="AN168" s="3">
        <v>45951</v>
      </c>
      <c r="AO168" s="3">
        <v>45951</v>
      </c>
      <c r="AP168" s="3">
        <v>45947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>
        <v>21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45952</v>
      </c>
      <c r="U169" s="11">
        <v>2500</v>
      </c>
      <c r="V169" s="10">
        <v>2500</v>
      </c>
      <c r="W169" s="10">
        <v>0</v>
      </c>
      <c r="X169" s="10">
        <v>2687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45952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429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45952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247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45952</v>
      </c>
      <c r="AK171" s="3">
        <v>0</v>
      </c>
      <c r="AL171" s="3">
        <v>45943</v>
      </c>
      <c r="AM171" s="3">
        <v>45950</v>
      </c>
      <c r="AN171" s="3">
        <v>45951</v>
      </c>
      <c r="AO171" s="3">
        <v>45951</v>
      </c>
      <c r="AP171" s="3">
        <v>45947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222.85642500000006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342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434.7075944444444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45954</v>
      </c>
      <c r="AK173" s="3">
        <v>0</v>
      </c>
      <c r="AL173" s="3">
        <v>45945</v>
      </c>
      <c r="AM173" s="3">
        <v>45952</v>
      </c>
      <c r="AN173" s="3">
        <v>45953</v>
      </c>
      <c r="AO173" s="3">
        <v>45953</v>
      </c>
      <c r="AP173" s="3">
        <v>45949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247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668.56927500000018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343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45954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423.7023388888889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337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247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847.40467777777781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45957</v>
      </c>
      <c r="AK178" s="3">
        <v>0</v>
      </c>
      <c r="AL178" s="3">
        <v>45948</v>
      </c>
      <c r="AM178" s="3">
        <v>45955</v>
      </c>
      <c r="AN178" s="3">
        <v>45956</v>
      </c>
      <c r="AO178" s="3">
        <v>45956</v>
      </c>
      <c r="AP178" s="3">
        <v>45952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45957</v>
      </c>
      <c r="AK179" s="3">
        <v>0</v>
      </c>
      <c r="AL179" s="3">
        <v>45948</v>
      </c>
      <c r="AM179" s="3">
        <v>45955</v>
      </c>
      <c r="AN179" s="3">
        <v>45956</v>
      </c>
      <c r="AO179" s="3">
        <v>45956</v>
      </c>
      <c r="AP179" s="3">
        <v>45952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423.7023388888889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45957</v>
      </c>
      <c r="AK180" s="3">
        <v>0</v>
      </c>
      <c r="AL180" s="3">
        <v>45948</v>
      </c>
      <c r="AM180" s="3">
        <v>45955</v>
      </c>
      <c r="AN180" s="3">
        <v>45956</v>
      </c>
      <c r="AO180" s="3">
        <v>45956</v>
      </c>
      <c r="AP180" s="3">
        <v>45952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423.7023388888889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337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45957</v>
      </c>
      <c r="AK181" s="3">
        <v>0</v>
      </c>
      <c r="AL181" s="3">
        <v>45948</v>
      </c>
      <c r="AM181" s="3">
        <v>45955</v>
      </c>
      <c r="AN181" s="3">
        <v>45956</v>
      </c>
      <c r="AO181" s="3">
        <v>45956</v>
      </c>
      <c r="AP181" s="3">
        <v>45952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45937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45937</v>
      </c>
      <c r="AK182" s="3">
        <v>0</v>
      </c>
      <c r="AL182" s="3">
        <v>45928</v>
      </c>
      <c r="AM182" s="3">
        <v>45935</v>
      </c>
      <c r="AN182" s="3">
        <v>45936</v>
      </c>
      <c r="AO182" s="3">
        <v>45936</v>
      </c>
      <c r="AP182" s="3">
        <v>45932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45958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45958</v>
      </c>
      <c r="AK183" s="3">
        <v>0</v>
      </c>
      <c r="AL183" s="3">
        <v>45949</v>
      </c>
      <c r="AM183" s="3">
        <v>45956</v>
      </c>
      <c r="AN183" s="3">
        <v>45957</v>
      </c>
      <c r="AO183" s="3">
        <v>45957</v>
      </c>
      <c r="AP183" s="3">
        <v>45953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45958</v>
      </c>
      <c r="U184" s="11">
        <v>2500</v>
      </c>
      <c r="V184" s="10">
        <v>2500</v>
      </c>
      <c r="W184" s="10">
        <v>0</v>
      </c>
      <c r="X184" s="10">
        <v>2686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45958</v>
      </c>
      <c r="AK184" s="3">
        <v>0</v>
      </c>
      <c r="AL184" s="3">
        <v>45949</v>
      </c>
      <c r="AM184" s="3">
        <v>45956</v>
      </c>
      <c r="AN184" s="3">
        <v>45957</v>
      </c>
      <c r="AO184" s="3">
        <v>45957</v>
      </c>
      <c r="AP184" s="3">
        <v>45953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932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45958</v>
      </c>
      <c r="AK185" s="3">
        <v>0</v>
      </c>
      <c r="AL185" s="3">
        <v>45949</v>
      </c>
      <c r="AM185" s="3">
        <v>45956</v>
      </c>
      <c r="AN185" s="3">
        <v>45957</v>
      </c>
      <c r="AO185" s="3">
        <v>45957</v>
      </c>
      <c r="AP185" s="3">
        <v>45953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434.7075944444444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>
        <v>959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45958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45958</v>
      </c>
      <c r="AK186" s="3">
        <v>0</v>
      </c>
      <c r="AL186" s="3">
        <v>45949</v>
      </c>
      <c r="AM186" s="3">
        <v>45956</v>
      </c>
      <c r="AN186" s="3">
        <v>45957</v>
      </c>
      <c r="AO186" s="3">
        <v>45957</v>
      </c>
      <c r="AP186" s="3">
        <v>45953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434.7075944444444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344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>
        <v>931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445.71285000000012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343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45959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247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222.85642500000006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341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247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222.85642500000006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429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247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222.85642500000006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 t="s">
        <v>337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247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847.40467777777781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45960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247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45960</v>
      </c>
      <c r="AK195" s="3">
        <v>0</v>
      </c>
      <c r="AL195" s="3">
        <v>45951</v>
      </c>
      <c r="AM195" s="3">
        <v>45958</v>
      </c>
      <c r="AN195" s="3">
        <v>45959</v>
      </c>
      <c r="AO195" s="3">
        <v>45959</v>
      </c>
      <c r="AP195" s="3">
        <v>45955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847.40467777777781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339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45960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45960</v>
      </c>
      <c r="AK196" s="3">
        <v>0</v>
      </c>
      <c r="AL196" s="3">
        <v>45951</v>
      </c>
      <c r="AM196" s="3">
        <v>45958</v>
      </c>
      <c r="AN196" s="3">
        <v>45959</v>
      </c>
      <c r="AO196" s="3">
        <v>45959</v>
      </c>
      <c r="AP196" s="3">
        <v>45955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423.7023388888889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338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434.7075944444444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335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45961</v>
      </c>
      <c r="U199" s="11">
        <v>7500</v>
      </c>
      <c r="V199" s="10">
        <v>0</v>
      </c>
      <c r="W199" s="10">
        <v>7500</v>
      </c>
      <c r="X199" s="10">
        <v>0</v>
      </c>
      <c r="Y199" s="10">
        <v>7875</v>
      </c>
      <c r="Z199" s="9" t="s">
        <v>247</v>
      </c>
      <c r="AA199" s="8">
        <v>8486.7750000000015</v>
      </c>
      <c r="AB199" s="8">
        <v>0</v>
      </c>
      <c r="AC199" s="8">
        <v>8486.7750000000015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668.56927500000018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340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45961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61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337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336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2500</v>
      </c>
      <c r="V202" s="10">
        <v>2026</v>
      </c>
      <c r="W202" s="10">
        <v>474</v>
      </c>
      <c r="X202" s="10">
        <v>2550</v>
      </c>
      <c r="Y202" s="10">
        <v>0</v>
      </c>
      <c r="Z202" s="9" t="s">
        <v>247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0</v>
      </c>
    </row>
    <row r="203" spans="1:56" ht="28.5" customHeight="1" x14ac:dyDescent="0.45">
      <c r="A203" s="3" t="s">
        <v>132</v>
      </c>
      <c r="B203" s="14" t="s">
        <v>132</v>
      </c>
      <c r="C203" s="9" t="s">
        <v>246</v>
      </c>
      <c r="D203" s="13" t="s">
        <v>61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1267500</v>
      </c>
      <c r="V203" s="10">
        <v>0</v>
      </c>
      <c r="W203" s="10">
        <v>1267500</v>
      </c>
      <c r="X203" s="10">
        <v>0</v>
      </c>
      <c r="Y203" s="10">
        <v>1330875</v>
      </c>
      <c r="Z203" s="9" t="s">
        <v>247</v>
      </c>
      <c r="AA203" s="8">
        <v>1434264.9750000001</v>
      </c>
      <c r="AB203" s="8">
        <v>0</v>
      </c>
      <c r="AC203" s="8">
        <v>1434264.9750000001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112988.20747500002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38</v>
      </c>
      <c r="G204" s="9">
        <v>0</v>
      </c>
      <c r="H204" s="9">
        <v>0</v>
      </c>
      <c r="I204" s="9">
        <v>82</v>
      </c>
      <c r="J204" s="9" t="s">
        <v>78</v>
      </c>
      <c r="K204" s="9">
        <v>2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247</v>
      </c>
      <c r="AA204" s="8">
        <v>1757731.8941050002</v>
      </c>
      <c r="AB204" s="8">
        <v>85837.219105000011</v>
      </c>
      <c r="AC204" s="8">
        <v>1671894.675</v>
      </c>
      <c r="AD204" s="8">
        <v>0</v>
      </c>
      <c r="AE204" s="8">
        <v>0</v>
      </c>
      <c r="AF204" s="8" t="s">
        <v>58</v>
      </c>
      <c r="AG204" s="1" t="s">
        <v>115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249</v>
      </c>
      <c r="BD204" s="56">
        <v>0</v>
      </c>
    </row>
    <row r="205" spans="1:56" ht="28.5" customHeight="1" x14ac:dyDescent="0.45">
      <c r="A205" s="3">
        <v>45919</v>
      </c>
      <c r="B205" s="14" t="s">
        <v>372</v>
      </c>
      <c r="C205" s="9" t="s">
        <v>136</v>
      </c>
      <c r="D205" s="13" t="s">
        <v>282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188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 t="s">
        <v>63</v>
      </c>
      <c r="U205" s="11">
        <v>208</v>
      </c>
      <c r="V205" s="10">
        <v>0</v>
      </c>
      <c r="W205" s="10">
        <v>208</v>
      </c>
      <c r="X205" s="10">
        <v>21632</v>
      </c>
      <c r="Y205" s="10">
        <v>0</v>
      </c>
      <c r="Z205" s="9" t="s">
        <v>81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202</v>
      </c>
      <c r="AG205" s="1" t="s">
        <v>115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348</v>
      </c>
      <c r="AZ205" s="2">
        <v>0</v>
      </c>
      <c r="BA205" s="2">
        <v>0</v>
      </c>
      <c r="BB205" s="2">
        <v>0</v>
      </c>
      <c r="BC205" s="1" t="s">
        <v>101</v>
      </c>
      <c r="BD205" s="56">
        <v>0</v>
      </c>
    </row>
    <row r="206" spans="1:56" ht="28.5" customHeight="1" x14ac:dyDescent="0.45">
      <c r="A206" s="3">
        <v>45919</v>
      </c>
      <c r="B206" s="14" t="s">
        <v>374</v>
      </c>
      <c r="C206" s="9" t="s">
        <v>136</v>
      </c>
      <c r="D206" s="13" t="s">
        <v>244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188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45940</v>
      </c>
      <c r="U206" s="11">
        <v>4880</v>
      </c>
      <c r="V206" s="10">
        <v>0</v>
      </c>
      <c r="W206" s="10">
        <v>4880</v>
      </c>
      <c r="X206" s="10">
        <v>31633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202</v>
      </c>
      <c r="AG206" s="1" t="s">
        <v>114</v>
      </c>
      <c r="AH206" s="1" t="s">
        <v>74</v>
      </c>
      <c r="AI206" s="1">
        <v>2</v>
      </c>
      <c r="AJ206" s="3">
        <v>45940</v>
      </c>
      <c r="AK206" s="3">
        <v>0</v>
      </c>
      <c r="AL206" s="3">
        <v>45931</v>
      </c>
      <c r="AM206" s="3">
        <v>45938</v>
      </c>
      <c r="AN206" s="3">
        <v>45939</v>
      </c>
      <c r="AO206" s="3">
        <v>45939</v>
      </c>
      <c r="AP206" s="3">
        <v>45935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353</v>
      </c>
      <c r="AZ206" s="2">
        <v>0</v>
      </c>
      <c r="BA206" s="2">
        <v>0</v>
      </c>
      <c r="BB206" s="2">
        <v>0</v>
      </c>
      <c r="BC206" s="1" t="s">
        <v>101</v>
      </c>
      <c r="BD206" s="56">
        <v>0</v>
      </c>
    </row>
    <row r="207" spans="1:56" ht="28.5" customHeight="1" x14ac:dyDescent="0.45">
      <c r="A207" s="3">
        <v>45919</v>
      </c>
      <c r="B207" s="14" t="s">
        <v>373</v>
      </c>
      <c r="C207" s="9" t="s">
        <v>136</v>
      </c>
      <c r="D207" s="13" t="s">
        <v>351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188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45945</v>
      </c>
      <c r="U207" s="11">
        <v>11357</v>
      </c>
      <c r="V207" s="10">
        <v>0</v>
      </c>
      <c r="W207" s="10">
        <v>11357</v>
      </c>
      <c r="X207" s="10">
        <v>12110</v>
      </c>
      <c r="Y207" s="10">
        <v>0</v>
      </c>
      <c r="Z207" s="9" t="s">
        <v>81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 t="s">
        <v>202</v>
      </c>
      <c r="AG207" s="1" t="s">
        <v>115</v>
      </c>
      <c r="AH207" s="1" t="s">
        <v>74</v>
      </c>
      <c r="AI207" s="1">
        <v>2</v>
      </c>
      <c r="AJ207" s="3">
        <v>45945</v>
      </c>
      <c r="AK207" s="3">
        <v>0</v>
      </c>
      <c r="AL207" s="3">
        <v>45936</v>
      </c>
      <c r="AM207" s="3">
        <v>45943</v>
      </c>
      <c r="AN207" s="3">
        <v>45944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352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45919</v>
      </c>
      <c r="B208" s="14" t="s">
        <v>374</v>
      </c>
      <c r="C208" s="9" t="s">
        <v>136</v>
      </c>
      <c r="D208" s="13" t="s">
        <v>244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188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45947</v>
      </c>
      <c r="U208" s="11">
        <v>30000</v>
      </c>
      <c r="V208" s="10">
        <v>0</v>
      </c>
      <c r="W208" s="10">
        <v>30000</v>
      </c>
      <c r="X208" s="10">
        <v>31651</v>
      </c>
      <c r="Y208" s="10">
        <v>0</v>
      </c>
      <c r="Z208" s="9" t="s">
        <v>81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202</v>
      </c>
      <c r="AG208" s="1" t="s">
        <v>61</v>
      </c>
      <c r="AH208" s="1" t="s">
        <v>74</v>
      </c>
      <c r="AI208" s="1">
        <v>2</v>
      </c>
      <c r="AJ208" s="3">
        <v>45947</v>
      </c>
      <c r="AK208" s="3">
        <v>0</v>
      </c>
      <c r="AL208" s="3">
        <v>45938</v>
      </c>
      <c r="AM208" s="3">
        <v>45945</v>
      </c>
      <c r="AN208" s="3">
        <v>45946</v>
      </c>
      <c r="AO208" s="3">
        <v>45946</v>
      </c>
      <c r="AP208" s="3">
        <v>45942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353</v>
      </c>
      <c r="AZ208" s="2">
        <v>0</v>
      </c>
      <c r="BA208" s="2">
        <v>0</v>
      </c>
      <c r="BB208" s="2">
        <v>0</v>
      </c>
      <c r="BC208" s="1" t="s">
        <v>101</v>
      </c>
      <c r="BD208" s="56">
        <v>0</v>
      </c>
    </row>
    <row r="209" spans="1:56" ht="28.5" customHeight="1" x14ac:dyDescent="0.45">
      <c r="A209" s="3">
        <v>45919</v>
      </c>
      <c r="B209" s="14" t="s">
        <v>373</v>
      </c>
      <c r="C209" s="9" t="s">
        <v>136</v>
      </c>
      <c r="D209" s="13" t="s">
        <v>351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188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45952</v>
      </c>
      <c r="U209" s="11">
        <v>25709</v>
      </c>
      <c r="V209" s="10">
        <v>0</v>
      </c>
      <c r="W209" s="10">
        <v>25709</v>
      </c>
      <c r="X209" s="10">
        <v>0</v>
      </c>
      <c r="Y209" s="10">
        <v>26994.45</v>
      </c>
      <c r="Z209" s="9" t="s">
        <v>81</v>
      </c>
      <c r="AA209" s="8">
        <v>26936.604750000006</v>
      </c>
      <c r="AB209" s="8">
        <v>12470</v>
      </c>
      <c r="AC209" s="8">
        <v>14466.604750000006</v>
      </c>
      <c r="AD209" s="8">
        <v>0</v>
      </c>
      <c r="AE209" s="8">
        <v>0</v>
      </c>
      <c r="AF209" s="8" t="s">
        <v>202</v>
      </c>
      <c r="AG209" s="1" t="s">
        <v>113</v>
      </c>
      <c r="AH209" s="1" t="s">
        <v>74</v>
      </c>
      <c r="AI209" s="1">
        <v>2</v>
      </c>
      <c r="AJ209" s="3">
        <v>45952</v>
      </c>
      <c r="AK209" s="3">
        <v>0</v>
      </c>
      <c r="AL209" s="3">
        <v>45943</v>
      </c>
      <c r="AM209" s="3">
        <v>45950</v>
      </c>
      <c r="AN209" s="3">
        <v>45951</v>
      </c>
      <c r="AO209" s="3">
        <v>45951</v>
      </c>
      <c r="AP209" s="3">
        <v>45947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352</v>
      </c>
      <c r="AZ209" s="2">
        <v>0</v>
      </c>
      <c r="BA209" s="2">
        <v>0</v>
      </c>
      <c r="BB209" s="2">
        <v>0</v>
      </c>
      <c r="BC209" s="1" t="s">
        <v>101</v>
      </c>
      <c r="BD209" s="56">
        <v>1105.8915631111115</v>
      </c>
    </row>
    <row r="210" spans="1:56" ht="28.5" customHeight="1" x14ac:dyDescent="0.45">
      <c r="A210" s="3">
        <v>45919</v>
      </c>
      <c r="B210" s="14" t="s">
        <v>374</v>
      </c>
      <c r="C210" s="9" t="s">
        <v>136</v>
      </c>
      <c r="D210" s="13" t="s">
        <v>244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45954</v>
      </c>
      <c r="U210" s="11">
        <v>24654</v>
      </c>
      <c r="V210" s="10">
        <v>0</v>
      </c>
      <c r="W210" s="10">
        <v>24654</v>
      </c>
      <c r="X210" s="10">
        <v>27689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113</v>
      </c>
      <c r="AH210" s="1" t="s">
        <v>74</v>
      </c>
      <c r="AI210" s="1">
        <v>2</v>
      </c>
      <c r="AJ210" s="3">
        <v>45954</v>
      </c>
      <c r="AK210" s="3">
        <v>0</v>
      </c>
      <c r="AL210" s="3">
        <v>45945</v>
      </c>
      <c r="AM210" s="3">
        <v>45952</v>
      </c>
      <c r="AN210" s="3">
        <v>45953</v>
      </c>
      <c r="AO210" s="3">
        <v>45953</v>
      </c>
      <c r="AP210" s="3">
        <v>45949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353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136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45961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0</v>
      </c>
      <c r="AC211" s="8">
        <v>303847.5</v>
      </c>
      <c r="AD211" s="8">
        <v>0</v>
      </c>
      <c r="AE211" s="8">
        <v>0</v>
      </c>
      <c r="AF211" s="8" t="s">
        <v>202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23227.453333333331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330784.10475</v>
      </c>
      <c r="AB212" s="8">
        <v>12470</v>
      </c>
      <c r="AC212" s="8">
        <v>318314.10475</v>
      </c>
      <c r="AD212" s="8">
        <v>0</v>
      </c>
      <c r="AE212" s="8">
        <v>0</v>
      </c>
      <c r="AF212" s="8" t="s">
        <v>58</v>
      </c>
      <c r="AG212" s="1" t="s">
        <v>113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45931</v>
      </c>
      <c r="B213" s="14" t="s">
        <v>488</v>
      </c>
      <c r="C213" s="9" t="s">
        <v>79</v>
      </c>
      <c r="D213" s="13" t="s">
        <v>59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>
        <v>22</v>
      </c>
      <c r="N213" s="9">
        <v>40</v>
      </c>
      <c r="O213" s="9">
        <v>40</v>
      </c>
      <c r="P213" s="10">
        <v>0</v>
      </c>
      <c r="Q213" s="10">
        <v>0</v>
      </c>
      <c r="R213" s="10">
        <v>0</v>
      </c>
      <c r="S213" s="9" t="s">
        <v>67</v>
      </c>
      <c r="T213" s="12">
        <v>45937</v>
      </c>
      <c r="U213" s="11">
        <v>4500</v>
      </c>
      <c r="V213" s="10">
        <v>4500</v>
      </c>
      <c r="W213" s="10">
        <v>0</v>
      </c>
      <c r="X213" s="10">
        <v>0</v>
      </c>
      <c r="Y213" s="10">
        <v>0</v>
      </c>
      <c r="Z213" s="9" t="s">
        <v>118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45937</v>
      </c>
      <c r="AK213" s="3">
        <v>45933</v>
      </c>
      <c r="AL213" s="3">
        <v>0</v>
      </c>
      <c r="AM213" s="3">
        <v>0</v>
      </c>
      <c r="AN213" s="3">
        <v>0</v>
      </c>
      <c r="AO213" s="3">
        <v>45934</v>
      </c>
      <c r="AP213" s="3">
        <v>45932</v>
      </c>
      <c r="AQ213" s="3">
        <v>45935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140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45926</v>
      </c>
      <c r="B214" s="14" t="s">
        <v>422</v>
      </c>
      <c r="C214" s="9" t="s">
        <v>252</v>
      </c>
      <c r="D214" s="13" t="s">
        <v>423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97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71</v>
      </c>
      <c r="T214" s="12">
        <v>45937</v>
      </c>
      <c r="U214" s="11">
        <v>5000</v>
      </c>
      <c r="V214" s="10">
        <v>5000</v>
      </c>
      <c r="W214" s="10">
        <v>0</v>
      </c>
      <c r="X214" s="10">
        <v>5405</v>
      </c>
      <c r="Y214" s="10">
        <v>0</v>
      </c>
      <c r="Z214" s="9" t="s">
        <v>118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45937</v>
      </c>
      <c r="AK214" s="3">
        <v>45933</v>
      </c>
      <c r="AL214" s="3">
        <v>45927</v>
      </c>
      <c r="AM214" s="3">
        <v>45934</v>
      </c>
      <c r="AN214" s="3">
        <v>45935</v>
      </c>
      <c r="AO214" s="3">
        <v>45935</v>
      </c>
      <c r="AP214" s="3">
        <v>45932</v>
      </c>
      <c r="AQ214" s="3">
        <v>45936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45926</v>
      </c>
      <c r="B215" s="14" t="s">
        <v>422</v>
      </c>
      <c r="C215" s="9" t="s">
        <v>252</v>
      </c>
      <c r="D215" s="13" t="s">
        <v>424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97</v>
      </c>
      <c r="J215" s="9" t="s">
        <v>57</v>
      </c>
      <c r="K215" s="9">
        <v>5</v>
      </c>
      <c r="L215" s="9" t="s">
        <v>90</v>
      </c>
      <c r="M215" s="10">
        <v>22</v>
      </c>
      <c r="N215" s="9">
        <v>40</v>
      </c>
      <c r="O215" s="9">
        <v>40</v>
      </c>
      <c r="P215" s="10">
        <v>0</v>
      </c>
      <c r="Q215" s="10">
        <v>0</v>
      </c>
      <c r="R215" s="10">
        <v>0</v>
      </c>
      <c r="S215" s="9" t="s">
        <v>71</v>
      </c>
      <c r="T215" s="12">
        <v>45937</v>
      </c>
      <c r="U215" s="11">
        <v>3000</v>
      </c>
      <c r="V215" s="10">
        <v>3000</v>
      </c>
      <c r="W215" s="10">
        <v>0</v>
      </c>
      <c r="X215" s="10">
        <v>5400</v>
      </c>
      <c r="Y215" s="10">
        <v>0</v>
      </c>
      <c r="Z215" s="9" t="s">
        <v>118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>
        <v>45937</v>
      </c>
      <c r="AK215" s="3">
        <v>45933</v>
      </c>
      <c r="AL215" s="3">
        <v>45927</v>
      </c>
      <c r="AM215" s="3">
        <v>45934</v>
      </c>
      <c r="AN215" s="3">
        <v>45935</v>
      </c>
      <c r="AO215" s="3">
        <v>45935</v>
      </c>
      <c r="AP215" s="3">
        <v>45932</v>
      </c>
      <c r="AQ215" s="3">
        <v>45936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45932</v>
      </c>
      <c r="B216" s="14" t="s">
        <v>489</v>
      </c>
      <c r="C216" s="9" t="s">
        <v>252</v>
      </c>
      <c r="D216" s="13" t="s">
        <v>457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97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0</v>
      </c>
      <c r="Q216" s="10">
        <v>0</v>
      </c>
      <c r="R216" s="10">
        <v>0</v>
      </c>
      <c r="S216" s="9" t="s">
        <v>71</v>
      </c>
      <c r="T216" s="12">
        <v>45937</v>
      </c>
      <c r="U216" s="11">
        <v>5000</v>
      </c>
      <c r="V216" s="10">
        <v>5000</v>
      </c>
      <c r="W216" s="10">
        <v>0</v>
      </c>
      <c r="X216" s="10">
        <v>5400</v>
      </c>
      <c r="Y216" s="10">
        <v>0</v>
      </c>
      <c r="Z216" s="9" t="s">
        <v>118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>
        <v>45937</v>
      </c>
      <c r="AK216" s="3">
        <v>45933</v>
      </c>
      <c r="AL216" s="3">
        <v>45927</v>
      </c>
      <c r="AM216" s="3">
        <v>45934</v>
      </c>
      <c r="AN216" s="3">
        <v>45935</v>
      </c>
      <c r="AO216" s="3">
        <v>45935</v>
      </c>
      <c r="AP216" s="3">
        <v>45932</v>
      </c>
      <c r="AQ216" s="3">
        <v>45936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45876</v>
      </c>
      <c r="B217" s="14" t="s">
        <v>276</v>
      </c>
      <c r="C217" s="9" t="s">
        <v>105</v>
      </c>
      <c r="D217" s="13" t="s">
        <v>268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42</v>
      </c>
      <c r="O217" s="9">
        <v>40</v>
      </c>
      <c r="P217" s="10">
        <v>0</v>
      </c>
      <c r="Q217" s="10">
        <v>0</v>
      </c>
      <c r="R217" s="10">
        <v>0</v>
      </c>
      <c r="S217" s="9" t="s">
        <v>67</v>
      </c>
      <c r="T217" s="12">
        <v>45938</v>
      </c>
      <c r="U217" s="11">
        <v>5000</v>
      </c>
      <c r="V217" s="10">
        <v>5000</v>
      </c>
      <c r="W217" s="10">
        <v>0</v>
      </c>
      <c r="X217" s="10">
        <v>5200</v>
      </c>
      <c r="Y217" s="10">
        <v>0</v>
      </c>
      <c r="Z217" s="9" t="s">
        <v>118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45938</v>
      </c>
      <c r="AK217" s="3">
        <v>45934</v>
      </c>
      <c r="AL217" s="3">
        <v>45928</v>
      </c>
      <c r="AM217" s="3">
        <v>45935</v>
      </c>
      <c r="AN217" s="3">
        <v>45936</v>
      </c>
      <c r="AO217" s="3">
        <v>45936</v>
      </c>
      <c r="AP217" s="3">
        <v>45933</v>
      </c>
      <c r="AQ217" s="3">
        <v>45937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465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45933</v>
      </c>
      <c r="B218" s="14" t="s">
        <v>490</v>
      </c>
      <c r="C218" s="9" t="s">
        <v>458</v>
      </c>
      <c r="D218" s="13" t="s">
        <v>459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45939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>
        <v>45939</v>
      </c>
      <c r="AK218" s="3">
        <v>45935</v>
      </c>
      <c r="AL218" s="3">
        <v>45929</v>
      </c>
      <c r="AM218" s="3">
        <v>45936</v>
      </c>
      <c r="AN218" s="3">
        <v>45937</v>
      </c>
      <c r="AO218" s="3">
        <v>45937</v>
      </c>
      <c r="AP218" s="3">
        <v>45934</v>
      </c>
      <c r="AQ218" s="3">
        <v>45938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79</v>
      </c>
      <c r="D219" s="13" t="s">
        <v>446</v>
      </c>
      <c r="E219" s="9">
        <v>21</v>
      </c>
      <c r="F219" s="9">
        <v>40</v>
      </c>
      <c r="G219" s="9" t="s">
        <v>60</v>
      </c>
      <c r="H219" s="9" t="s">
        <v>66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42</v>
      </c>
      <c r="O219" s="9">
        <v>40</v>
      </c>
      <c r="P219" s="10">
        <v>68.387785804799989</v>
      </c>
      <c r="Q219" s="10">
        <v>0</v>
      </c>
      <c r="R219" s="10">
        <v>68.387785804799989</v>
      </c>
      <c r="S219" s="9" t="s">
        <v>67</v>
      </c>
      <c r="T219" s="12">
        <v>45951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3478.5300000000007</v>
      </c>
      <c r="AB219" s="8">
        <v>3478.5300000000007</v>
      </c>
      <c r="AC219" s="8">
        <v>0</v>
      </c>
      <c r="AD219" s="8">
        <v>3478.5300000000007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45951</v>
      </c>
      <c r="AK219" s="3">
        <v>45947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45946</v>
      </c>
      <c r="AQ219" s="3">
        <v>45950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45933</v>
      </c>
      <c r="B220" s="14" t="s">
        <v>126</v>
      </c>
      <c r="C220" s="9" t="s">
        <v>105</v>
      </c>
      <c r="D220" s="13" t="s">
        <v>491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42</v>
      </c>
      <c r="O220" s="9">
        <v>40</v>
      </c>
      <c r="P220" s="10">
        <v>68.387785804799989</v>
      </c>
      <c r="Q220" s="10">
        <v>0</v>
      </c>
      <c r="R220" s="10">
        <v>68.387785804799989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118</v>
      </c>
      <c r="AA220" s="8">
        <v>3478.5300000000007</v>
      </c>
      <c r="AB220" s="8">
        <v>3478.5300000000007</v>
      </c>
      <c r="AC220" s="8">
        <v>0</v>
      </c>
      <c r="AD220" s="8">
        <v>3478.5300000000007</v>
      </c>
      <c r="AE220" s="8">
        <v>0</v>
      </c>
      <c r="AF220" s="8">
        <v>0</v>
      </c>
      <c r="AG220" s="1" t="s">
        <v>114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45933</v>
      </c>
      <c r="B221" s="14" t="s">
        <v>126</v>
      </c>
      <c r="C221" s="9" t="s">
        <v>79</v>
      </c>
      <c r="D221" s="13" t="s">
        <v>492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118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114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 t="s">
        <v>132</v>
      </c>
      <c r="B222" s="14" t="s">
        <v>132</v>
      </c>
      <c r="C222" s="9" t="s">
        <v>109</v>
      </c>
      <c r="D222" s="13" t="s">
        <v>61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 t="s">
        <v>63</v>
      </c>
      <c r="U222" s="11">
        <v>200000</v>
      </c>
      <c r="V222" s="10">
        <v>0</v>
      </c>
      <c r="W222" s="10">
        <v>200000</v>
      </c>
      <c r="X222" s="10">
        <v>0</v>
      </c>
      <c r="Y222" s="10">
        <v>210000</v>
      </c>
      <c r="Z222" s="9" t="s">
        <v>118</v>
      </c>
      <c r="AA222" s="8">
        <v>215138.00000000003</v>
      </c>
      <c r="AB222" s="8">
        <v>215138.00000000003</v>
      </c>
      <c r="AC222" s="8">
        <v>0</v>
      </c>
      <c r="AD222" s="8">
        <v>215138.00000000003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45631</v>
      </c>
      <c r="B223" s="14" t="s">
        <v>195</v>
      </c>
      <c r="C223" s="9" t="s">
        <v>107</v>
      </c>
      <c r="D223" s="13" t="s">
        <v>141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118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207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45631</v>
      </c>
      <c r="B224" s="14" t="s">
        <v>194</v>
      </c>
      <c r="C224" s="9" t="s">
        <v>107</v>
      </c>
      <c r="D224" s="13" t="s">
        <v>141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 t="s">
        <v>63</v>
      </c>
      <c r="U224" s="11">
        <v>9000</v>
      </c>
      <c r="V224" s="10">
        <v>0</v>
      </c>
      <c r="W224" s="10">
        <v>9000</v>
      </c>
      <c r="X224" s="10">
        <v>0</v>
      </c>
      <c r="Y224" s="10">
        <v>9450</v>
      </c>
      <c r="Z224" s="9" t="s">
        <v>118</v>
      </c>
      <c r="AA224" s="8">
        <v>9681.2100000000009</v>
      </c>
      <c r="AB224" s="8">
        <v>9681.2100000000009</v>
      </c>
      <c r="AC224" s="8">
        <v>0</v>
      </c>
      <c r="AD224" s="8">
        <v>9681.2100000000009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206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45896</v>
      </c>
      <c r="B225" s="14" t="s">
        <v>294</v>
      </c>
      <c r="C225" s="9" t="s">
        <v>105</v>
      </c>
      <c r="D225" s="13" t="s">
        <v>295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45896</v>
      </c>
      <c r="B226" s="14" t="s">
        <v>296</v>
      </c>
      <c r="C226" s="9" t="s">
        <v>105</v>
      </c>
      <c r="D226" s="13" t="s">
        <v>265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118</v>
      </c>
      <c r="AA226" s="8">
        <v>5518.15</v>
      </c>
      <c r="AB226" s="8">
        <v>5518.15</v>
      </c>
      <c r="AC226" s="8">
        <v>0</v>
      </c>
      <c r="AD226" s="8">
        <v>5518.15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45896</v>
      </c>
      <c r="B227" s="14" t="s">
        <v>297</v>
      </c>
      <c r="C227" s="9" t="s">
        <v>105</v>
      </c>
      <c r="D227" s="13" t="s">
        <v>298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89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45911</v>
      </c>
      <c r="B228" s="14" t="s">
        <v>321</v>
      </c>
      <c r="C228" s="9" t="s">
        <v>105</v>
      </c>
      <c r="D228" s="13" t="s">
        <v>322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118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 t="s">
        <v>132</v>
      </c>
      <c r="B229" s="14" t="s">
        <v>132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118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45854</v>
      </c>
      <c r="B230" s="14" t="s">
        <v>257</v>
      </c>
      <c r="C230" s="9" t="s">
        <v>79</v>
      </c>
      <c r="D230" s="13" t="s">
        <v>258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3310.89</v>
      </c>
      <c r="AB230" s="8">
        <v>3310.89</v>
      </c>
      <c r="AC230" s="8">
        <v>0</v>
      </c>
      <c r="AD230" s="8">
        <v>0</v>
      </c>
      <c r="AE230" s="8">
        <v>3310.89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45826</v>
      </c>
      <c r="B231" s="14" t="s">
        <v>250</v>
      </c>
      <c r="C231" s="9" t="s">
        <v>105</v>
      </c>
      <c r="D231" s="13" t="s">
        <v>238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163.47937368575995</v>
      </c>
      <c r="Q231" s="10">
        <v>0</v>
      </c>
      <c r="R231" s="10">
        <v>163.47937368575995</v>
      </c>
      <c r="S231" s="9" t="s">
        <v>67</v>
      </c>
      <c r="T231" s="12" t="s">
        <v>63</v>
      </c>
      <c r="U231" s="11">
        <v>8000</v>
      </c>
      <c r="V231" s="10">
        <v>470</v>
      </c>
      <c r="W231" s="10">
        <v>7530</v>
      </c>
      <c r="X231" s="10">
        <v>0</v>
      </c>
      <c r="Y231" s="10">
        <v>7906.5</v>
      </c>
      <c r="Z231" s="9" t="s">
        <v>118</v>
      </c>
      <c r="AA231" s="8">
        <v>8310.3338999999996</v>
      </c>
      <c r="AB231" s="8">
        <v>8310.3338999999996</v>
      </c>
      <c r="AC231" s="8">
        <v>0</v>
      </c>
      <c r="AD231" s="8">
        <v>8310.3338999999996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45066</v>
      </c>
      <c r="B232" s="14" t="s">
        <v>124</v>
      </c>
      <c r="C232" s="9" t="s">
        <v>79</v>
      </c>
      <c r="D232" s="13" t="s">
        <v>123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0</v>
      </c>
      <c r="AE232" s="8">
        <v>5518.15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82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118</v>
      </c>
      <c r="AA233" s="8">
        <v>301023.74390000018</v>
      </c>
      <c r="AB233" s="8">
        <v>301023.74390000018</v>
      </c>
      <c r="AC233" s="8">
        <v>0</v>
      </c>
      <c r="AD233" s="8">
        <v>292194.70390000014</v>
      </c>
      <c r="AE233" s="8">
        <v>8829.0399999999991</v>
      </c>
      <c r="AF233" s="8" t="s">
        <v>58</v>
      </c>
      <c r="AG233" s="1" t="s">
        <v>61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120</v>
      </c>
      <c r="BD233" s="56">
        <v>0</v>
      </c>
    </row>
    <row r="234" spans="1:56" ht="28.5" customHeight="1" x14ac:dyDescent="0.45">
      <c r="A234" s="3" t="s">
        <v>132</v>
      </c>
      <c r="B234" s="14" t="s">
        <v>132</v>
      </c>
      <c r="C234" s="9" t="s">
        <v>205</v>
      </c>
      <c r="D234" s="13" t="s">
        <v>205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45961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29756.100000000002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45961</v>
      </c>
      <c r="AK234" s="3">
        <v>0</v>
      </c>
      <c r="AL234" s="3">
        <v>45952</v>
      </c>
      <c r="AM234" s="3">
        <v>45959</v>
      </c>
      <c r="AN234" s="3">
        <v>45960</v>
      </c>
      <c r="AO234" s="3">
        <v>45960</v>
      </c>
      <c r="AP234" s="3">
        <v>45956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102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210</v>
      </c>
      <c r="D235" s="13" t="s">
        <v>61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91</v>
      </c>
      <c r="M235" s="10">
        <v>24</v>
      </c>
      <c r="N235" s="9">
        <v>37</v>
      </c>
      <c r="O235" s="9">
        <v>50</v>
      </c>
      <c r="P235" s="10">
        <v>821.54158271999995</v>
      </c>
      <c r="Q235" s="10">
        <v>0</v>
      </c>
      <c r="R235" s="10">
        <v>821.54158271999995</v>
      </c>
      <c r="S235" s="9" t="s">
        <v>121</v>
      </c>
      <c r="T235" s="12" t="s">
        <v>63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83</v>
      </c>
      <c r="AA235" s="8">
        <v>29756.100000000002</v>
      </c>
      <c r="AB235" s="8">
        <v>10429</v>
      </c>
      <c r="AC235" s="8">
        <v>19327.100000000002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72</v>
      </c>
      <c r="AI235" s="1">
        <v>3</v>
      </c>
      <c r="AJ235" s="3" t="s">
        <v>63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102</v>
      </c>
      <c r="BD235" s="56">
        <v>1444.7007249999999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34</v>
      </c>
      <c r="G236" s="9" t="s">
        <v>60</v>
      </c>
      <c r="H236" s="9">
        <v>0</v>
      </c>
      <c r="I236" s="9">
        <v>68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83</v>
      </c>
      <c r="AA236" s="8">
        <v>59512.200000000004</v>
      </c>
      <c r="AB236" s="8">
        <v>40185.100000000006</v>
      </c>
      <c r="AC236" s="8">
        <v>19327.100000000002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102</v>
      </c>
      <c r="BD236" s="56">
        <v>0</v>
      </c>
    </row>
    <row r="237" spans="1:56" ht="28.5" customHeight="1" x14ac:dyDescent="0.45">
      <c r="A237" s="3">
        <v>45933</v>
      </c>
      <c r="B237" s="14" t="s">
        <v>126</v>
      </c>
      <c r="C237" s="9" t="s">
        <v>79</v>
      </c>
      <c r="D237" s="13" t="s">
        <v>460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118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45944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461</v>
      </c>
      <c r="AA237" s="8">
        <v>3310.89</v>
      </c>
      <c r="AB237" s="8">
        <v>3310.89</v>
      </c>
      <c r="AC237" s="8">
        <v>0</v>
      </c>
      <c r="AD237" s="8">
        <v>0</v>
      </c>
      <c r="AE237" s="8">
        <v>3310.89</v>
      </c>
      <c r="AF237" s="8">
        <v>0</v>
      </c>
      <c r="AG237" s="1" t="s">
        <v>113</v>
      </c>
      <c r="AH237" s="1" t="s">
        <v>462</v>
      </c>
      <c r="AI237" s="1">
        <v>3</v>
      </c>
      <c r="AJ237" s="3">
        <v>45944</v>
      </c>
      <c r="AK237" s="3">
        <v>45941</v>
      </c>
      <c r="AL237" s="3">
        <v>45940</v>
      </c>
      <c r="AM237" s="3">
        <v>45939</v>
      </c>
      <c r="AN237" s="3">
        <v>0</v>
      </c>
      <c r="AO237" s="3">
        <v>45940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463</v>
      </c>
      <c r="BD237" s="56">
        <v>0</v>
      </c>
    </row>
    <row r="238" spans="1:56" ht="28.5" customHeight="1" x14ac:dyDescent="0.45">
      <c r="A238" s="3">
        <v>45933</v>
      </c>
      <c r="B238" s="14" t="s">
        <v>126</v>
      </c>
      <c r="C238" s="9" t="s">
        <v>79</v>
      </c>
      <c r="D238" s="13" t="s">
        <v>493</v>
      </c>
      <c r="E238" s="9">
        <v>23</v>
      </c>
      <c r="F238" s="9">
        <v>38</v>
      </c>
      <c r="G238" s="9" t="s">
        <v>60</v>
      </c>
      <c r="H238" s="9" t="s">
        <v>66</v>
      </c>
      <c r="I238" s="9">
        <v>118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45944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461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462</v>
      </c>
      <c r="AI238" s="1">
        <v>3</v>
      </c>
      <c r="AJ238" s="3">
        <v>45944</v>
      </c>
      <c r="AK238" s="3">
        <v>45941</v>
      </c>
      <c r="AL238" s="3">
        <v>45940</v>
      </c>
      <c r="AM238" s="3">
        <v>45939</v>
      </c>
      <c r="AN238" s="3">
        <v>0</v>
      </c>
      <c r="AO238" s="3">
        <v>45940</v>
      </c>
      <c r="AP238" s="3">
        <v>45939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463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23</v>
      </c>
      <c r="F239" s="9">
        <v>37</v>
      </c>
      <c r="G239" s="9">
        <v>0</v>
      </c>
      <c r="H239" s="9">
        <v>0</v>
      </c>
      <c r="I239" s="9">
        <v>85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461</v>
      </c>
      <c r="AA239" s="8">
        <v>6621.78</v>
      </c>
      <c r="AB239" s="8">
        <v>6621.78</v>
      </c>
      <c r="AC239" s="8">
        <v>0</v>
      </c>
      <c r="AD239" s="8">
        <v>0</v>
      </c>
      <c r="AE239" s="8">
        <v>6621.78</v>
      </c>
      <c r="AF239" s="8" t="s">
        <v>58</v>
      </c>
      <c r="AG239" s="1" t="s">
        <v>113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464</v>
      </c>
      <c r="BD239" s="56">
        <v>0</v>
      </c>
    </row>
    <row r="240" spans="1:56" ht="28.5" customHeight="1" x14ac:dyDescent="0.45">
      <c r="A240" s="3">
        <v>45601</v>
      </c>
      <c r="B240" s="14" t="s">
        <v>185</v>
      </c>
      <c r="C240" s="9" t="s">
        <v>92</v>
      </c>
      <c r="D240" s="13" t="s">
        <v>139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90</v>
      </c>
      <c r="M240" s="10">
        <v>24</v>
      </c>
      <c r="N240" s="9">
        <v>40</v>
      </c>
      <c r="O240" s="9">
        <v>55</v>
      </c>
      <c r="P240" s="10">
        <v>3207.7128103679997</v>
      </c>
      <c r="Q240" s="10">
        <v>0</v>
      </c>
      <c r="R240" s="10">
        <v>3207.7128103679997</v>
      </c>
      <c r="S240" s="9" t="s">
        <v>259</v>
      </c>
      <c r="T240" s="12" t="s">
        <v>63</v>
      </c>
      <c r="U240" s="11">
        <v>100000</v>
      </c>
      <c r="V240" s="10">
        <v>1500</v>
      </c>
      <c r="W240" s="10">
        <v>98500</v>
      </c>
      <c r="X240" s="10">
        <v>0</v>
      </c>
      <c r="Y240" s="10">
        <v>103425</v>
      </c>
      <c r="Z240" s="9" t="s">
        <v>98</v>
      </c>
      <c r="AA240" s="8">
        <v>105955.465</v>
      </c>
      <c r="AB240" s="8">
        <v>19362</v>
      </c>
      <c r="AC240" s="8">
        <v>86593.464999999997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111</v>
      </c>
      <c r="BD240" s="56">
        <v>11092.935565123611</v>
      </c>
    </row>
    <row r="241" spans="1:56" ht="28.5" customHeight="1" x14ac:dyDescent="0.45">
      <c r="A241" s="3">
        <v>45601</v>
      </c>
      <c r="B241" s="14" t="s">
        <v>185</v>
      </c>
      <c r="C241" s="9" t="s">
        <v>92</v>
      </c>
      <c r="D241" s="13" t="s">
        <v>139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90</v>
      </c>
      <c r="M241" s="10">
        <v>24</v>
      </c>
      <c r="N241" s="9">
        <v>40</v>
      </c>
      <c r="O241" s="9">
        <v>55</v>
      </c>
      <c r="P241" s="10">
        <v>11003.203948644863</v>
      </c>
      <c r="Q241" s="10">
        <v>0</v>
      </c>
      <c r="R241" s="10">
        <v>11003.203948644863</v>
      </c>
      <c r="S241" s="9" t="s">
        <v>259</v>
      </c>
      <c r="T241" s="12" t="s">
        <v>63</v>
      </c>
      <c r="U241" s="11">
        <v>337878</v>
      </c>
      <c r="V241" s="10">
        <v>0</v>
      </c>
      <c r="W241" s="10">
        <v>337878</v>
      </c>
      <c r="X241" s="10">
        <v>0</v>
      </c>
      <c r="Y241" s="10">
        <v>354771.9</v>
      </c>
      <c r="Z241" s="9" t="s">
        <v>98</v>
      </c>
      <c r="AA241" s="8">
        <v>363451.98582000006</v>
      </c>
      <c r="AB241" s="8">
        <v>0</v>
      </c>
      <c r="AC241" s="8">
        <v>363451.98582000006</v>
      </c>
      <c r="AD241" s="8">
        <v>0</v>
      </c>
      <c r="AE241" s="8">
        <v>0</v>
      </c>
      <c r="AF241" s="8">
        <v>0</v>
      </c>
      <c r="AG241" s="1" t="s">
        <v>116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111</v>
      </c>
      <c r="BD241" s="56">
        <v>46559.511849046357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37</v>
      </c>
      <c r="G242" s="9">
        <v>0</v>
      </c>
      <c r="H242" s="9">
        <v>0</v>
      </c>
      <c r="I242" s="9">
        <v>128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98</v>
      </c>
      <c r="AA242" s="8">
        <v>469407.45082000003</v>
      </c>
      <c r="AB242" s="8">
        <v>19362</v>
      </c>
      <c r="AC242" s="8">
        <v>450045.45082000003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112</v>
      </c>
      <c r="BD242" s="56">
        <v>0</v>
      </c>
    </row>
    <row r="243" spans="1:56" ht="28.5" customHeight="1" x14ac:dyDescent="0.45">
      <c r="A243" s="3">
        <v>45923</v>
      </c>
      <c r="B243" s="14" t="s">
        <v>410</v>
      </c>
      <c r="C243" s="9" t="s">
        <v>376</v>
      </c>
      <c r="D243" s="13" t="s">
        <v>411</v>
      </c>
      <c r="E243" s="9">
        <v>24</v>
      </c>
      <c r="F243" s="9">
        <v>37</v>
      </c>
      <c r="G243" s="9" t="s">
        <v>60</v>
      </c>
      <c r="H243" s="9">
        <v>0</v>
      </c>
      <c r="I243" s="9">
        <v>120</v>
      </c>
      <c r="J243" s="9" t="s">
        <v>57</v>
      </c>
      <c r="K243" s="9">
        <v>5</v>
      </c>
      <c r="L243" s="9" t="s">
        <v>91</v>
      </c>
      <c r="M243" s="10">
        <v>25</v>
      </c>
      <c r="N243" s="9">
        <v>40</v>
      </c>
      <c r="O243" s="9">
        <v>55</v>
      </c>
      <c r="P243" s="10">
        <v>169.61256399999996</v>
      </c>
      <c r="Q243" s="10">
        <v>0</v>
      </c>
      <c r="R243" s="10">
        <v>169.61256399999996</v>
      </c>
      <c r="S243" s="9" t="s">
        <v>67</v>
      </c>
      <c r="T243" s="12">
        <v>45948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412</v>
      </c>
      <c r="AA243" s="8">
        <v>5378.4500000000007</v>
      </c>
      <c r="AB243" s="8">
        <v>3147</v>
      </c>
      <c r="AC243" s="8">
        <v>2231.4500000000007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>
        <v>45948</v>
      </c>
      <c r="AK243" s="3">
        <v>0</v>
      </c>
      <c r="AL243" s="3">
        <v>45938</v>
      </c>
      <c r="AM243" s="3">
        <v>45945</v>
      </c>
      <c r="AN243" s="3">
        <v>45946</v>
      </c>
      <c r="AO243" s="3">
        <v>45946</v>
      </c>
      <c r="AP243" s="3">
        <v>45943</v>
      </c>
      <c r="AQ243" s="3">
        <v>45947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413</v>
      </c>
      <c r="BD243" s="56">
        <v>273.65015166666672</v>
      </c>
    </row>
    <row r="244" spans="1:56" ht="28.5" customHeight="1" x14ac:dyDescent="0.45">
      <c r="A244" s="3">
        <v>45923</v>
      </c>
      <c r="B244" s="14" t="s">
        <v>410</v>
      </c>
      <c r="C244" s="9" t="s">
        <v>376</v>
      </c>
      <c r="D244" s="13" t="s">
        <v>59</v>
      </c>
      <c r="E244" s="9">
        <v>24</v>
      </c>
      <c r="F244" s="9">
        <v>37</v>
      </c>
      <c r="G244" s="9" t="s">
        <v>60</v>
      </c>
      <c r="H244" s="9">
        <v>0</v>
      </c>
      <c r="I244" s="9">
        <v>120</v>
      </c>
      <c r="J244" s="9" t="s">
        <v>57</v>
      </c>
      <c r="K244" s="9">
        <v>5</v>
      </c>
      <c r="L244" s="9" t="s">
        <v>91</v>
      </c>
      <c r="M244" s="10">
        <v>25</v>
      </c>
      <c r="N244" s="9">
        <v>40</v>
      </c>
      <c r="O244" s="9">
        <v>55</v>
      </c>
      <c r="P244" s="10">
        <v>78.15746949119999</v>
      </c>
      <c r="Q244" s="10">
        <v>0</v>
      </c>
      <c r="R244" s="10">
        <v>78.15746949119999</v>
      </c>
      <c r="S244" s="9" t="s">
        <v>67</v>
      </c>
      <c r="T244" s="12">
        <v>45948</v>
      </c>
      <c r="U244" s="11">
        <v>5000</v>
      </c>
      <c r="V244" s="10">
        <v>2696</v>
      </c>
      <c r="W244" s="10">
        <v>2304</v>
      </c>
      <c r="X244" s="10">
        <v>0</v>
      </c>
      <c r="Y244" s="10">
        <v>0</v>
      </c>
      <c r="Z244" s="9" t="s">
        <v>412</v>
      </c>
      <c r="AA244" s="8">
        <v>2478.38976</v>
      </c>
      <c r="AB244" s="8">
        <v>0</v>
      </c>
      <c r="AC244" s="8">
        <v>2478.38976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264</v>
      </c>
      <c r="AI244" s="1">
        <v>2</v>
      </c>
      <c r="AJ244" s="3">
        <v>45948</v>
      </c>
      <c r="AK244" s="3">
        <v>0</v>
      </c>
      <c r="AL244" s="3">
        <v>0</v>
      </c>
      <c r="AM244" s="3">
        <v>0</v>
      </c>
      <c r="AN244" s="3">
        <v>0</v>
      </c>
      <c r="AO244" s="3">
        <v>45946</v>
      </c>
      <c r="AP244" s="3">
        <v>45943</v>
      </c>
      <c r="AQ244" s="3">
        <v>45947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413</v>
      </c>
      <c r="BD244" s="56">
        <v>303.93319756800003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24</v>
      </c>
      <c r="F245" s="9">
        <v>37</v>
      </c>
      <c r="G245" s="9">
        <v>0</v>
      </c>
      <c r="H245" s="9">
        <v>0</v>
      </c>
      <c r="I245" s="9">
        <v>120</v>
      </c>
      <c r="J245" s="9" t="s">
        <v>78</v>
      </c>
      <c r="K245" s="9">
        <v>3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412</v>
      </c>
      <c r="AA245" s="8">
        <v>7856.8397600000008</v>
      </c>
      <c r="AB245" s="8">
        <v>3147</v>
      </c>
      <c r="AC245" s="8">
        <v>4709.8397600000008</v>
      </c>
      <c r="AD245" s="8">
        <v>0</v>
      </c>
      <c r="AE245" s="8">
        <v>0</v>
      </c>
      <c r="AF245" s="8" t="s">
        <v>58</v>
      </c>
      <c r="AG245" s="1" t="s">
        <v>113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414</v>
      </c>
      <c r="BD245" s="56">
        <v>0</v>
      </c>
    </row>
    <row r="246" spans="1:56" ht="28.5" customHeight="1" x14ac:dyDescent="0.45">
      <c r="A246" s="3">
        <v>45934</v>
      </c>
      <c r="B246" s="14" t="s">
        <v>126</v>
      </c>
      <c r="C246" s="9" t="s">
        <v>494</v>
      </c>
      <c r="D246" s="13" t="s">
        <v>59</v>
      </c>
      <c r="E246" s="9">
        <v>26</v>
      </c>
      <c r="F246" s="9">
        <v>39</v>
      </c>
      <c r="G246" s="9" t="s">
        <v>60</v>
      </c>
      <c r="H246" s="9">
        <v>0</v>
      </c>
      <c r="I246" s="9">
        <v>93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45944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495</v>
      </c>
      <c r="AA246" s="8">
        <v>11315.7</v>
      </c>
      <c r="AB246" s="8">
        <v>11315.7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45944</v>
      </c>
      <c r="AK246" s="3">
        <v>0</v>
      </c>
      <c r="AL246" s="3">
        <v>0</v>
      </c>
      <c r="AM246" s="3">
        <v>0</v>
      </c>
      <c r="AN246" s="3">
        <v>0</v>
      </c>
      <c r="AO246" s="3">
        <v>45943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303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100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495</v>
      </c>
      <c r="AA247" s="8">
        <v>11315.7</v>
      </c>
      <c r="AB247" s="8">
        <v>11315.7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116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303</v>
      </c>
      <c r="BD247" s="56">
        <v>0</v>
      </c>
    </row>
    <row r="248" spans="1:56" ht="28.5" customHeight="1" x14ac:dyDescent="0.45">
      <c r="A248" s="3">
        <v>45931</v>
      </c>
      <c r="B248" s="14" t="s">
        <v>496</v>
      </c>
      <c r="C248" s="9" t="s">
        <v>107</v>
      </c>
      <c r="D248" s="13" t="s">
        <v>59</v>
      </c>
      <c r="E248" s="9">
        <v>26</v>
      </c>
      <c r="F248" s="9">
        <v>43</v>
      </c>
      <c r="G248" s="9" t="s">
        <v>60</v>
      </c>
      <c r="H248" s="9">
        <v>0</v>
      </c>
      <c r="I248" s="9">
        <v>116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45945</v>
      </c>
      <c r="U248" s="11">
        <v>10122</v>
      </c>
      <c r="V248" s="10">
        <v>0</v>
      </c>
      <c r="W248" s="10">
        <v>10122</v>
      </c>
      <c r="X248" s="10">
        <v>0</v>
      </c>
      <c r="Y248" s="10">
        <v>0</v>
      </c>
      <c r="Z248" s="9" t="s">
        <v>189</v>
      </c>
      <c r="AA248" s="8">
        <v>12584.98626</v>
      </c>
      <c r="AB248" s="8">
        <v>5651</v>
      </c>
      <c r="AC248" s="8">
        <v>6933.9862599999997</v>
      </c>
      <c r="AD248" s="8">
        <v>0</v>
      </c>
      <c r="AE248" s="8">
        <v>0</v>
      </c>
      <c r="AF248" s="8">
        <v>0</v>
      </c>
      <c r="AG248" s="1" t="s">
        <v>116</v>
      </c>
      <c r="AH248" s="1" t="s">
        <v>77</v>
      </c>
      <c r="AI248" s="1">
        <v>1</v>
      </c>
      <c r="AJ248" s="3">
        <v>45945</v>
      </c>
      <c r="AK248" s="3">
        <v>0</v>
      </c>
      <c r="AL248" s="3">
        <v>0</v>
      </c>
      <c r="AM248" s="3">
        <v>0</v>
      </c>
      <c r="AN248" s="3">
        <v>0</v>
      </c>
      <c r="AO248" s="3">
        <v>45944</v>
      </c>
      <c r="AP248" s="3">
        <v>45940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689.08414566044451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116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189</v>
      </c>
      <c r="AA249" s="8">
        <v>12584.98626</v>
      </c>
      <c r="AB249" s="8">
        <v>5651</v>
      </c>
      <c r="AC249" s="8">
        <v>6933.9862599999997</v>
      </c>
      <c r="AD249" s="8">
        <v>0</v>
      </c>
      <c r="AE249" s="8">
        <v>0</v>
      </c>
      <c r="AF249" s="8" t="s">
        <v>58</v>
      </c>
      <c r="AG249" s="1" t="s">
        <v>116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0</v>
      </c>
    </row>
    <row r="250" spans="1:56" ht="28.5" customHeight="1" x14ac:dyDescent="0.45">
      <c r="A250" s="3">
        <v>45901</v>
      </c>
      <c r="B250" s="14" t="s">
        <v>299</v>
      </c>
      <c r="C250" s="9" t="s">
        <v>107</v>
      </c>
      <c r="D250" s="13" t="s">
        <v>141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45945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87</v>
      </c>
      <c r="AA250" s="8">
        <v>12433.3</v>
      </c>
      <c r="AB250" s="8">
        <v>12433.3</v>
      </c>
      <c r="AC250" s="8">
        <v>0</v>
      </c>
      <c r="AD250" s="8">
        <v>3573</v>
      </c>
      <c r="AE250" s="8">
        <v>8860.2999999999993</v>
      </c>
      <c r="AF250" s="8">
        <v>0</v>
      </c>
      <c r="AG250" s="1" t="s">
        <v>113</v>
      </c>
      <c r="AH250" s="1" t="s">
        <v>75</v>
      </c>
      <c r="AI250" s="1">
        <v>4</v>
      </c>
      <c r="AJ250" s="3">
        <v>45945</v>
      </c>
      <c r="AK250" s="3">
        <v>45941</v>
      </c>
      <c r="AL250" s="3">
        <v>45934</v>
      </c>
      <c r="AM250" s="3">
        <v>45942</v>
      </c>
      <c r="AN250" s="3">
        <v>45943</v>
      </c>
      <c r="AO250" s="3">
        <v>45944</v>
      </c>
      <c r="AP250" s="3">
        <v>45940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103</v>
      </c>
      <c r="BD250" s="56">
        <v>0</v>
      </c>
    </row>
    <row r="251" spans="1:56" ht="28.5" customHeight="1" x14ac:dyDescent="0.45">
      <c r="A251" s="3">
        <v>45933</v>
      </c>
      <c r="B251" s="14" t="s">
        <v>497</v>
      </c>
      <c r="C251" s="9" t="s">
        <v>107</v>
      </c>
      <c r="D251" s="13" t="s">
        <v>59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45951</v>
      </c>
      <c r="U251" s="11">
        <v>15000</v>
      </c>
      <c r="V251" s="10">
        <v>0</v>
      </c>
      <c r="W251" s="10">
        <v>15000</v>
      </c>
      <c r="X251" s="10">
        <v>0</v>
      </c>
      <c r="Y251" s="10">
        <v>0</v>
      </c>
      <c r="Z251" s="9" t="s">
        <v>87</v>
      </c>
      <c r="AA251" s="8">
        <v>18649.949999999997</v>
      </c>
      <c r="AB251" s="8">
        <v>3896</v>
      </c>
      <c r="AC251" s="8">
        <v>14753.949999999997</v>
      </c>
      <c r="AD251" s="8">
        <v>1976</v>
      </c>
      <c r="AE251" s="8">
        <v>16673.949999999997</v>
      </c>
      <c r="AF251" s="8">
        <v>0</v>
      </c>
      <c r="AG251" s="1" t="s">
        <v>113</v>
      </c>
      <c r="AH251" s="1" t="s">
        <v>143</v>
      </c>
      <c r="AI251" s="1">
        <v>2</v>
      </c>
      <c r="AJ251" s="3">
        <v>45951</v>
      </c>
      <c r="AK251" s="3">
        <v>45949</v>
      </c>
      <c r="AL251" s="3">
        <v>0</v>
      </c>
      <c r="AM251" s="3">
        <v>0</v>
      </c>
      <c r="AN251" s="3">
        <v>0</v>
      </c>
      <c r="AO251" s="3">
        <v>45950</v>
      </c>
      <c r="AP251" s="3">
        <v>45946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140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1521.6240433333332</v>
      </c>
    </row>
    <row r="252" spans="1:56" ht="28.5" customHeight="1" x14ac:dyDescent="0.45">
      <c r="A252" s="3">
        <v>45933</v>
      </c>
      <c r="B252" s="14" t="s">
        <v>498</v>
      </c>
      <c r="C252" s="9" t="s">
        <v>107</v>
      </c>
      <c r="D252" s="13" t="s">
        <v>59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45960</v>
      </c>
      <c r="U252" s="11">
        <v>15000</v>
      </c>
      <c r="V252" s="10">
        <v>0</v>
      </c>
      <c r="W252" s="10">
        <v>15000</v>
      </c>
      <c r="X252" s="10">
        <v>0</v>
      </c>
      <c r="Y252" s="10">
        <v>0</v>
      </c>
      <c r="Z252" s="9" t="s">
        <v>87</v>
      </c>
      <c r="AA252" s="8">
        <v>18649.949999999997</v>
      </c>
      <c r="AB252" s="8">
        <v>0</v>
      </c>
      <c r="AC252" s="8">
        <v>18649.949999999997</v>
      </c>
      <c r="AD252" s="8">
        <v>0</v>
      </c>
      <c r="AE252" s="8">
        <v>18649.949999999997</v>
      </c>
      <c r="AF252" s="8">
        <v>0</v>
      </c>
      <c r="AG252" s="1" t="s">
        <v>115</v>
      </c>
      <c r="AH252" s="1" t="s">
        <v>143</v>
      </c>
      <c r="AI252" s="1">
        <v>2</v>
      </c>
      <c r="AJ252" s="3">
        <v>45960</v>
      </c>
      <c r="AK252" s="3">
        <v>45958</v>
      </c>
      <c r="AL252" s="3">
        <v>0</v>
      </c>
      <c r="AM252" s="3">
        <v>0</v>
      </c>
      <c r="AN252" s="3">
        <v>0</v>
      </c>
      <c r="AO252" s="3">
        <v>45959</v>
      </c>
      <c r="AP252" s="3">
        <v>45955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140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1923.4315100000001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120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87</v>
      </c>
      <c r="AA253" s="8">
        <v>49733.2</v>
      </c>
      <c r="AB253" s="8">
        <v>16329.3</v>
      </c>
      <c r="AC253" s="8">
        <v>33403.899999999994</v>
      </c>
      <c r="AD253" s="8">
        <v>5549</v>
      </c>
      <c r="AE253" s="8">
        <v>44184.2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0</v>
      </c>
    </row>
    <row r="254" spans="1:56" ht="28.5" customHeight="1" x14ac:dyDescent="0.45">
      <c r="A254" s="3">
        <v>45925</v>
      </c>
      <c r="B254" s="14" t="s">
        <v>416</v>
      </c>
      <c r="C254" s="9" t="s">
        <v>144</v>
      </c>
      <c r="D254" s="13" t="s">
        <v>145</v>
      </c>
      <c r="E254" s="9">
        <v>28</v>
      </c>
      <c r="F254" s="9">
        <v>41</v>
      </c>
      <c r="G254" s="9" t="s">
        <v>60</v>
      </c>
      <c r="H254" s="9">
        <v>0</v>
      </c>
      <c r="I254" s="9">
        <v>120</v>
      </c>
      <c r="J254" s="9" t="s">
        <v>78</v>
      </c>
      <c r="K254" s="9">
        <v>3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45939</v>
      </c>
      <c r="U254" s="11">
        <v>50000</v>
      </c>
      <c r="V254" s="10">
        <v>700</v>
      </c>
      <c r="W254" s="10">
        <v>49300</v>
      </c>
      <c r="X254" s="10">
        <v>52510</v>
      </c>
      <c r="Y254" s="10">
        <v>0</v>
      </c>
      <c r="Z254" s="9" t="s">
        <v>125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45939</v>
      </c>
      <c r="AK254" s="3">
        <v>0</v>
      </c>
      <c r="AL254" s="3">
        <v>45930</v>
      </c>
      <c r="AM254" s="3">
        <v>45937</v>
      </c>
      <c r="AN254" s="3">
        <v>45938</v>
      </c>
      <c r="AO254" s="3">
        <v>45938</v>
      </c>
      <c r="AP254" s="3">
        <v>45934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 t="s">
        <v>415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8.5" customHeight="1" x14ac:dyDescent="0.45">
      <c r="A255" s="3" t="s">
        <v>132</v>
      </c>
      <c r="B255" s="14" t="s">
        <v>132</v>
      </c>
      <c r="C255" s="9" t="s">
        <v>107</v>
      </c>
      <c r="D255" s="13" t="s">
        <v>59</v>
      </c>
      <c r="E255" s="9">
        <v>28</v>
      </c>
      <c r="F255" s="9">
        <v>47</v>
      </c>
      <c r="G255" s="9" t="s">
        <v>60</v>
      </c>
      <c r="H255" s="9" t="s">
        <v>66</v>
      </c>
      <c r="I255" s="9">
        <v>180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45961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125</v>
      </c>
      <c r="AA255" s="8">
        <v>6775.4500000000007</v>
      </c>
      <c r="AB255" s="8">
        <v>6775.4500000000007</v>
      </c>
      <c r="AC255" s="8">
        <v>0</v>
      </c>
      <c r="AD255" s="8">
        <v>0</v>
      </c>
      <c r="AE255" s="8">
        <v>6775.4500000000007</v>
      </c>
      <c r="AF255" s="8">
        <v>0</v>
      </c>
      <c r="AG255" s="1">
        <v>0</v>
      </c>
      <c r="AH255" s="1" t="s">
        <v>143</v>
      </c>
      <c r="AI255" s="1">
        <v>2</v>
      </c>
      <c r="AJ255" s="3">
        <v>45961</v>
      </c>
      <c r="AK255" s="3">
        <v>45959</v>
      </c>
      <c r="AL255" s="3">
        <v>0</v>
      </c>
      <c r="AM255" s="3">
        <v>0</v>
      </c>
      <c r="AN255" s="3">
        <v>0</v>
      </c>
      <c r="AO255" s="3">
        <v>45960</v>
      </c>
      <c r="AP255" s="3">
        <v>45956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140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28</v>
      </c>
      <c r="F256" s="9">
        <v>43</v>
      </c>
      <c r="G256" s="9">
        <v>0</v>
      </c>
      <c r="H256" s="9">
        <v>0</v>
      </c>
      <c r="I256" s="9">
        <v>130</v>
      </c>
      <c r="J256" s="9" t="s">
        <v>57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125</v>
      </c>
      <c r="AA256" s="8">
        <v>6775.4500000000007</v>
      </c>
      <c r="AB256" s="8">
        <v>6775.4500000000007</v>
      </c>
      <c r="AC256" s="8">
        <v>0</v>
      </c>
      <c r="AD256" s="8">
        <v>0</v>
      </c>
      <c r="AE256" s="8">
        <v>6775.4500000000007</v>
      </c>
      <c r="AF256" s="8" t="s">
        <v>58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146</v>
      </c>
      <c r="BD256" s="56">
        <v>0</v>
      </c>
    </row>
  </sheetData>
  <autoFilter ref="A5:BD2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6">
    <cfRule type="expression" dxfId="6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FFFB-2D8B-45B3-A9BD-AB3B63BE216C}">
  <sheetPr>
    <tabColor rgb="FFFFFF00"/>
  </sheetPr>
  <dimension ref="A1:BD263"/>
  <sheetViews>
    <sheetView topLeftCell="A5" zoomScale="80" zoomScaleNormal="80" workbookViewId="0">
      <selection activeCell="R20" sqref="R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45934</v>
      </c>
      <c r="E3" s="85" t="s">
        <v>52</v>
      </c>
      <c r="F3" s="85"/>
      <c r="G3" s="86">
        <v>10.53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1500</v>
      </c>
      <c r="AC6" s="8">
        <v>5904.0999999999995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351.41203200000001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1500</v>
      </c>
      <c r="AC7" s="8">
        <v>5904.0999999999995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1658</v>
      </c>
      <c r="AC10" s="8">
        <v>2463.1500000000005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169.46472000000003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117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17499.98</v>
      </c>
      <c r="AC15" s="8">
        <v>64280.4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12760</v>
      </c>
      <c r="Y16" s="10">
        <v>39102</v>
      </c>
      <c r="Z16" s="9" t="s">
        <v>165</v>
      </c>
      <c r="AA16" s="8">
        <v>34414.061219999996</v>
      </c>
      <c r="AB16" s="8">
        <v>34414.061219999996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17602.2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246539.97555</v>
      </c>
      <c r="AB22" s="8">
        <v>59595.26122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430</v>
      </c>
      <c r="C23" s="9" t="s">
        <v>73</v>
      </c>
      <c r="D23" s="13">
        <v>997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45936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433</v>
      </c>
      <c r="AG23" s="1" t="s">
        <v>113</v>
      </c>
      <c r="AH23" s="1" t="s">
        <v>74</v>
      </c>
      <c r="AI23" s="1">
        <v>2</v>
      </c>
      <c r="AJ23" s="3">
        <v>45936</v>
      </c>
      <c r="AK23" s="3">
        <v>0</v>
      </c>
      <c r="AL23" s="3">
        <v>45927</v>
      </c>
      <c r="AM23" s="3">
        <v>45934</v>
      </c>
      <c r="AN23" s="3">
        <v>45935</v>
      </c>
      <c r="AO23" s="3">
        <v>45935</v>
      </c>
      <c r="AP23" s="3">
        <v>45931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430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45936</v>
      </c>
      <c r="U24" s="11">
        <v>5000</v>
      </c>
      <c r="V24" s="10">
        <v>5000</v>
      </c>
      <c r="W24" s="10">
        <v>0</v>
      </c>
      <c r="X24" s="10">
        <v>5600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433</v>
      </c>
      <c r="AG24" s="1" t="s">
        <v>113</v>
      </c>
      <c r="AH24" s="1" t="s">
        <v>74</v>
      </c>
      <c r="AI24" s="1">
        <v>2</v>
      </c>
      <c r="AJ24" s="3">
        <v>45936</v>
      </c>
      <c r="AK24" s="3">
        <v>0</v>
      </c>
      <c r="AL24" s="3">
        <v>45927</v>
      </c>
      <c r="AM24" s="3">
        <v>45934</v>
      </c>
      <c r="AN24" s="3">
        <v>45935</v>
      </c>
      <c r="AO24" s="3">
        <v>45935</v>
      </c>
      <c r="AP24" s="3">
        <v>45931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432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433</v>
      </c>
      <c r="AG25" s="1" t="s">
        <v>113</v>
      </c>
      <c r="AH25" s="1" t="s">
        <v>74</v>
      </c>
      <c r="AI25" s="1">
        <v>2</v>
      </c>
      <c r="AJ25" s="3">
        <v>45936</v>
      </c>
      <c r="AK25" s="3">
        <v>0</v>
      </c>
      <c r="AL25" s="3">
        <v>45927</v>
      </c>
      <c r="AM25" s="3">
        <v>45934</v>
      </c>
      <c r="AN25" s="3">
        <v>45935</v>
      </c>
      <c r="AO25" s="3">
        <v>45935</v>
      </c>
      <c r="AP25" s="3">
        <v>45931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254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45936</v>
      </c>
      <c r="U26" s="11">
        <v>10000</v>
      </c>
      <c r="V26" s="10">
        <v>10000</v>
      </c>
      <c r="W26" s="10">
        <v>0</v>
      </c>
      <c r="X26" s="10">
        <v>10500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433</v>
      </c>
      <c r="AG26" s="1" t="s">
        <v>113</v>
      </c>
      <c r="AH26" s="1" t="s">
        <v>74</v>
      </c>
      <c r="AI26" s="1">
        <v>2</v>
      </c>
      <c r="AJ26" s="3">
        <v>45936</v>
      </c>
      <c r="AK26" s="3">
        <v>0</v>
      </c>
      <c r="AL26" s="3">
        <v>45927</v>
      </c>
      <c r="AM26" s="3">
        <v>45934</v>
      </c>
      <c r="AN26" s="3">
        <v>45935</v>
      </c>
      <c r="AO26" s="3">
        <v>45935</v>
      </c>
      <c r="AP26" s="3">
        <v>45931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434</v>
      </c>
      <c r="C27" s="9" t="s">
        <v>73</v>
      </c>
      <c r="D27" s="13" t="s">
        <v>182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45936</v>
      </c>
      <c r="U27" s="11">
        <v>10000</v>
      </c>
      <c r="V27" s="10">
        <v>10000</v>
      </c>
      <c r="W27" s="10">
        <v>0</v>
      </c>
      <c r="X27" s="10">
        <v>10680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435</v>
      </c>
      <c r="AG27" s="1" t="s">
        <v>116</v>
      </c>
      <c r="AH27" s="1" t="s">
        <v>74</v>
      </c>
      <c r="AI27" s="1">
        <v>2</v>
      </c>
      <c r="AJ27" s="3">
        <v>45936</v>
      </c>
      <c r="AK27" s="3">
        <v>0</v>
      </c>
      <c r="AL27" s="3">
        <v>45927</v>
      </c>
      <c r="AM27" s="3">
        <v>45934</v>
      </c>
      <c r="AN27" s="3">
        <v>45935</v>
      </c>
      <c r="AO27" s="3">
        <v>45935</v>
      </c>
      <c r="AP27" s="3">
        <v>45931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434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45936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435</v>
      </c>
      <c r="AG28" s="1" t="s">
        <v>116</v>
      </c>
      <c r="AH28" s="1" t="s">
        <v>74</v>
      </c>
      <c r="AI28" s="1">
        <v>2</v>
      </c>
      <c r="AJ28" s="3">
        <v>45936</v>
      </c>
      <c r="AK28" s="3">
        <v>0</v>
      </c>
      <c r="AL28" s="3">
        <v>45927</v>
      </c>
      <c r="AM28" s="3">
        <v>45934</v>
      </c>
      <c r="AN28" s="3">
        <v>45935</v>
      </c>
      <c r="AO28" s="3">
        <v>45935</v>
      </c>
      <c r="AP28" s="3">
        <v>45931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434</v>
      </c>
      <c r="C29" s="9" t="s">
        <v>73</v>
      </c>
      <c r="D29" s="13" t="s">
        <v>260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45936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435</v>
      </c>
      <c r="AG29" s="1" t="s">
        <v>114</v>
      </c>
      <c r="AH29" s="1" t="s">
        <v>74</v>
      </c>
      <c r="AI29" s="1">
        <v>2</v>
      </c>
      <c r="AJ29" s="3">
        <v>45936</v>
      </c>
      <c r="AK29" s="3">
        <v>0</v>
      </c>
      <c r="AL29" s="3">
        <v>45927</v>
      </c>
      <c r="AM29" s="3">
        <v>45934</v>
      </c>
      <c r="AN29" s="3">
        <v>45935</v>
      </c>
      <c r="AO29" s="3">
        <v>45935</v>
      </c>
      <c r="AP29" s="3">
        <v>45931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45937</v>
      </c>
      <c r="U30" s="11">
        <v>20000</v>
      </c>
      <c r="V30" s="10">
        <v>15000</v>
      </c>
      <c r="W30" s="10">
        <v>5000</v>
      </c>
      <c r="X30" s="10">
        <v>0</v>
      </c>
      <c r="Y30" s="10">
        <v>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360</v>
      </c>
      <c r="AG30" s="1" t="s">
        <v>114</v>
      </c>
      <c r="AH30" s="1" t="s">
        <v>77</v>
      </c>
      <c r="AI30" s="1">
        <v>1</v>
      </c>
      <c r="AJ30" s="3">
        <v>45937</v>
      </c>
      <c r="AK30" s="3">
        <v>0</v>
      </c>
      <c r="AL30" s="3">
        <v>0</v>
      </c>
      <c r="AM30" s="3">
        <v>0</v>
      </c>
      <c r="AN30" s="3">
        <v>0</v>
      </c>
      <c r="AO30" s="3">
        <v>45936</v>
      </c>
      <c r="AP30" s="3">
        <v>45932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45919</v>
      </c>
      <c r="B31" s="14" t="s">
        <v>361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45937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362</v>
      </c>
      <c r="AG31" s="1" t="s">
        <v>114</v>
      </c>
      <c r="AH31" s="1" t="s">
        <v>77</v>
      </c>
      <c r="AI31" s="1">
        <v>1</v>
      </c>
      <c r="AJ31" s="3">
        <v>45937</v>
      </c>
      <c r="AK31" s="3">
        <v>0</v>
      </c>
      <c r="AL31" s="3">
        <v>0</v>
      </c>
      <c r="AM31" s="3">
        <v>0</v>
      </c>
      <c r="AN31" s="3">
        <v>0</v>
      </c>
      <c r="AO31" s="3">
        <v>45936</v>
      </c>
      <c r="AP31" s="3">
        <v>45932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436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436</v>
      </c>
      <c r="AG33" s="1" t="s">
        <v>116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 t="s">
        <v>256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436</v>
      </c>
      <c r="AG34" s="1" t="s">
        <v>114</v>
      </c>
      <c r="AH34" s="1" t="s">
        <v>74</v>
      </c>
      <c r="AI34" s="1">
        <v>2</v>
      </c>
      <c r="AJ34" s="3">
        <v>45938</v>
      </c>
      <c r="AK34" s="3">
        <v>0</v>
      </c>
      <c r="AL34" s="3">
        <v>45929</v>
      </c>
      <c r="AM34" s="3">
        <v>45936</v>
      </c>
      <c r="AN34" s="3">
        <v>45937</v>
      </c>
      <c r="AO34" s="3">
        <v>45937</v>
      </c>
      <c r="AP34" s="3">
        <v>45933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430</v>
      </c>
      <c r="C35" s="9" t="s">
        <v>73</v>
      </c>
      <c r="D35" s="13" t="s">
        <v>228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436</v>
      </c>
      <c r="AG35" s="1" t="s">
        <v>114</v>
      </c>
      <c r="AH35" s="1" t="s">
        <v>74</v>
      </c>
      <c r="AI35" s="1">
        <v>2</v>
      </c>
      <c r="AJ35" s="3">
        <v>45938</v>
      </c>
      <c r="AK35" s="3">
        <v>0</v>
      </c>
      <c r="AL35" s="3">
        <v>45929</v>
      </c>
      <c r="AM35" s="3">
        <v>45936</v>
      </c>
      <c r="AN35" s="3">
        <v>45937</v>
      </c>
      <c r="AO35" s="3">
        <v>45937</v>
      </c>
      <c r="AP35" s="3">
        <v>45933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45919</v>
      </c>
      <c r="B36" s="14" t="s">
        <v>438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45938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168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436</v>
      </c>
      <c r="AG36" s="1" t="s">
        <v>114</v>
      </c>
      <c r="AH36" s="1" t="s">
        <v>77</v>
      </c>
      <c r="AI36" s="1">
        <v>1</v>
      </c>
      <c r="AJ36" s="3">
        <v>45938</v>
      </c>
      <c r="AK36" s="3">
        <v>0</v>
      </c>
      <c r="AL36" s="3">
        <v>0</v>
      </c>
      <c r="AM36" s="3">
        <v>0</v>
      </c>
      <c r="AN36" s="3">
        <v>0</v>
      </c>
      <c r="AO36" s="3">
        <v>45937</v>
      </c>
      <c r="AP36" s="3">
        <v>45933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394.60593333333333</v>
      </c>
    </row>
    <row r="37" spans="1:56" ht="28.5" customHeight="1" x14ac:dyDescent="0.45">
      <c r="A37" s="3">
        <v>45929</v>
      </c>
      <c r="B37" s="14" t="s">
        <v>434</v>
      </c>
      <c r="C37" s="9" t="s">
        <v>73</v>
      </c>
      <c r="D37" s="13" t="s">
        <v>241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439</v>
      </c>
      <c r="AG37" s="1" t="s">
        <v>114</v>
      </c>
      <c r="AH37" s="1" t="s">
        <v>74</v>
      </c>
      <c r="AI37" s="1">
        <v>2</v>
      </c>
      <c r="AJ37" s="3">
        <v>45938</v>
      </c>
      <c r="AK37" s="3">
        <v>0</v>
      </c>
      <c r="AL37" s="3">
        <v>45929</v>
      </c>
      <c r="AM37" s="3">
        <v>45936</v>
      </c>
      <c r="AN37" s="3">
        <v>45937</v>
      </c>
      <c r="AO37" s="3">
        <v>45937</v>
      </c>
      <c r="AP37" s="3">
        <v>45933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45929</v>
      </c>
      <c r="B38" s="14" t="s">
        <v>434</v>
      </c>
      <c r="C38" s="9" t="s">
        <v>73</v>
      </c>
      <c r="D38" s="13" t="s">
        <v>305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439</v>
      </c>
      <c r="AG38" s="1" t="s">
        <v>114</v>
      </c>
      <c r="AH38" s="1" t="s">
        <v>74</v>
      </c>
      <c r="AI38" s="1">
        <v>2</v>
      </c>
      <c r="AJ38" s="3">
        <v>45938</v>
      </c>
      <c r="AK38" s="3">
        <v>0</v>
      </c>
      <c r="AL38" s="3">
        <v>45929</v>
      </c>
      <c r="AM38" s="3">
        <v>45936</v>
      </c>
      <c r="AN38" s="3">
        <v>45937</v>
      </c>
      <c r="AO38" s="3">
        <v>45937</v>
      </c>
      <c r="AP38" s="3">
        <v>45933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45929</v>
      </c>
      <c r="B39" s="14" t="s">
        <v>434</v>
      </c>
      <c r="C39" s="9" t="s">
        <v>73</v>
      </c>
      <c r="D39" s="13" t="s">
        <v>286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439</v>
      </c>
      <c r="AG39" s="1" t="s">
        <v>114</v>
      </c>
      <c r="AH39" s="1" t="s">
        <v>74</v>
      </c>
      <c r="AI39" s="1">
        <v>2</v>
      </c>
      <c r="AJ39" s="3">
        <v>45938</v>
      </c>
      <c r="AK39" s="3">
        <v>0</v>
      </c>
      <c r="AL39" s="3">
        <v>45929</v>
      </c>
      <c r="AM39" s="3">
        <v>45936</v>
      </c>
      <c r="AN39" s="3">
        <v>45937</v>
      </c>
      <c r="AO39" s="3">
        <v>45937</v>
      </c>
      <c r="AP39" s="3">
        <v>45933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45929</v>
      </c>
      <c r="B40" s="14" t="s">
        <v>434</v>
      </c>
      <c r="C40" s="9" t="s">
        <v>73</v>
      </c>
      <c r="D40" s="13" t="s">
        <v>254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168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439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705.02926755555563</v>
      </c>
    </row>
    <row r="41" spans="1:56" ht="28.5" customHeight="1" x14ac:dyDescent="0.45">
      <c r="A41" s="3">
        <v>45933</v>
      </c>
      <c r="B41" s="14" t="s">
        <v>452</v>
      </c>
      <c r="C41" s="9" t="s">
        <v>73</v>
      </c>
      <c r="D41" s="13" t="s">
        <v>182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45946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453</v>
      </c>
      <c r="AG41" s="1" t="s">
        <v>116</v>
      </c>
      <c r="AH41" s="1" t="s">
        <v>74</v>
      </c>
      <c r="AI41" s="1">
        <v>2</v>
      </c>
      <c r="AJ41" s="3">
        <v>45946</v>
      </c>
      <c r="AK41" s="3">
        <v>0</v>
      </c>
      <c r="AL41" s="3">
        <v>45937</v>
      </c>
      <c r="AM41" s="3">
        <v>45944</v>
      </c>
      <c r="AN41" s="3">
        <v>45945</v>
      </c>
      <c r="AO41" s="3">
        <v>45945</v>
      </c>
      <c r="AP41" s="3">
        <v>45941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45933</v>
      </c>
      <c r="B42" s="14" t="s">
        <v>452</v>
      </c>
      <c r="C42" s="9" t="s">
        <v>73</v>
      </c>
      <c r="D42" s="13" t="s">
        <v>253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45946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453</v>
      </c>
      <c r="AG42" s="1" t="s">
        <v>114</v>
      </c>
      <c r="AH42" s="1" t="s">
        <v>74</v>
      </c>
      <c r="AI42" s="1">
        <v>2</v>
      </c>
      <c r="AJ42" s="3">
        <v>45946</v>
      </c>
      <c r="AK42" s="3">
        <v>0</v>
      </c>
      <c r="AL42" s="3">
        <v>45937</v>
      </c>
      <c r="AM42" s="3">
        <v>45944</v>
      </c>
      <c r="AN42" s="3">
        <v>45945</v>
      </c>
      <c r="AO42" s="3">
        <v>45945</v>
      </c>
      <c r="AP42" s="3">
        <v>45941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45933</v>
      </c>
      <c r="B43" s="14" t="s">
        <v>452</v>
      </c>
      <c r="C43" s="9" t="s">
        <v>73</v>
      </c>
      <c r="D43" s="13" t="s">
        <v>251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45946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453</v>
      </c>
      <c r="AG43" s="1" t="s">
        <v>114</v>
      </c>
      <c r="AH43" s="1" t="s">
        <v>74</v>
      </c>
      <c r="AI43" s="1">
        <v>2</v>
      </c>
      <c r="AJ43" s="3">
        <v>45946</v>
      </c>
      <c r="AK43" s="3">
        <v>0</v>
      </c>
      <c r="AL43" s="3">
        <v>45937</v>
      </c>
      <c r="AM43" s="3">
        <v>45944</v>
      </c>
      <c r="AN43" s="3">
        <v>45945</v>
      </c>
      <c r="AO43" s="3">
        <v>45945</v>
      </c>
      <c r="AP43" s="3">
        <v>45941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45930</v>
      </c>
      <c r="B44" s="14" t="s">
        <v>454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45946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114</v>
      </c>
      <c r="AH44" s="1" t="s">
        <v>77</v>
      </c>
      <c r="AI44" s="1">
        <v>1</v>
      </c>
      <c r="AJ44" s="3">
        <v>45947</v>
      </c>
      <c r="AK44" s="3">
        <v>0</v>
      </c>
      <c r="AL44" s="3">
        <v>0</v>
      </c>
      <c r="AM44" s="3">
        <v>0</v>
      </c>
      <c r="AN44" s="3">
        <v>0</v>
      </c>
      <c r="AO44" s="3">
        <v>45946</v>
      </c>
      <c r="AP44" s="3">
        <v>45942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45933</v>
      </c>
      <c r="B45" s="14" t="s">
        <v>452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45948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453</v>
      </c>
      <c r="AG45" s="1" t="s">
        <v>116</v>
      </c>
      <c r="AH45" s="1" t="s">
        <v>74</v>
      </c>
      <c r="AI45" s="1">
        <v>2</v>
      </c>
      <c r="AJ45" s="3">
        <v>45948</v>
      </c>
      <c r="AK45" s="3">
        <v>0</v>
      </c>
      <c r="AL45" s="3">
        <v>45939</v>
      </c>
      <c r="AM45" s="3">
        <v>45946</v>
      </c>
      <c r="AN45" s="3">
        <v>45947</v>
      </c>
      <c r="AO45" s="3">
        <v>45947</v>
      </c>
      <c r="AP45" s="3">
        <v>45943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705.02926755555563</v>
      </c>
    </row>
    <row r="46" spans="1:56" ht="28.5" customHeight="1" x14ac:dyDescent="0.45">
      <c r="A46" s="3">
        <v>45933</v>
      </c>
      <c r="B46" s="14" t="s">
        <v>452</v>
      </c>
      <c r="C46" s="9" t="s">
        <v>73</v>
      </c>
      <c r="D46" s="13" t="s">
        <v>286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45948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168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453</v>
      </c>
      <c r="AG46" s="1" t="s">
        <v>116</v>
      </c>
      <c r="AH46" s="1" t="s">
        <v>74</v>
      </c>
      <c r="AI46" s="1">
        <v>2</v>
      </c>
      <c r="AJ46" s="3">
        <v>45948</v>
      </c>
      <c r="AK46" s="3">
        <v>0</v>
      </c>
      <c r="AL46" s="3">
        <v>45939</v>
      </c>
      <c r="AM46" s="3">
        <v>45946</v>
      </c>
      <c r="AN46" s="3">
        <v>45947</v>
      </c>
      <c r="AO46" s="3">
        <v>45947</v>
      </c>
      <c r="AP46" s="3">
        <v>45943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705.02926755555563</v>
      </c>
    </row>
    <row r="47" spans="1:56" ht="28.5" customHeight="1" x14ac:dyDescent="0.45">
      <c r="A47" s="3">
        <v>45933</v>
      </c>
      <c r="B47" s="14" t="s">
        <v>452</v>
      </c>
      <c r="C47" s="9" t="s">
        <v>73</v>
      </c>
      <c r="D47" s="13" t="s">
        <v>242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45948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453</v>
      </c>
      <c r="AG47" s="1" t="s">
        <v>113</v>
      </c>
      <c r="AH47" s="1" t="s">
        <v>74</v>
      </c>
      <c r="AI47" s="1">
        <v>2</v>
      </c>
      <c r="AJ47" s="3">
        <v>45948</v>
      </c>
      <c r="AK47" s="3">
        <v>0</v>
      </c>
      <c r="AL47" s="3">
        <v>45939</v>
      </c>
      <c r="AM47" s="3">
        <v>45946</v>
      </c>
      <c r="AN47" s="3">
        <v>45947</v>
      </c>
      <c r="AO47" s="3">
        <v>45947</v>
      </c>
      <c r="AP47" s="3">
        <v>45943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45919</v>
      </c>
      <c r="B48" s="14" t="s">
        <v>359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301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168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360</v>
      </c>
      <c r="AG48" s="1" t="s">
        <v>61</v>
      </c>
      <c r="AH48" s="1">
        <v>0</v>
      </c>
      <c r="AI48" s="1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1410.0585351111113</v>
      </c>
    </row>
    <row r="49" spans="1:56" ht="28.5" customHeight="1" x14ac:dyDescent="0.45">
      <c r="A49" s="3">
        <v>45919</v>
      </c>
      <c r="B49" s="14" t="s">
        <v>361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301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168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362</v>
      </c>
      <c r="AG49" s="1" t="s">
        <v>113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1410.0585351111113</v>
      </c>
    </row>
    <row r="50" spans="1:56" ht="28.5" customHeight="1" x14ac:dyDescent="0.45">
      <c r="A50" s="3" t="s">
        <v>132</v>
      </c>
      <c r="B50" s="14" t="s">
        <v>132</v>
      </c>
      <c r="C50" s="9" t="s">
        <v>73</v>
      </c>
      <c r="D50" s="13" t="s">
        <v>306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 t="s">
        <v>63</v>
      </c>
      <c r="U50" s="11">
        <v>5000</v>
      </c>
      <c r="V50" s="10">
        <v>5232</v>
      </c>
      <c r="W50" s="10">
        <v>0</v>
      </c>
      <c r="X50" s="10">
        <v>5400</v>
      </c>
      <c r="Y50" s="10">
        <v>0</v>
      </c>
      <c r="Z50" s="9" t="s">
        <v>168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74</v>
      </c>
      <c r="AI50" s="1">
        <v>2</v>
      </c>
      <c r="AJ50" s="3" t="s">
        <v>63</v>
      </c>
      <c r="AK50" s="3">
        <v>0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0</v>
      </c>
    </row>
    <row r="51" spans="1:56" ht="28.5" customHeight="1" x14ac:dyDescent="0.45">
      <c r="A51" s="3" t="s">
        <v>132</v>
      </c>
      <c r="B51" s="14" t="s">
        <v>132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45961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168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>
        <v>45961</v>
      </c>
      <c r="AK51" s="3">
        <v>0</v>
      </c>
      <c r="AL51" s="3">
        <v>45952</v>
      </c>
      <c r="AM51" s="3">
        <v>45959</v>
      </c>
      <c r="AN51" s="3">
        <v>45960</v>
      </c>
      <c r="AO51" s="3">
        <v>45960</v>
      </c>
      <c r="AP51" s="3">
        <v>45956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15863.158520000001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168</v>
      </c>
      <c r="AA52" s="8">
        <v>366153.69999999995</v>
      </c>
      <c r="AB52" s="8">
        <v>0</v>
      </c>
      <c r="AC52" s="8">
        <v>366153.69999999995</v>
      </c>
      <c r="AD52" s="8">
        <v>0</v>
      </c>
      <c r="AE52" s="8">
        <v>0</v>
      </c>
      <c r="AF52" s="8" t="s">
        <v>58</v>
      </c>
      <c r="AG52" s="1" t="s">
        <v>113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170</v>
      </c>
      <c r="BD52" s="56">
        <v>0</v>
      </c>
    </row>
    <row r="53" spans="1:56" ht="28.5" customHeight="1" x14ac:dyDescent="0.45">
      <c r="A53" s="3">
        <v>45905</v>
      </c>
      <c r="B53" s="14" t="s">
        <v>307</v>
      </c>
      <c r="C53" s="9" t="s">
        <v>136</v>
      </c>
      <c r="D53" s="13" t="s">
        <v>302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110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183</v>
      </c>
      <c r="BD53" s="56">
        <v>0</v>
      </c>
    </row>
    <row r="54" spans="1:56" ht="28.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113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184</v>
      </c>
      <c r="BD54" s="56">
        <v>0</v>
      </c>
    </row>
    <row r="55" spans="1:56" ht="28.5" customHeight="1" x14ac:dyDescent="0.45">
      <c r="A55" s="3">
        <v>45923</v>
      </c>
      <c r="B55" s="14" t="s">
        <v>380</v>
      </c>
      <c r="C55" s="9" t="s">
        <v>381</v>
      </c>
      <c r="D55" s="13" t="s">
        <v>382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 t="s">
        <v>91</v>
      </c>
      <c r="M55" s="10">
        <v>21</v>
      </c>
      <c r="N55" s="9">
        <v>40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45936</v>
      </c>
      <c r="U55" s="11">
        <v>5000</v>
      </c>
      <c r="V55" s="10">
        <v>5000</v>
      </c>
      <c r="W55" s="10">
        <v>0</v>
      </c>
      <c r="X55" s="10">
        <v>5430</v>
      </c>
      <c r="Y55" s="10">
        <v>0</v>
      </c>
      <c r="Z55" s="9" t="s">
        <v>383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72</v>
      </c>
      <c r="AI55" s="1">
        <v>3</v>
      </c>
      <c r="AJ55" s="3">
        <v>45936</v>
      </c>
      <c r="AK55" s="3">
        <v>0</v>
      </c>
      <c r="AL55" s="3">
        <v>45926</v>
      </c>
      <c r="AM55" s="3">
        <v>45933</v>
      </c>
      <c r="AN55" s="3">
        <v>45934</v>
      </c>
      <c r="AO55" s="3">
        <v>45934</v>
      </c>
      <c r="AP55" s="3">
        <v>45931</v>
      </c>
      <c r="AQ55" s="3">
        <v>45935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303</v>
      </c>
      <c r="BD55" s="56">
        <v>0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383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303</v>
      </c>
      <c r="BD56" s="56">
        <v>0</v>
      </c>
    </row>
    <row r="57" spans="1:56" ht="28.5" customHeight="1" x14ac:dyDescent="0.45">
      <c r="A57" s="3">
        <v>45919</v>
      </c>
      <c r="B57" s="14" t="s">
        <v>366</v>
      </c>
      <c r="C57" s="9" t="s">
        <v>136</v>
      </c>
      <c r="D57" s="13" t="s">
        <v>261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45936</v>
      </c>
      <c r="U57" s="11">
        <v>4960</v>
      </c>
      <c r="V57" s="10">
        <v>4960</v>
      </c>
      <c r="W57" s="10">
        <v>0</v>
      </c>
      <c r="X57" s="10">
        <v>11390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45936</v>
      </c>
      <c r="AK57" s="3">
        <v>45932</v>
      </c>
      <c r="AL57" s="3">
        <v>45925</v>
      </c>
      <c r="AM57" s="3">
        <v>45933</v>
      </c>
      <c r="AN57" s="3">
        <v>45934</v>
      </c>
      <c r="AO57" s="3">
        <v>45935</v>
      </c>
      <c r="AP57" s="3">
        <v>45931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455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45919</v>
      </c>
      <c r="B58" s="14" t="s">
        <v>368</v>
      </c>
      <c r="C58" s="9" t="s">
        <v>136</v>
      </c>
      <c r="D58" s="13" t="s">
        <v>128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45936</v>
      </c>
      <c r="U58" s="11">
        <v>14240</v>
      </c>
      <c r="V58" s="10">
        <v>14240</v>
      </c>
      <c r="W58" s="10">
        <v>0</v>
      </c>
      <c r="X58" s="10">
        <v>31440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45936</v>
      </c>
      <c r="AK58" s="3">
        <v>45932</v>
      </c>
      <c r="AL58" s="3">
        <v>45925</v>
      </c>
      <c r="AM58" s="3">
        <v>45933</v>
      </c>
      <c r="AN58" s="3">
        <v>45934</v>
      </c>
      <c r="AO58" s="3">
        <v>45935</v>
      </c>
      <c r="AP58" s="3">
        <v>45931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348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369</v>
      </c>
      <c r="C59" s="9" t="s">
        <v>136</v>
      </c>
      <c r="D59" s="13" t="s">
        <v>304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45936</v>
      </c>
      <c r="U59" s="11">
        <v>15040</v>
      </c>
      <c r="V59" s="10">
        <v>1009</v>
      </c>
      <c r="W59" s="10">
        <v>14031</v>
      </c>
      <c r="X59" s="10">
        <v>16380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45936</v>
      </c>
      <c r="AK59" s="3">
        <v>45932</v>
      </c>
      <c r="AL59" s="3">
        <v>45925</v>
      </c>
      <c r="AM59" s="3">
        <v>45933</v>
      </c>
      <c r="AN59" s="3">
        <v>45934</v>
      </c>
      <c r="AO59" s="3">
        <v>45935</v>
      </c>
      <c r="AP59" s="3">
        <v>45931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370</v>
      </c>
      <c r="C60" s="9" t="s">
        <v>136</v>
      </c>
      <c r="D60" s="13" t="s">
        <v>274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45936</v>
      </c>
      <c r="U60" s="11">
        <v>10000</v>
      </c>
      <c r="V60" s="10">
        <v>0</v>
      </c>
      <c r="W60" s="10">
        <v>10000</v>
      </c>
      <c r="X60" s="10">
        <v>8165</v>
      </c>
      <c r="Y60" s="10">
        <v>1926.75</v>
      </c>
      <c r="Z60" s="9" t="s">
        <v>80</v>
      </c>
      <c r="AA60" s="8">
        <v>2018.7523125000002</v>
      </c>
      <c r="AB60" s="8">
        <v>2018.7523125000002</v>
      </c>
      <c r="AC60" s="8">
        <v>0</v>
      </c>
      <c r="AD60" s="8">
        <v>2018.7523125000002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45936</v>
      </c>
      <c r="AK60" s="3">
        <v>45932</v>
      </c>
      <c r="AL60" s="3">
        <v>45925</v>
      </c>
      <c r="AM60" s="3">
        <v>45933</v>
      </c>
      <c r="AN60" s="3">
        <v>45934</v>
      </c>
      <c r="AO60" s="3">
        <v>45935</v>
      </c>
      <c r="AP60" s="3">
        <v>45931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45892</v>
      </c>
      <c r="B61" s="14" t="s">
        <v>279</v>
      </c>
      <c r="C61" s="9" t="s">
        <v>136</v>
      </c>
      <c r="D61" s="13" t="s">
        <v>274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45936</v>
      </c>
      <c r="U61" s="11">
        <v>640</v>
      </c>
      <c r="V61" s="10">
        <v>0</v>
      </c>
      <c r="W61" s="10">
        <v>640</v>
      </c>
      <c r="X61" s="10">
        <v>0</v>
      </c>
      <c r="Y61" s="10">
        <v>672</v>
      </c>
      <c r="Z61" s="9" t="s">
        <v>80</v>
      </c>
      <c r="AA61" s="8">
        <v>670.56000000000006</v>
      </c>
      <c r="AB61" s="8">
        <v>670.56000000000006</v>
      </c>
      <c r="AC61" s="8">
        <v>0</v>
      </c>
      <c r="AD61" s="8">
        <v>670.56000000000006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45936</v>
      </c>
      <c r="AK61" s="3">
        <v>45932</v>
      </c>
      <c r="AL61" s="3">
        <v>45925</v>
      </c>
      <c r="AM61" s="3">
        <v>45933</v>
      </c>
      <c r="AN61" s="3">
        <v>45934</v>
      </c>
      <c r="AO61" s="3">
        <v>45935</v>
      </c>
      <c r="AP61" s="3">
        <v>45931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283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370</v>
      </c>
      <c r="C62" s="9" t="s">
        <v>136</v>
      </c>
      <c r="D62" s="13" t="s">
        <v>142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45936</v>
      </c>
      <c r="U62" s="11">
        <v>20000</v>
      </c>
      <c r="V62" s="10">
        <v>0</v>
      </c>
      <c r="W62" s="10">
        <v>20000</v>
      </c>
      <c r="X62" s="10">
        <v>21440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45936</v>
      </c>
      <c r="AK62" s="3">
        <v>45932</v>
      </c>
      <c r="AL62" s="3">
        <v>45925</v>
      </c>
      <c r="AM62" s="3">
        <v>45933</v>
      </c>
      <c r="AN62" s="3">
        <v>45934</v>
      </c>
      <c r="AO62" s="3">
        <v>45935</v>
      </c>
      <c r="AP62" s="3">
        <v>45931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45796</v>
      </c>
      <c r="B63" s="14" t="s">
        <v>234</v>
      </c>
      <c r="C63" s="9" t="s">
        <v>136</v>
      </c>
      <c r="D63" s="13" t="s">
        <v>142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45936</v>
      </c>
      <c r="U63" s="11">
        <v>240</v>
      </c>
      <c r="V63" s="10">
        <v>0</v>
      </c>
      <c r="W63" s="10">
        <v>240</v>
      </c>
      <c r="X63" s="10">
        <v>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45936</v>
      </c>
      <c r="AK63" s="3">
        <v>45932</v>
      </c>
      <c r="AL63" s="3">
        <v>45925</v>
      </c>
      <c r="AM63" s="3">
        <v>45933</v>
      </c>
      <c r="AN63" s="3">
        <v>45934</v>
      </c>
      <c r="AO63" s="3">
        <v>45935</v>
      </c>
      <c r="AP63" s="3">
        <v>45931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232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45919</v>
      </c>
      <c r="B64" s="14" t="s">
        <v>369</v>
      </c>
      <c r="C64" s="9" t="s">
        <v>136</v>
      </c>
      <c r="D64" s="13" t="s">
        <v>230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45936</v>
      </c>
      <c r="U64" s="11">
        <v>5040</v>
      </c>
      <c r="V64" s="10">
        <v>0</v>
      </c>
      <c r="W64" s="10">
        <v>5040</v>
      </c>
      <c r="X64" s="10">
        <v>6110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45936</v>
      </c>
      <c r="AK64" s="3">
        <v>45932</v>
      </c>
      <c r="AL64" s="3">
        <v>45925</v>
      </c>
      <c r="AM64" s="3">
        <v>45933</v>
      </c>
      <c r="AN64" s="3">
        <v>45934</v>
      </c>
      <c r="AO64" s="3">
        <v>45935</v>
      </c>
      <c r="AP64" s="3">
        <v>45931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7500</v>
      </c>
      <c r="V66" s="10">
        <v>0</v>
      </c>
      <c r="W66" s="10">
        <v>7500</v>
      </c>
      <c r="X66" s="10">
        <v>0</v>
      </c>
      <c r="Y66" s="10">
        <v>7875</v>
      </c>
      <c r="Z66" s="9" t="s">
        <v>80</v>
      </c>
      <c r="AA66" s="8">
        <v>8277.2250000000004</v>
      </c>
      <c r="AB66" s="8">
        <v>8277.2250000000004</v>
      </c>
      <c r="AC66" s="8">
        <v>0</v>
      </c>
      <c r="AD66" s="8">
        <v>8277.2250000000004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45922</v>
      </c>
      <c r="B67" s="14" t="s">
        <v>387</v>
      </c>
      <c r="C67" s="9" t="s">
        <v>243</v>
      </c>
      <c r="D67" s="13" t="s">
        <v>388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10756.900000000001</v>
      </c>
      <c r="AB67" s="8">
        <v>10756.900000000001</v>
      </c>
      <c r="AC67" s="8">
        <v>0</v>
      </c>
      <c r="AD67" s="8">
        <v>10756.900000000001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45937</v>
      </c>
      <c r="AK67" s="3">
        <v>45933</v>
      </c>
      <c r="AL67" s="3">
        <v>45926</v>
      </c>
      <c r="AM67" s="3">
        <v>45934</v>
      </c>
      <c r="AN67" s="3">
        <v>45935</v>
      </c>
      <c r="AO67" s="3">
        <v>45936</v>
      </c>
      <c r="AP67" s="3">
        <v>45932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131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45922</v>
      </c>
      <c r="B68" s="14" t="s">
        <v>387</v>
      </c>
      <c r="C68" s="9" t="s">
        <v>243</v>
      </c>
      <c r="D68" s="13" t="s">
        <v>389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45937</v>
      </c>
      <c r="U68" s="11">
        <v>30000</v>
      </c>
      <c r="V68" s="10">
        <v>0</v>
      </c>
      <c r="W68" s="10">
        <v>30000</v>
      </c>
      <c r="X68" s="10">
        <v>30900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131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45922</v>
      </c>
      <c r="B69" s="14" t="s">
        <v>387</v>
      </c>
      <c r="C69" s="9" t="s">
        <v>243</v>
      </c>
      <c r="D69" s="13" t="s">
        <v>390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45937</v>
      </c>
      <c r="U69" s="11">
        <v>5000</v>
      </c>
      <c r="V69" s="10">
        <v>0</v>
      </c>
      <c r="W69" s="10">
        <v>5000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45937</v>
      </c>
      <c r="U70" s="11">
        <v>5000</v>
      </c>
      <c r="V70" s="10">
        <v>5000</v>
      </c>
      <c r="W70" s="10">
        <v>0</v>
      </c>
      <c r="X70" s="10">
        <v>5850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45937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2759.0749999999998</v>
      </c>
      <c r="AC71" s="8">
        <v>0</v>
      </c>
      <c r="AD71" s="8">
        <v>2759.0749999999998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45937</v>
      </c>
      <c r="AK71" s="3">
        <v>45933</v>
      </c>
      <c r="AL71" s="3">
        <v>45926</v>
      </c>
      <c r="AM71" s="3">
        <v>45934</v>
      </c>
      <c r="AN71" s="3">
        <v>45935</v>
      </c>
      <c r="AO71" s="3">
        <v>45936</v>
      </c>
      <c r="AP71" s="3">
        <v>45932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45923</v>
      </c>
      <c r="B72" s="14" t="s">
        <v>384</v>
      </c>
      <c r="C72" s="9" t="s">
        <v>385</v>
      </c>
      <c r="D72" s="13" t="s">
        <v>386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45940</v>
      </c>
      <c r="U72" s="11">
        <v>5000</v>
      </c>
      <c r="V72" s="10">
        <v>5048</v>
      </c>
      <c r="W72" s="10">
        <v>0</v>
      </c>
      <c r="X72" s="10">
        <v>5500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45940</v>
      </c>
      <c r="AK72" s="3">
        <v>45936</v>
      </c>
      <c r="AL72" s="3">
        <v>45929</v>
      </c>
      <c r="AM72" s="3">
        <v>45937</v>
      </c>
      <c r="AN72" s="3">
        <v>45938</v>
      </c>
      <c r="AO72" s="3">
        <v>45939</v>
      </c>
      <c r="AP72" s="3">
        <v>45935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129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45940</v>
      </c>
      <c r="U73" s="11">
        <v>5000</v>
      </c>
      <c r="V73" s="10">
        <v>5000</v>
      </c>
      <c r="W73" s="10">
        <v>0</v>
      </c>
      <c r="X73" s="10">
        <v>5050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45940</v>
      </c>
      <c r="AK73" s="3">
        <v>45936</v>
      </c>
      <c r="AL73" s="3">
        <v>45929</v>
      </c>
      <c r="AM73" s="3">
        <v>45937</v>
      </c>
      <c r="AN73" s="3">
        <v>45938</v>
      </c>
      <c r="AO73" s="3">
        <v>45939</v>
      </c>
      <c r="AP73" s="3">
        <v>45935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45940</v>
      </c>
      <c r="U74" s="11">
        <v>2500</v>
      </c>
      <c r="V74" s="10">
        <v>0</v>
      </c>
      <c r="W74" s="10">
        <v>2500</v>
      </c>
      <c r="X74" s="10">
        <v>0</v>
      </c>
      <c r="Y74" s="10">
        <v>2625</v>
      </c>
      <c r="Z74" s="9" t="s">
        <v>80</v>
      </c>
      <c r="AA74" s="8">
        <v>2759.0749999999998</v>
      </c>
      <c r="AB74" s="8">
        <v>2759.0749999999998</v>
      </c>
      <c r="AC74" s="8">
        <v>0</v>
      </c>
      <c r="AD74" s="8">
        <v>0</v>
      </c>
      <c r="AE74" s="8">
        <v>2759.0749999999998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45940</v>
      </c>
      <c r="AK74" s="3">
        <v>45936</v>
      </c>
      <c r="AL74" s="3">
        <v>45929</v>
      </c>
      <c r="AM74" s="3">
        <v>45937</v>
      </c>
      <c r="AN74" s="3">
        <v>45938</v>
      </c>
      <c r="AO74" s="3">
        <v>45939</v>
      </c>
      <c r="AP74" s="3">
        <v>45935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45931</v>
      </c>
      <c r="B75" s="14" t="s">
        <v>478</v>
      </c>
      <c r="C75" s="9" t="s">
        <v>448</v>
      </c>
      <c r="D75" s="13" t="s">
        <v>449</v>
      </c>
      <c r="E75" s="9">
        <v>20</v>
      </c>
      <c r="F75" s="9">
        <v>30</v>
      </c>
      <c r="G75" s="9" t="s">
        <v>60</v>
      </c>
      <c r="H75" s="9" t="s">
        <v>66</v>
      </c>
      <c r="I75" s="9">
        <v>80</v>
      </c>
      <c r="J75" s="9" t="s">
        <v>57</v>
      </c>
      <c r="K75" s="9">
        <v>5</v>
      </c>
      <c r="L75" s="9" t="s">
        <v>456</v>
      </c>
      <c r="M75" s="10">
        <v>21</v>
      </c>
      <c r="N75" s="9">
        <v>33</v>
      </c>
      <c r="O75" s="9">
        <v>40</v>
      </c>
      <c r="P75" s="10">
        <v>85.484732256000001</v>
      </c>
      <c r="Q75" s="10">
        <v>0</v>
      </c>
      <c r="R75" s="10">
        <v>85.484732256000001</v>
      </c>
      <c r="S75" s="9" t="s">
        <v>71</v>
      </c>
      <c r="T75" s="12">
        <v>45944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4400.55</v>
      </c>
      <c r="AB75" s="8">
        <v>4400.55</v>
      </c>
      <c r="AC75" s="8">
        <v>0</v>
      </c>
      <c r="AD75" s="8">
        <v>4400.55</v>
      </c>
      <c r="AE75" s="8">
        <v>0</v>
      </c>
      <c r="AF75" s="8">
        <v>0</v>
      </c>
      <c r="AG75" s="1" t="s">
        <v>115</v>
      </c>
      <c r="AH75" s="1" t="s">
        <v>68</v>
      </c>
      <c r="AI75" s="1">
        <v>4</v>
      </c>
      <c r="AJ75" s="3">
        <v>45944</v>
      </c>
      <c r="AK75" s="3">
        <v>45940</v>
      </c>
      <c r="AL75" s="3">
        <v>45934</v>
      </c>
      <c r="AM75" s="3">
        <v>45941</v>
      </c>
      <c r="AN75" s="3">
        <v>45942</v>
      </c>
      <c r="AO75" s="3">
        <v>45942</v>
      </c>
      <c r="AP75" s="3">
        <v>45939</v>
      </c>
      <c r="AQ75" s="3">
        <v>45943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45931</v>
      </c>
      <c r="B76" s="14" t="s">
        <v>479</v>
      </c>
      <c r="C76" s="9" t="s">
        <v>448</v>
      </c>
      <c r="D76" s="13" t="s">
        <v>450</v>
      </c>
      <c r="E76" s="9">
        <v>20</v>
      </c>
      <c r="F76" s="9">
        <v>30</v>
      </c>
      <c r="G76" s="9" t="s">
        <v>60</v>
      </c>
      <c r="H76" s="9" t="s">
        <v>66</v>
      </c>
      <c r="I76" s="9">
        <v>80</v>
      </c>
      <c r="J76" s="9" t="s">
        <v>57</v>
      </c>
      <c r="K76" s="9">
        <v>5</v>
      </c>
      <c r="L76" s="9" t="s">
        <v>456</v>
      </c>
      <c r="M76" s="10">
        <v>21</v>
      </c>
      <c r="N76" s="9">
        <v>33</v>
      </c>
      <c r="O76" s="9">
        <v>40</v>
      </c>
      <c r="P76" s="10">
        <v>85.484732256000001</v>
      </c>
      <c r="Q76" s="10">
        <v>0</v>
      </c>
      <c r="R76" s="10">
        <v>85.484732256000001</v>
      </c>
      <c r="S76" s="9" t="s">
        <v>71</v>
      </c>
      <c r="T76" s="12">
        <v>45944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4400.55</v>
      </c>
      <c r="AB76" s="8">
        <v>4400.55</v>
      </c>
      <c r="AC76" s="8">
        <v>0</v>
      </c>
      <c r="AD76" s="8">
        <v>4400.55</v>
      </c>
      <c r="AE76" s="8">
        <v>0</v>
      </c>
      <c r="AF76" s="8">
        <v>0</v>
      </c>
      <c r="AG76" s="1" t="s">
        <v>113</v>
      </c>
      <c r="AH76" s="1" t="s">
        <v>68</v>
      </c>
      <c r="AI76" s="1">
        <v>4</v>
      </c>
      <c r="AJ76" s="3">
        <v>45944</v>
      </c>
      <c r="AK76" s="3">
        <v>45940</v>
      </c>
      <c r="AL76" s="3">
        <v>45934</v>
      </c>
      <c r="AM76" s="3">
        <v>45941</v>
      </c>
      <c r="AN76" s="3">
        <v>45942</v>
      </c>
      <c r="AO76" s="3">
        <v>45942</v>
      </c>
      <c r="AP76" s="3">
        <v>45939</v>
      </c>
      <c r="AQ76" s="3">
        <v>45943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45877</v>
      </c>
      <c r="B77" s="14" t="s">
        <v>269</v>
      </c>
      <c r="C77" s="9" t="s">
        <v>79</v>
      </c>
      <c r="D77" s="13" t="s">
        <v>270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3500</v>
      </c>
      <c r="V77" s="10">
        <v>3500</v>
      </c>
      <c r="W77" s="10">
        <v>0</v>
      </c>
      <c r="X77" s="10">
        <v>3605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45945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45945</v>
      </c>
      <c r="AK78" s="3">
        <v>45941</v>
      </c>
      <c r="AL78" s="3">
        <v>45934</v>
      </c>
      <c r="AM78" s="3">
        <v>45942</v>
      </c>
      <c r="AN78" s="3">
        <v>45943</v>
      </c>
      <c r="AO78" s="3">
        <v>45944</v>
      </c>
      <c r="AP78" s="3">
        <v>45940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45945</v>
      </c>
      <c r="U79" s="11">
        <v>5000</v>
      </c>
      <c r="V79" s="10">
        <v>5000</v>
      </c>
      <c r="W79" s="10">
        <v>0</v>
      </c>
      <c r="X79" s="10">
        <v>5900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45945</v>
      </c>
      <c r="AK79" s="3">
        <v>45941</v>
      </c>
      <c r="AL79" s="3">
        <v>45934</v>
      </c>
      <c r="AM79" s="3">
        <v>45942</v>
      </c>
      <c r="AN79" s="3">
        <v>45943</v>
      </c>
      <c r="AO79" s="3">
        <v>45944</v>
      </c>
      <c r="AP79" s="3">
        <v>45940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45930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 t="s">
        <v>329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45945</v>
      </c>
      <c r="U80" s="11">
        <v>5000</v>
      </c>
      <c r="V80" s="10">
        <v>2463</v>
      </c>
      <c r="W80" s="10">
        <v>2537</v>
      </c>
      <c r="X80" s="10">
        <v>0</v>
      </c>
      <c r="Y80" s="10">
        <v>2663.85</v>
      </c>
      <c r="Z80" s="9" t="s">
        <v>80</v>
      </c>
      <c r="AA80" s="8">
        <v>2799.9093099999996</v>
      </c>
      <c r="AB80" s="8">
        <v>2799.9093099999996</v>
      </c>
      <c r="AC80" s="8">
        <v>0</v>
      </c>
      <c r="AD80" s="8">
        <v>0</v>
      </c>
      <c r="AE80" s="8">
        <v>2799.9093099999996</v>
      </c>
      <c r="AF80" s="8" t="s">
        <v>425</v>
      </c>
      <c r="AG80" s="1" t="s">
        <v>114</v>
      </c>
      <c r="AH80" s="1" t="s">
        <v>75</v>
      </c>
      <c r="AI80" s="1">
        <v>4</v>
      </c>
      <c r="AJ80" s="3">
        <v>45945</v>
      </c>
      <c r="AK80" s="3">
        <v>45941</v>
      </c>
      <c r="AL80" s="3">
        <v>45934</v>
      </c>
      <c r="AM80" s="3">
        <v>45942</v>
      </c>
      <c r="AN80" s="3">
        <v>45943</v>
      </c>
      <c r="AO80" s="3">
        <v>45944</v>
      </c>
      <c r="AP80" s="3">
        <v>45940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45945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45945</v>
      </c>
      <c r="AK81" s="3">
        <v>45941</v>
      </c>
      <c r="AL81" s="3">
        <v>45934</v>
      </c>
      <c r="AM81" s="3">
        <v>45942</v>
      </c>
      <c r="AN81" s="3">
        <v>45943</v>
      </c>
      <c r="AO81" s="3">
        <v>45944</v>
      </c>
      <c r="AP81" s="3">
        <v>45940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2500</v>
      </c>
      <c r="V82" s="10">
        <v>2500</v>
      </c>
      <c r="W82" s="10">
        <v>0</v>
      </c>
      <c r="X82" s="10">
        <v>5250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45947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2759.0749999999998</v>
      </c>
      <c r="AC83" s="8">
        <v>0</v>
      </c>
      <c r="AD83" s="8">
        <v>0</v>
      </c>
      <c r="AE83" s="8">
        <v>2759.0749999999998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45947</v>
      </c>
      <c r="AK84" s="3">
        <v>45943</v>
      </c>
      <c r="AL84" s="3">
        <v>45936</v>
      </c>
      <c r="AM84" s="3">
        <v>45944</v>
      </c>
      <c r="AN84" s="3">
        <v>45945</v>
      </c>
      <c r="AO84" s="3">
        <v>45946</v>
      </c>
      <c r="AP84" s="3">
        <v>45942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45911</v>
      </c>
      <c r="B85" s="14" t="s">
        <v>317</v>
      </c>
      <c r="C85" s="9" t="s">
        <v>105</v>
      </c>
      <c r="D85" s="13" t="s">
        <v>318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45947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45947</v>
      </c>
      <c r="AK85" s="3">
        <v>45943</v>
      </c>
      <c r="AL85" s="3">
        <v>45936</v>
      </c>
      <c r="AM85" s="3">
        <v>45944</v>
      </c>
      <c r="AN85" s="3">
        <v>45945</v>
      </c>
      <c r="AO85" s="3">
        <v>45946</v>
      </c>
      <c r="AP85" s="3">
        <v>45942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667.08302222222221</v>
      </c>
    </row>
    <row r="86" spans="1:56" ht="28.5" customHeight="1" x14ac:dyDescent="0.45">
      <c r="A86" s="3">
        <v>45909</v>
      </c>
      <c r="B86" s="14" t="s">
        <v>315</v>
      </c>
      <c r="C86" s="9" t="s">
        <v>105</v>
      </c>
      <c r="D86" s="13" t="s">
        <v>310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45947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45947</v>
      </c>
      <c r="AK86" s="3">
        <v>45943</v>
      </c>
      <c r="AL86" s="3">
        <v>45936</v>
      </c>
      <c r="AM86" s="3">
        <v>45944</v>
      </c>
      <c r="AN86" s="3">
        <v>45945</v>
      </c>
      <c r="AO86" s="3">
        <v>45946</v>
      </c>
      <c r="AP86" s="3">
        <v>45942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416.92688888888887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329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45950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45950</v>
      </c>
      <c r="AK88" s="3">
        <v>45946</v>
      </c>
      <c r="AL88" s="3">
        <v>45939</v>
      </c>
      <c r="AM88" s="3">
        <v>45947</v>
      </c>
      <c r="AN88" s="3">
        <v>45948</v>
      </c>
      <c r="AO88" s="3">
        <v>45949</v>
      </c>
      <c r="AP88" s="3">
        <v>45945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416.92688888888887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 t="s">
        <v>330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45951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45951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2759.0749999999998</v>
      </c>
      <c r="AC90" s="8">
        <v>0</v>
      </c>
      <c r="AD90" s="8">
        <v>2759.0749999999998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45951</v>
      </c>
      <c r="AK90" s="3">
        <v>45947</v>
      </c>
      <c r="AL90" s="3">
        <v>45940</v>
      </c>
      <c r="AM90" s="3">
        <v>45948</v>
      </c>
      <c r="AN90" s="3">
        <v>45949</v>
      </c>
      <c r="AO90" s="3">
        <v>45950</v>
      </c>
      <c r="AP90" s="3">
        <v>45946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45892</v>
      </c>
      <c r="B91" s="14" t="s">
        <v>281</v>
      </c>
      <c r="C91" s="9" t="s">
        <v>79</v>
      </c>
      <c r="D91" s="13" t="s">
        <v>209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45951</v>
      </c>
      <c r="U91" s="11">
        <v>6000</v>
      </c>
      <c r="V91" s="10">
        <v>0</v>
      </c>
      <c r="W91" s="10">
        <v>6000</v>
      </c>
      <c r="X91" s="10">
        <v>0</v>
      </c>
      <c r="Y91" s="10">
        <v>6300</v>
      </c>
      <c r="Z91" s="9" t="s">
        <v>80</v>
      </c>
      <c r="AA91" s="8">
        <v>6621.78</v>
      </c>
      <c r="AB91" s="8">
        <v>0</v>
      </c>
      <c r="AC91" s="8">
        <v>6621.78</v>
      </c>
      <c r="AD91" s="8">
        <v>0</v>
      </c>
      <c r="AE91" s="8">
        <v>6621.78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500.31226666666674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>
        <v>917</v>
      </c>
      <c r="E92" s="9">
        <v>20</v>
      </c>
      <c r="F92" s="9">
        <v>37</v>
      </c>
      <c r="G92" s="9" t="s">
        <v>60</v>
      </c>
      <c r="H92" s="9" t="s">
        <v>76</v>
      </c>
      <c r="I92" s="9">
        <v>98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45952</v>
      </c>
      <c r="AK92" s="3">
        <v>45948</v>
      </c>
      <c r="AL92" s="3">
        <v>45941</v>
      </c>
      <c r="AM92" s="3">
        <v>45949</v>
      </c>
      <c r="AN92" s="3">
        <v>45950</v>
      </c>
      <c r="AO92" s="3">
        <v>45951</v>
      </c>
      <c r="AP92" s="3">
        <v>45947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203.18588888888891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208.46344444444443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329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 t="s">
        <v>330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45798</v>
      </c>
      <c r="B96" s="14" t="s">
        <v>239</v>
      </c>
      <c r="C96" s="9" t="s">
        <v>105</v>
      </c>
      <c r="D96" s="13" t="s">
        <v>480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45957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45957</v>
      </c>
      <c r="AK96" s="3">
        <v>45953</v>
      </c>
      <c r="AL96" s="3">
        <v>45946</v>
      </c>
      <c r="AM96" s="3">
        <v>45954</v>
      </c>
      <c r="AN96" s="3">
        <v>45955</v>
      </c>
      <c r="AO96" s="3">
        <v>45956</v>
      </c>
      <c r="AP96" s="3">
        <v>45952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45923</v>
      </c>
      <c r="B97" s="14" t="s">
        <v>391</v>
      </c>
      <c r="C97" s="9" t="s">
        <v>79</v>
      </c>
      <c r="D97" s="13" t="s">
        <v>392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314</v>
      </c>
      <c r="C98" s="9" t="s">
        <v>79</v>
      </c>
      <c r="D98" s="13" t="s">
        <v>309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45958</v>
      </c>
      <c r="U98" s="11">
        <v>6000</v>
      </c>
      <c r="V98" s="10">
        <v>5531</v>
      </c>
      <c r="W98" s="10">
        <v>469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45958</v>
      </c>
      <c r="AK98" s="3">
        <v>45954</v>
      </c>
      <c r="AL98" s="3">
        <v>45947</v>
      </c>
      <c r="AM98" s="3">
        <v>45955</v>
      </c>
      <c r="AN98" s="3">
        <v>45956</v>
      </c>
      <c r="AO98" s="3">
        <v>45957</v>
      </c>
      <c r="AP98" s="3">
        <v>45953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45958</v>
      </c>
      <c r="U99" s="11">
        <v>7500</v>
      </c>
      <c r="V99" s="10">
        <v>0</v>
      </c>
      <c r="W99" s="10">
        <v>7500</v>
      </c>
      <c r="X99" s="10">
        <v>0</v>
      </c>
      <c r="Y99" s="10">
        <v>7875</v>
      </c>
      <c r="Z99" s="9" t="s">
        <v>80</v>
      </c>
      <c r="AA99" s="8">
        <v>8277.2250000000004</v>
      </c>
      <c r="AB99" s="8">
        <v>0</v>
      </c>
      <c r="AC99" s="8">
        <v>8277.2250000000004</v>
      </c>
      <c r="AD99" s="8">
        <v>0</v>
      </c>
      <c r="AE99" s="8">
        <v>8277.2250000000004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625.39033333333339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45959</v>
      </c>
      <c r="U100" s="11">
        <v>5000</v>
      </c>
      <c r="V100" s="10">
        <v>5000</v>
      </c>
      <c r="W100" s="10">
        <v>0</v>
      </c>
      <c r="X100" s="10">
        <v>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45959</v>
      </c>
      <c r="AK100" s="3">
        <v>45955</v>
      </c>
      <c r="AL100" s="3">
        <v>45948</v>
      </c>
      <c r="AM100" s="3">
        <v>45956</v>
      </c>
      <c r="AN100" s="3">
        <v>45957</v>
      </c>
      <c r="AO100" s="3">
        <v>45958</v>
      </c>
      <c r="AP100" s="3">
        <v>45954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 t="s">
        <v>132</v>
      </c>
      <c r="B101" s="14" t="s">
        <v>132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1667.7075555555555</v>
      </c>
    </row>
    <row r="102" spans="1:56" ht="28.5" customHeight="1" x14ac:dyDescent="0.45">
      <c r="A102" s="3" t="s">
        <v>132</v>
      </c>
      <c r="B102" s="14" t="s">
        <v>132</v>
      </c>
      <c r="C102" s="9" t="s">
        <v>96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45960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1625.4871111111113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329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45960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45960</v>
      </c>
      <c r="AK103" s="3">
        <v>45956</v>
      </c>
      <c r="AL103" s="3">
        <v>45949</v>
      </c>
      <c r="AM103" s="3">
        <v>45957</v>
      </c>
      <c r="AN103" s="3">
        <v>45958</v>
      </c>
      <c r="AO103" s="3">
        <v>45959</v>
      </c>
      <c r="AP103" s="3">
        <v>45955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 t="s">
        <v>333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0</v>
      </c>
      <c r="AC105" s="8">
        <v>2689.2250000000004</v>
      </c>
      <c r="AD105" s="8">
        <v>0</v>
      </c>
      <c r="AE105" s="8">
        <v>2689.2250000000004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203.18588888888891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45961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45911</v>
      </c>
      <c r="B107" s="14" t="s">
        <v>319</v>
      </c>
      <c r="C107" s="9" t="s">
        <v>105</v>
      </c>
      <c r="D107" s="13" t="s">
        <v>320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316</v>
      </c>
      <c r="C108" s="9" t="s">
        <v>105</v>
      </c>
      <c r="D108" s="13" t="s">
        <v>311</v>
      </c>
      <c r="E108" s="9">
        <v>20</v>
      </c>
      <c r="F108" s="9">
        <v>40</v>
      </c>
      <c r="G108" s="9" t="s">
        <v>60</v>
      </c>
      <c r="H108" s="9" t="s">
        <v>66</v>
      </c>
      <c r="I108" s="9">
        <v>108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262.82226666666668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45933</v>
      </c>
      <c r="B113" s="14" t="s">
        <v>126</v>
      </c>
      <c r="C113" s="9" t="s">
        <v>79</v>
      </c>
      <c r="D113" s="13" t="s">
        <v>482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126</v>
      </c>
      <c r="C114" s="9" t="s">
        <v>79</v>
      </c>
      <c r="D114" s="13" t="s">
        <v>483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250.15613333333337</v>
      </c>
    </row>
    <row r="115" spans="1:56" ht="28.5" customHeight="1" x14ac:dyDescent="0.45">
      <c r="A115" s="3">
        <v>45933</v>
      </c>
      <c r="B115" s="14" t="s">
        <v>126</v>
      </c>
      <c r="C115" s="9" t="s">
        <v>79</v>
      </c>
      <c r="D115" s="13" t="s">
        <v>484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45933</v>
      </c>
      <c r="B116" s="14" t="s">
        <v>126</v>
      </c>
      <c r="C116" s="9" t="s">
        <v>105</v>
      </c>
      <c r="D116" s="13" t="s">
        <v>485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250.15613333333337</v>
      </c>
    </row>
    <row r="117" spans="1:56" ht="28.5" customHeight="1" x14ac:dyDescent="0.45">
      <c r="A117" s="3">
        <v>45933</v>
      </c>
      <c r="B117" s="14" t="s">
        <v>126</v>
      </c>
      <c r="C117" s="9" t="s">
        <v>105</v>
      </c>
      <c r="D117" s="13" t="s">
        <v>486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4000</v>
      </c>
      <c r="V117" s="10">
        <v>0</v>
      </c>
      <c r="W117" s="10">
        <v>4000</v>
      </c>
      <c r="X117" s="10">
        <v>0</v>
      </c>
      <c r="Y117" s="10">
        <v>4200</v>
      </c>
      <c r="Z117" s="9" t="s">
        <v>80</v>
      </c>
      <c r="AA117" s="8">
        <v>4414.5199999999995</v>
      </c>
      <c r="AB117" s="8">
        <v>0</v>
      </c>
      <c r="AC117" s="8">
        <v>4414.5199999999995</v>
      </c>
      <c r="AD117" s="8">
        <v>0</v>
      </c>
      <c r="AE117" s="8">
        <v>4414.5199999999995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333.54151111111111</v>
      </c>
    </row>
    <row r="118" spans="1:56" ht="28.5" customHeight="1" x14ac:dyDescent="0.45">
      <c r="A118" s="3">
        <v>45919</v>
      </c>
      <c r="B118" s="14" t="s">
        <v>368</v>
      </c>
      <c r="C118" s="9" t="s">
        <v>136</v>
      </c>
      <c r="D118" s="13" t="s">
        <v>213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1172</v>
      </c>
      <c r="V118" s="10">
        <v>0</v>
      </c>
      <c r="W118" s="10">
        <v>1172</v>
      </c>
      <c r="X118" s="10">
        <v>21290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349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45919</v>
      </c>
      <c r="B119" s="14" t="s">
        <v>367</v>
      </c>
      <c r="C119" s="9" t="s">
        <v>136</v>
      </c>
      <c r="D119" s="13" t="s">
        <v>350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227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622</v>
      </c>
      <c r="V119" s="10">
        <v>0</v>
      </c>
      <c r="W119" s="10">
        <v>622</v>
      </c>
      <c r="X119" s="10">
        <v>6150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45923</v>
      </c>
      <c r="B120" s="14" t="s">
        <v>393</v>
      </c>
      <c r="C120" s="9" t="s">
        <v>79</v>
      </c>
      <c r="D120" s="13" t="s">
        <v>394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45923</v>
      </c>
      <c r="B121" s="14" t="s">
        <v>395</v>
      </c>
      <c r="C121" s="9" t="s">
        <v>79</v>
      </c>
      <c r="D121" s="13" t="s">
        <v>396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25000</v>
      </c>
      <c r="V121" s="10">
        <v>0</v>
      </c>
      <c r="W121" s="10">
        <v>25000</v>
      </c>
      <c r="X121" s="10">
        <v>0</v>
      </c>
      <c r="Y121" s="10">
        <v>26250</v>
      </c>
      <c r="Z121" s="9" t="s">
        <v>80</v>
      </c>
      <c r="AA121" s="8">
        <v>27590.75</v>
      </c>
      <c r="AB121" s="8">
        <v>0</v>
      </c>
      <c r="AC121" s="8">
        <v>27590.75</v>
      </c>
      <c r="AD121" s="8">
        <v>0</v>
      </c>
      <c r="AE121" s="8">
        <v>27590.75</v>
      </c>
      <c r="AF121" s="8">
        <v>0</v>
      </c>
      <c r="AG121" s="1" t="s">
        <v>117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2084.6344444444444</v>
      </c>
    </row>
    <row r="122" spans="1:56" ht="28.5" customHeight="1" x14ac:dyDescent="0.45">
      <c r="A122" s="3">
        <v>45923</v>
      </c>
      <c r="B122" s="14" t="s">
        <v>397</v>
      </c>
      <c r="C122" s="9" t="s">
        <v>79</v>
      </c>
      <c r="D122" s="13" t="s">
        <v>398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250.15613333333337</v>
      </c>
    </row>
    <row r="123" spans="1:56" ht="28.5" customHeight="1" x14ac:dyDescent="0.45">
      <c r="A123" s="3">
        <v>45923</v>
      </c>
      <c r="B123" s="14" t="s">
        <v>399</v>
      </c>
      <c r="C123" s="9" t="s">
        <v>79</v>
      </c>
      <c r="D123" s="13" t="s">
        <v>400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45877</v>
      </c>
      <c r="B124" s="14" t="s">
        <v>269</v>
      </c>
      <c r="C124" s="9" t="s">
        <v>79</v>
      </c>
      <c r="D124" s="13" t="s">
        <v>270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3500</v>
      </c>
      <c r="V124" s="10">
        <v>1217</v>
      </c>
      <c r="W124" s="10">
        <v>2283</v>
      </c>
      <c r="X124" s="10">
        <v>1545</v>
      </c>
      <c r="Y124" s="10">
        <v>2052.75</v>
      </c>
      <c r="Z124" s="9" t="s">
        <v>80</v>
      </c>
      <c r="AA124" s="8">
        <v>2265.4764825000002</v>
      </c>
      <c r="AB124" s="8">
        <v>0</v>
      </c>
      <c r="AC124" s="8">
        <v>2265.4764825000002</v>
      </c>
      <c r="AD124" s="8">
        <v>0</v>
      </c>
      <c r="AE124" s="8">
        <v>2265.4764825000002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171.16933423333336</v>
      </c>
    </row>
    <row r="125" spans="1:56" ht="28.5" customHeight="1" x14ac:dyDescent="0.45">
      <c r="A125" s="3">
        <v>45896</v>
      </c>
      <c r="B125" s="14" t="s">
        <v>291</v>
      </c>
      <c r="C125" s="9" t="s">
        <v>79</v>
      </c>
      <c r="D125" s="13" t="s">
        <v>263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113</v>
      </c>
      <c r="AH125" s="1" t="s">
        <v>75</v>
      </c>
      <c r="AI125" s="1">
        <v>5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45876</v>
      </c>
      <c r="B126" s="14" t="s">
        <v>273</v>
      </c>
      <c r="C126" s="9" t="s">
        <v>105</v>
      </c>
      <c r="D126" s="13" t="s">
        <v>266</v>
      </c>
      <c r="E126" s="9">
        <v>20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3075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45905</v>
      </c>
      <c r="B127" s="14" t="s">
        <v>308</v>
      </c>
      <c r="C127" s="9" t="s">
        <v>136</v>
      </c>
      <c r="D127" s="13" t="s">
        <v>229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243</v>
      </c>
      <c r="V127" s="10">
        <v>0</v>
      </c>
      <c r="W127" s="10">
        <v>243</v>
      </c>
      <c r="X127" s="10">
        <v>5950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300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45825</v>
      </c>
      <c r="B128" s="14" t="s">
        <v>245</v>
      </c>
      <c r="C128" s="9" t="s">
        <v>136</v>
      </c>
      <c r="D128" s="13" t="s">
        <v>225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227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 t="s">
        <v>63</v>
      </c>
      <c r="U128" s="11">
        <v>894</v>
      </c>
      <c r="V128" s="10">
        <v>525</v>
      </c>
      <c r="W128" s="10">
        <v>369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45796</v>
      </c>
      <c r="B129" s="14" t="s">
        <v>233</v>
      </c>
      <c r="C129" s="9" t="s">
        <v>136</v>
      </c>
      <c r="D129" s="13" t="s">
        <v>231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302</v>
      </c>
      <c r="V129" s="10">
        <v>363</v>
      </c>
      <c r="W129" s="10">
        <v>0</v>
      </c>
      <c r="X129" s="10">
        <v>5300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45674</v>
      </c>
      <c r="B130" s="14" t="s">
        <v>215</v>
      </c>
      <c r="C130" s="9" t="s">
        <v>136</v>
      </c>
      <c r="D130" s="13" t="s">
        <v>214</v>
      </c>
      <c r="E130" s="9">
        <v>20</v>
      </c>
      <c r="F130" s="9">
        <v>35</v>
      </c>
      <c r="G130" s="9" t="s">
        <v>60</v>
      </c>
      <c r="H130" s="9" t="s">
        <v>76</v>
      </c>
      <c r="I130" s="9">
        <v>97</v>
      </c>
      <c r="J130" s="9" t="s">
        <v>57</v>
      </c>
      <c r="K130" s="9">
        <v>5</v>
      </c>
      <c r="L130" s="9" t="s">
        <v>188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152</v>
      </c>
      <c r="V130" s="10">
        <v>0</v>
      </c>
      <c r="W130" s="10">
        <v>152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5987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222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45611</v>
      </c>
      <c r="B131" s="14" t="s">
        <v>187</v>
      </c>
      <c r="C131" s="9" t="s">
        <v>136</v>
      </c>
      <c r="D131" s="13" t="s">
        <v>186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117</v>
      </c>
      <c r="V131" s="10">
        <v>0</v>
      </c>
      <c r="W131" s="10">
        <v>117</v>
      </c>
      <c r="X131" s="10">
        <v>10065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45523</v>
      </c>
      <c r="B132" s="14" t="s">
        <v>174</v>
      </c>
      <c r="C132" s="9" t="s">
        <v>136</v>
      </c>
      <c r="D132" s="13" t="s">
        <v>172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1260</v>
      </c>
      <c r="V132" s="10">
        <v>0</v>
      </c>
      <c r="W132" s="10">
        <v>1260</v>
      </c>
      <c r="X132" s="10">
        <v>11095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45523</v>
      </c>
      <c r="B133" s="14" t="s">
        <v>174</v>
      </c>
      <c r="C133" s="9" t="s">
        <v>136</v>
      </c>
      <c r="D133" s="13" t="s">
        <v>173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89</v>
      </c>
      <c r="V133" s="10">
        <v>0</v>
      </c>
      <c r="W133" s="10">
        <v>89</v>
      </c>
      <c r="X133" s="10">
        <v>11180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45896</v>
      </c>
      <c r="B134" s="14" t="s">
        <v>292</v>
      </c>
      <c r="C134" s="9" t="s">
        <v>79</v>
      </c>
      <c r="D134" s="13" t="s">
        <v>293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2232</v>
      </c>
      <c r="W134" s="10">
        <v>768</v>
      </c>
      <c r="X134" s="10">
        <v>8100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5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45891</v>
      </c>
      <c r="B135" s="14" t="s">
        <v>287</v>
      </c>
      <c r="C135" s="9" t="s">
        <v>79</v>
      </c>
      <c r="D135" s="13" t="s">
        <v>288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9000</v>
      </c>
      <c r="V135" s="10">
        <v>8447</v>
      </c>
      <c r="W135" s="10">
        <v>553</v>
      </c>
      <c r="X135" s="10">
        <v>9150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5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8447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45891</v>
      </c>
      <c r="B136" s="14" t="s">
        <v>289</v>
      </c>
      <c r="C136" s="9" t="s">
        <v>79</v>
      </c>
      <c r="D136" s="13" t="s">
        <v>290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6000</v>
      </c>
      <c r="V136" s="10">
        <v>5500</v>
      </c>
      <c r="W136" s="10">
        <v>500</v>
      </c>
      <c r="X136" s="10">
        <v>9455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5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8500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313</v>
      </c>
      <c r="C137" s="9" t="s">
        <v>235</v>
      </c>
      <c r="D137" s="13" t="s">
        <v>236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45908</v>
      </c>
      <c r="B138" s="14" t="s">
        <v>313</v>
      </c>
      <c r="C138" s="9" t="s">
        <v>235</v>
      </c>
      <c r="D138" s="13" t="s">
        <v>278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236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45799</v>
      </c>
      <c r="B140" s="14" t="s">
        <v>240</v>
      </c>
      <c r="C140" s="9" t="s">
        <v>235</v>
      </c>
      <c r="D140" s="13" t="s">
        <v>278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202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45720</v>
      </c>
      <c r="B142" s="14" t="s">
        <v>126</v>
      </c>
      <c r="C142" s="9" t="s">
        <v>105</v>
      </c>
      <c r="D142" s="13" t="s">
        <v>208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45541</v>
      </c>
      <c r="B143" s="14" t="s">
        <v>176</v>
      </c>
      <c r="C143" s="9" t="s">
        <v>105</v>
      </c>
      <c r="D143" s="13" t="s">
        <v>177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178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211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45581</v>
      </c>
      <c r="B144" s="14" t="s">
        <v>180</v>
      </c>
      <c r="C144" s="9" t="s">
        <v>105</v>
      </c>
      <c r="D144" s="13" t="s">
        <v>181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697719.02810500015</v>
      </c>
      <c r="AB145" s="8">
        <v>55397.046622500005</v>
      </c>
      <c r="AC145" s="8">
        <v>642321.98148250009</v>
      </c>
      <c r="AD145" s="8">
        <v>36042.687312499998</v>
      </c>
      <c r="AE145" s="8">
        <v>661676.34079250006</v>
      </c>
      <c r="AF145" s="8" t="s">
        <v>58</v>
      </c>
      <c r="AG145" s="1" t="s">
        <v>113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45937</v>
      </c>
      <c r="U148" s="11">
        <v>2500</v>
      </c>
      <c r="V148" s="10">
        <v>2700</v>
      </c>
      <c r="W148" s="10">
        <v>0</v>
      </c>
      <c r="X148" s="10">
        <v>2550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2500</v>
      </c>
      <c r="V149" s="10">
        <v>2500</v>
      </c>
      <c r="W149" s="10">
        <v>0</v>
      </c>
      <c r="X149" s="10">
        <v>2687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45940</v>
      </c>
      <c r="U151" s="11">
        <v>7500</v>
      </c>
      <c r="V151" s="10">
        <v>0</v>
      </c>
      <c r="W151" s="10">
        <v>7500</v>
      </c>
      <c r="X151" s="10">
        <v>0</v>
      </c>
      <c r="Y151" s="10">
        <v>7875</v>
      </c>
      <c r="Z151" s="9" t="s">
        <v>247</v>
      </c>
      <c r="AA151" s="8">
        <v>8486.7750000000015</v>
      </c>
      <c r="AB151" s="8">
        <v>8486.7750000000015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45940</v>
      </c>
      <c r="AK151" s="3">
        <v>0</v>
      </c>
      <c r="AL151" s="3">
        <v>45931</v>
      </c>
      <c r="AM151" s="3">
        <v>45938</v>
      </c>
      <c r="AN151" s="3">
        <v>45939</v>
      </c>
      <c r="AO151" s="3">
        <v>45939</v>
      </c>
      <c r="AP151" s="3">
        <v>45935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247</v>
      </c>
      <c r="AA152" s="8">
        <v>11315.7</v>
      </c>
      <c r="AB152" s="8">
        <v>0</v>
      </c>
      <c r="AC152" s="8">
        <v>11315.7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891.42570000000023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0</v>
      </c>
      <c r="AC153" s="8">
        <v>5657.85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445.71285000000012</v>
      </c>
    </row>
    <row r="154" spans="1:56" ht="28.5" customHeight="1" x14ac:dyDescent="0.45">
      <c r="A154" s="3">
        <v>45932</v>
      </c>
      <c r="B154" s="14" t="s">
        <v>487</v>
      </c>
      <c r="C154" s="9" t="s">
        <v>96</v>
      </c>
      <c r="D154" s="13" t="s">
        <v>59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45938</v>
      </c>
      <c r="U154" s="11">
        <v>30000</v>
      </c>
      <c r="V154" s="10">
        <v>0</v>
      </c>
      <c r="W154" s="10">
        <v>30000</v>
      </c>
      <c r="X154" s="10">
        <v>0</v>
      </c>
      <c r="Y154" s="10">
        <v>0</v>
      </c>
      <c r="Z154" s="9" t="s">
        <v>247</v>
      </c>
      <c r="AA154" s="8">
        <v>32270.700000000004</v>
      </c>
      <c r="AB154" s="8">
        <v>32270.700000000004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77</v>
      </c>
      <c r="AI154" s="1">
        <v>1</v>
      </c>
      <c r="AJ154" s="3">
        <v>45938</v>
      </c>
      <c r="AK154" s="3">
        <v>0</v>
      </c>
      <c r="AL154" s="3">
        <v>0</v>
      </c>
      <c r="AM154" s="3">
        <v>0</v>
      </c>
      <c r="AN154" s="3">
        <v>0</v>
      </c>
      <c r="AO154" s="3">
        <v>45937</v>
      </c>
      <c r="AP154" s="3">
        <v>45933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 t="s">
        <v>354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217.3537972222222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2500</v>
      </c>
      <c r="V156" s="10">
        <v>2500</v>
      </c>
      <c r="W156" s="10">
        <v>0</v>
      </c>
      <c r="X156" s="10">
        <v>2686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429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45946</v>
      </c>
      <c r="AK157" s="3">
        <v>0</v>
      </c>
      <c r="AL157" s="3">
        <v>45937</v>
      </c>
      <c r="AM157" s="3">
        <v>45944</v>
      </c>
      <c r="AN157" s="3">
        <v>45945</v>
      </c>
      <c r="AO157" s="3">
        <v>45945</v>
      </c>
      <c r="AP157" s="3">
        <v>45941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338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434.7075944444444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423.7023388888889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340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>
        <v>932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217.3537972222222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341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45945</v>
      </c>
      <c r="U172" s="11">
        <v>5000</v>
      </c>
      <c r="V172" s="10">
        <v>5000</v>
      </c>
      <c r="W172" s="10">
        <v>0</v>
      </c>
      <c r="X172" s="10">
        <v>5100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45945</v>
      </c>
      <c r="AK172" s="3">
        <v>0</v>
      </c>
      <c r="AL172" s="3">
        <v>45936</v>
      </c>
      <c r="AM172" s="3">
        <v>45943</v>
      </c>
      <c r="AN172" s="3">
        <v>45944</v>
      </c>
      <c r="AO172" s="3">
        <v>45944</v>
      </c>
      <c r="AP172" s="3">
        <v>45940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247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847.40467777777781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445.71285000000012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2500</v>
      </c>
      <c r="W175" s="10">
        <v>0</v>
      </c>
      <c r="X175" s="10">
        <v>2687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332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429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342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434.7075944444444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247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668.56927500000018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337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445.71285000000012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423.7023388888889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45937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247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45937</v>
      </c>
      <c r="AK188" s="3">
        <v>0</v>
      </c>
      <c r="AL188" s="3">
        <v>45928</v>
      </c>
      <c r="AM188" s="3">
        <v>45935</v>
      </c>
      <c r="AN188" s="3">
        <v>45936</v>
      </c>
      <c r="AO188" s="3">
        <v>45936</v>
      </c>
      <c r="AP188" s="3">
        <v>45932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>
        <v>21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2500</v>
      </c>
      <c r="V190" s="10">
        <v>2500</v>
      </c>
      <c r="W190" s="10">
        <v>0</v>
      </c>
      <c r="X190" s="10">
        <v>2686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>
        <v>932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434.7075944444444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344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 t="s">
        <v>334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445.71285000000012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332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343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341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429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337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247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847.40467777777781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423.7023388888889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338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434.7075944444444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 t="s">
        <v>334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247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445.71285000000012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335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247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668.56927500000018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340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247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61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222.85642500000006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423.7023388888889</v>
      </c>
    </row>
    <row r="208" spans="1:56" ht="28.5" customHeight="1" x14ac:dyDescent="0.45">
      <c r="A208" s="3">
        <v>45916</v>
      </c>
      <c r="B208" s="14" t="s">
        <v>346</v>
      </c>
      <c r="C208" s="9" t="s">
        <v>246</v>
      </c>
      <c r="D208" s="13" t="s">
        <v>336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2500</v>
      </c>
      <c r="V208" s="10">
        <v>2026</v>
      </c>
      <c r="W208" s="10">
        <v>474</v>
      </c>
      <c r="X208" s="10">
        <v>2550</v>
      </c>
      <c r="Y208" s="10">
        <v>0</v>
      </c>
      <c r="Z208" s="9" t="s">
        <v>247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0</v>
      </c>
    </row>
    <row r="209" spans="1:56" ht="28.5" customHeight="1" x14ac:dyDescent="0.45">
      <c r="A209" s="3" t="s">
        <v>132</v>
      </c>
      <c r="B209" s="14" t="s">
        <v>132</v>
      </c>
      <c r="C209" s="9" t="s">
        <v>246</v>
      </c>
      <c r="D209" s="13" t="s">
        <v>61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1267500</v>
      </c>
      <c r="V209" s="10">
        <v>0</v>
      </c>
      <c r="W209" s="10">
        <v>1267500</v>
      </c>
      <c r="X209" s="10">
        <v>0</v>
      </c>
      <c r="Y209" s="10">
        <v>1330875</v>
      </c>
      <c r="Z209" s="9" t="s">
        <v>247</v>
      </c>
      <c r="AA209" s="8">
        <v>1434264.9750000001</v>
      </c>
      <c r="AB209" s="8">
        <v>0</v>
      </c>
      <c r="AC209" s="8">
        <v>1434264.9750000001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112988.20747500002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247</v>
      </c>
      <c r="AA210" s="8">
        <v>1788823.5750000002</v>
      </c>
      <c r="AB210" s="8">
        <v>74704.575000000012</v>
      </c>
      <c r="AC210" s="8">
        <v>1714119</v>
      </c>
      <c r="AD210" s="8">
        <v>0</v>
      </c>
      <c r="AE210" s="8">
        <v>0</v>
      </c>
      <c r="AF210" s="8" t="s">
        <v>58</v>
      </c>
      <c r="AG210" s="1" t="s">
        <v>115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249</v>
      </c>
      <c r="BD210" s="56">
        <v>0</v>
      </c>
    </row>
    <row r="211" spans="1:56" ht="28.5" customHeight="1" x14ac:dyDescent="0.45">
      <c r="A211" s="3">
        <v>45919</v>
      </c>
      <c r="B211" s="14" t="s">
        <v>372</v>
      </c>
      <c r="C211" s="9" t="s">
        <v>136</v>
      </c>
      <c r="D211" s="13" t="s">
        <v>282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 t="s">
        <v>63</v>
      </c>
      <c r="U211" s="11">
        <v>208</v>
      </c>
      <c r="V211" s="10">
        <v>0</v>
      </c>
      <c r="W211" s="10">
        <v>208</v>
      </c>
      <c r="X211" s="10">
        <v>21632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115</v>
      </c>
      <c r="AH211" s="1" t="s">
        <v>74</v>
      </c>
      <c r="AI211" s="1">
        <v>2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348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374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4880</v>
      </c>
      <c r="V212" s="10">
        <v>0</v>
      </c>
      <c r="W212" s="10">
        <v>4880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353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373</v>
      </c>
      <c r="C213" s="9" t="s">
        <v>136</v>
      </c>
      <c r="D213" s="13" t="s">
        <v>351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117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352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374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31651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353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373</v>
      </c>
      <c r="C215" s="9" t="s">
        <v>136</v>
      </c>
      <c r="D215" s="13" t="s">
        <v>351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10000</v>
      </c>
      <c r="AC215" s="8">
        <v>16936.604750000006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352</v>
      </c>
      <c r="AZ215" s="2">
        <v>0</v>
      </c>
      <c r="BA215" s="2">
        <v>0</v>
      </c>
      <c r="BB215" s="2">
        <v>0</v>
      </c>
      <c r="BC215" s="1" t="s">
        <v>101</v>
      </c>
      <c r="BD215" s="56">
        <v>1294.7093408888893</v>
      </c>
    </row>
    <row r="216" spans="1:56" ht="28.5" customHeight="1" x14ac:dyDescent="0.45">
      <c r="A216" s="3">
        <v>45919</v>
      </c>
      <c r="B216" s="14" t="s">
        <v>374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22676</v>
      </c>
      <c r="Y216" s="10">
        <v>2076.9</v>
      </c>
      <c r="Z216" s="9" t="s">
        <v>81</v>
      </c>
      <c r="AA216" s="8">
        <v>2176.0719750000003</v>
      </c>
      <c r="AB216" s="8">
        <v>2176.0719750000003</v>
      </c>
      <c r="AC216" s="8">
        <v>0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353</v>
      </c>
      <c r="AZ216" s="2">
        <v>0</v>
      </c>
      <c r="BA216" s="2">
        <v>0</v>
      </c>
      <c r="BB216" s="2">
        <v>0</v>
      </c>
      <c r="BC216" s="1" t="s">
        <v>101</v>
      </c>
      <c r="BD216" s="56">
        <v>0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344859.47347500001</v>
      </c>
      <c r="AB218" s="8">
        <v>24075.368725</v>
      </c>
      <c r="AC218" s="8">
        <v>320784.10475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45931</v>
      </c>
      <c r="B219" s="14" t="s">
        <v>488</v>
      </c>
      <c r="C219" s="9" t="s">
        <v>79</v>
      </c>
      <c r="D219" s="13" t="s">
        <v>59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0</v>
      </c>
      <c r="Q219" s="10">
        <v>0</v>
      </c>
      <c r="R219" s="10">
        <v>0</v>
      </c>
      <c r="S219" s="9" t="s">
        <v>67</v>
      </c>
      <c r="T219" s="12">
        <v>45936</v>
      </c>
      <c r="U219" s="11">
        <v>4500</v>
      </c>
      <c r="V219" s="10">
        <v>4500</v>
      </c>
      <c r="W219" s="10">
        <v>0</v>
      </c>
      <c r="X219" s="10">
        <v>0</v>
      </c>
      <c r="Y219" s="10">
        <v>0</v>
      </c>
      <c r="Z219" s="9" t="s">
        <v>118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115</v>
      </c>
      <c r="AH219" s="1" t="s">
        <v>68</v>
      </c>
      <c r="AI219" s="1">
        <v>4</v>
      </c>
      <c r="AJ219" s="3">
        <v>45936</v>
      </c>
      <c r="AK219" s="3">
        <v>45932</v>
      </c>
      <c r="AL219" s="3">
        <v>0</v>
      </c>
      <c r="AM219" s="3">
        <v>0</v>
      </c>
      <c r="AN219" s="3">
        <v>0</v>
      </c>
      <c r="AO219" s="3">
        <v>45933</v>
      </c>
      <c r="AP219" s="3">
        <v>45931</v>
      </c>
      <c r="AQ219" s="3">
        <v>45934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140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45926</v>
      </c>
      <c r="B220" s="14" t="s">
        <v>422</v>
      </c>
      <c r="C220" s="9" t="s">
        <v>252</v>
      </c>
      <c r="D220" s="13" t="s">
        <v>423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97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0</v>
      </c>
      <c r="Q220" s="10">
        <v>0</v>
      </c>
      <c r="R220" s="10">
        <v>0</v>
      </c>
      <c r="S220" s="9" t="s">
        <v>71</v>
      </c>
      <c r="T220" s="12">
        <v>45937</v>
      </c>
      <c r="U220" s="11">
        <v>5000</v>
      </c>
      <c r="V220" s="10">
        <v>5000</v>
      </c>
      <c r="W220" s="10">
        <v>0</v>
      </c>
      <c r="X220" s="10">
        <v>5405</v>
      </c>
      <c r="Y220" s="10">
        <v>0</v>
      </c>
      <c r="Z220" s="9" t="s">
        <v>118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45937</v>
      </c>
      <c r="AK220" s="3">
        <v>45933</v>
      </c>
      <c r="AL220" s="3">
        <v>45927</v>
      </c>
      <c r="AM220" s="3">
        <v>45934</v>
      </c>
      <c r="AN220" s="3">
        <v>45935</v>
      </c>
      <c r="AO220" s="3">
        <v>45935</v>
      </c>
      <c r="AP220" s="3">
        <v>45932</v>
      </c>
      <c r="AQ220" s="3">
        <v>45936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45926</v>
      </c>
      <c r="B221" s="14" t="s">
        <v>422</v>
      </c>
      <c r="C221" s="9" t="s">
        <v>252</v>
      </c>
      <c r="D221" s="13" t="s">
        <v>424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97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45937</v>
      </c>
      <c r="U221" s="11">
        <v>3000</v>
      </c>
      <c r="V221" s="10">
        <v>3000</v>
      </c>
      <c r="W221" s="10">
        <v>0</v>
      </c>
      <c r="X221" s="10">
        <v>5400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68</v>
      </c>
      <c r="AI221" s="1">
        <v>4</v>
      </c>
      <c r="AJ221" s="3">
        <v>45937</v>
      </c>
      <c r="AK221" s="3">
        <v>45933</v>
      </c>
      <c r="AL221" s="3">
        <v>45927</v>
      </c>
      <c r="AM221" s="3">
        <v>45934</v>
      </c>
      <c r="AN221" s="3">
        <v>45935</v>
      </c>
      <c r="AO221" s="3">
        <v>45935</v>
      </c>
      <c r="AP221" s="3">
        <v>45932</v>
      </c>
      <c r="AQ221" s="3">
        <v>45936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45932</v>
      </c>
      <c r="B222" s="14" t="s">
        <v>489</v>
      </c>
      <c r="C222" s="9" t="s">
        <v>252</v>
      </c>
      <c r="D222" s="13" t="s">
        <v>457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97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108.55204095999999</v>
      </c>
      <c r="Q222" s="10">
        <v>0</v>
      </c>
      <c r="R222" s="10">
        <v>108.55204095999999</v>
      </c>
      <c r="S222" s="9" t="s">
        <v>71</v>
      </c>
      <c r="T222" s="12">
        <v>45937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45937</v>
      </c>
      <c r="AK222" s="3">
        <v>45933</v>
      </c>
      <c r="AL222" s="3">
        <v>45927</v>
      </c>
      <c r="AM222" s="3">
        <v>45934</v>
      </c>
      <c r="AN222" s="3">
        <v>45935</v>
      </c>
      <c r="AO222" s="3">
        <v>45935</v>
      </c>
      <c r="AP222" s="3">
        <v>45932</v>
      </c>
      <c r="AQ222" s="3">
        <v>45936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45876</v>
      </c>
      <c r="B223" s="14" t="s">
        <v>276</v>
      </c>
      <c r="C223" s="9" t="s">
        <v>105</v>
      </c>
      <c r="D223" s="13" t="s">
        <v>268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0</v>
      </c>
      <c r="Q223" s="10">
        <v>0</v>
      </c>
      <c r="R223" s="10">
        <v>0</v>
      </c>
      <c r="S223" s="9" t="s">
        <v>67</v>
      </c>
      <c r="T223" s="12">
        <v>45938</v>
      </c>
      <c r="U223" s="11">
        <v>5000</v>
      </c>
      <c r="V223" s="10">
        <v>5000</v>
      </c>
      <c r="W223" s="10">
        <v>0</v>
      </c>
      <c r="X223" s="10">
        <v>5200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45938</v>
      </c>
      <c r="AK223" s="3">
        <v>45934</v>
      </c>
      <c r="AL223" s="3">
        <v>45928</v>
      </c>
      <c r="AM223" s="3">
        <v>45935</v>
      </c>
      <c r="AN223" s="3">
        <v>45936</v>
      </c>
      <c r="AO223" s="3">
        <v>45936</v>
      </c>
      <c r="AP223" s="3">
        <v>45933</v>
      </c>
      <c r="AQ223" s="3">
        <v>45937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465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45933</v>
      </c>
      <c r="B224" s="14" t="s">
        <v>490</v>
      </c>
      <c r="C224" s="9" t="s">
        <v>458</v>
      </c>
      <c r="D224" s="13" t="s">
        <v>459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45939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118</v>
      </c>
      <c r="AA224" s="8">
        <v>5378.4500000000007</v>
      </c>
      <c r="AB224" s="8">
        <v>5378.4500000000007</v>
      </c>
      <c r="AC224" s="8">
        <v>0</v>
      </c>
      <c r="AD224" s="8">
        <v>5378.4500000000007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45939</v>
      </c>
      <c r="AK224" s="3">
        <v>45935</v>
      </c>
      <c r="AL224" s="3">
        <v>45929</v>
      </c>
      <c r="AM224" s="3">
        <v>45936</v>
      </c>
      <c r="AN224" s="3">
        <v>45937</v>
      </c>
      <c r="AO224" s="3">
        <v>45937</v>
      </c>
      <c r="AP224" s="3">
        <v>45934</v>
      </c>
      <c r="AQ224" s="3">
        <v>45938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45930</v>
      </c>
      <c r="B225" s="14" t="s">
        <v>126</v>
      </c>
      <c r="C225" s="9" t="s">
        <v>79</v>
      </c>
      <c r="D225" s="13" t="s">
        <v>446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90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45951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61</v>
      </c>
      <c r="AH225" s="1" t="s">
        <v>68</v>
      </c>
      <c r="AI225" s="1">
        <v>4</v>
      </c>
      <c r="AJ225" s="3">
        <v>45951</v>
      </c>
      <c r="AK225" s="3">
        <v>45947</v>
      </c>
      <c r="AL225" s="3">
        <v>45941</v>
      </c>
      <c r="AM225" s="3">
        <v>45948</v>
      </c>
      <c r="AN225" s="3">
        <v>45949</v>
      </c>
      <c r="AO225" s="3">
        <v>45949</v>
      </c>
      <c r="AP225" s="3">
        <v>45946</v>
      </c>
      <c r="AQ225" s="3">
        <v>45950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45933</v>
      </c>
      <c r="B226" s="14" t="s">
        <v>126</v>
      </c>
      <c r="C226" s="9" t="s">
        <v>105</v>
      </c>
      <c r="D226" s="13" t="s">
        <v>491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68.387785804799989</v>
      </c>
      <c r="Q226" s="10">
        <v>0</v>
      </c>
      <c r="R226" s="10">
        <v>68.387785804799989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118</v>
      </c>
      <c r="AA226" s="8">
        <v>3478.5300000000007</v>
      </c>
      <c r="AB226" s="8">
        <v>3478.5300000000007</v>
      </c>
      <c r="AC226" s="8">
        <v>0</v>
      </c>
      <c r="AD226" s="8">
        <v>3478.5300000000007</v>
      </c>
      <c r="AE226" s="8">
        <v>0</v>
      </c>
      <c r="AF226" s="8">
        <v>0</v>
      </c>
      <c r="AG226" s="1" t="s">
        <v>114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45933</v>
      </c>
      <c r="B227" s="14" t="s">
        <v>126</v>
      </c>
      <c r="C227" s="9" t="s">
        <v>79</v>
      </c>
      <c r="D227" s="13" t="s">
        <v>492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 t="s">
        <v>132</v>
      </c>
      <c r="B228" s="14" t="s">
        <v>132</v>
      </c>
      <c r="C228" s="9" t="s">
        <v>109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 t="s">
        <v>63</v>
      </c>
      <c r="U228" s="11">
        <v>200000</v>
      </c>
      <c r="V228" s="10">
        <v>0</v>
      </c>
      <c r="W228" s="10">
        <v>200000</v>
      </c>
      <c r="X228" s="10">
        <v>0</v>
      </c>
      <c r="Y228" s="10">
        <v>210000</v>
      </c>
      <c r="Z228" s="9" t="s">
        <v>118</v>
      </c>
      <c r="AA228" s="8">
        <v>215138.00000000003</v>
      </c>
      <c r="AB228" s="8">
        <v>215138.00000000003</v>
      </c>
      <c r="AC228" s="8">
        <v>0</v>
      </c>
      <c r="AD228" s="8">
        <v>215138.00000000003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45631</v>
      </c>
      <c r="B229" s="14" t="s">
        <v>195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16000</v>
      </c>
      <c r="V229" s="10">
        <v>0</v>
      </c>
      <c r="W229" s="10">
        <v>16000</v>
      </c>
      <c r="X229" s="10">
        <v>0</v>
      </c>
      <c r="Y229" s="10">
        <v>16800</v>
      </c>
      <c r="Z229" s="9" t="s">
        <v>118</v>
      </c>
      <c r="AA229" s="8">
        <v>17211.04</v>
      </c>
      <c r="AB229" s="8">
        <v>17211.04</v>
      </c>
      <c r="AC229" s="8">
        <v>0</v>
      </c>
      <c r="AD229" s="8">
        <v>17211.04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207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45631</v>
      </c>
      <c r="B230" s="14" t="s">
        <v>194</v>
      </c>
      <c r="C230" s="9" t="s">
        <v>107</v>
      </c>
      <c r="D230" s="13" t="s">
        <v>141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 t="s">
        <v>63</v>
      </c>
      <c r="U230" s="11">
        <v>9000</v>
      </c>
      <c r="V230" s="10">
        <v>0</v>
      </c>
      <c r="W230" s="10">
        <v>9000</v>
      </c>
      <c r="X230" s="10">
        <v>0</v>
      </c>
      <c r="Y230" s="10">
        <v>9450</v>
      </c>
      <c r="Z230" s="9" t="s">
        <v>118</v>
      </c>
      <c r="AA230" s="8">
        <v>9681.2100000000009</v>
      </c>
      <c r="AB230" s="8">
        <v>9681.2100000000009</v>
      </c>
      <c r="AC230" s="8">
        <v>0</v>
      </c>
      <c r="AD230" s="8">
        <v>9681.2100000000009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206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45896</v>
      </c>
      <c r="B231" s="14" t="s">
        <v>294</v>
      </c>
      <c r="C231" s="9" t="s">
        <v>105</v>
      </c>
      <c r="D231" s="13" t="s">
        <v>295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118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45896</v>
      </c>
      <c r="B232" s="14" t="s">
        <v>296</v>
      </c>
      <c r="C232" s="9" t="s">
        <v>105</v>
      </c>
      <c r="D232" s="13" t="s">
        <v>265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5518.15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297</v>
      </c>
      <c r="C233" s="9" t="s">
        <v>105</v>
      </c>
      <c r="D233" s="13" t="s">
        <v>298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45911</v>
      </c>
      <c r="B234" s="14" t="s">
        <v>321</v>
      </c>
      <c r="C234" s="9" t="s">
        <v>105</v>
      </c>
      <c r="D234" s="13" t="s">
        <v>322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107</v>
      </c>
      <c r="D235" s="13" t="s">
        <v>141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118</v>
      </c>
      <c r="AA235" s="8">
        <v>10756.900000000001</v>
      </c>
      <c r="AB235" s="8">
        <v>10756.900000000001</v>
      </c>
      <c r="AC235" s="8">
        <v>0</v>
      </c>
      <c r="AD235" s="8">
        <v>10756.900000000001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45854</v>
      </c>
      <c r="B236" s="14" t="s">
        <v>257</v>
      </c>
      <c r="C236" s="9" t="s">
        <v>79</v>
      </c>
      <c r="D236" s="13" t="s">
        <v>258</v>
      </c>
      <c r="E236" s="9">
        <v>21</v>
      </c>
      <c r="F236" s="9">
        <v>38</v>
      </c>
      <c r="G236" s="9" t="s">
        <v>60</v>
      </c>
      <c r="H236" s="9" t="s">
        <v>76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0</v>
      </c>
      <c r="AE236" s="8">
        <v>3310.89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45826</v>
      </c>
      <c r="B237" s="14" t="s">
        <v>250</v>
      </c>
      <c r="C237" s="9" t="s">
        <v>105</v>
      </c>
      <c r="D237" s="13" t="s">
        <v>238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163.47937368575995</v>
      </c>
      <c r="Q237" s="10">
        <v>0</v>
      </c>
      <c r="R237" s="10">
        <v>163.47937368575995</v>
      </c>
      <c r="S237" s="9" t="s">
        <v>67</v>
      </c>
      <c r="T237" s="12" t="s">
        <v>63</v>
      </c>
      <c r="U237" s="11">
        <v>8000</v>
      </c>
      <c r="V237" s="10">
        <v>470</v>
      </c>
      <c r="W237" s="10">
        <v>7530</v>
      </c>
      <c r="X237" s="10">
        <v>0</v>
      </c>
      <c r="Y237" s="10">
        <v>7906.5</v>
      </c>
      <c r="Z237" s="9" t="s">
        <v>118</v>
      </c>
      <c r="AA237" s="8">
        <v>8310.3338999999996</v>
      </c>
      <c r="AB237" s="8">
        <v>8310.3338999999996</v>
      </c>
      <c r="AC237" s="8">
        <v>0</v>
      </c>
      <c r="AD237" s="8">
        <v>8310.3338999999996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45066</v>
      </c>
      <c r="B238" s="14" t="s">
        <v>124</v>
      </c>
      <c r="C238" s="9" t="s">
        <v>79</v>
      </c>
      <c r="D238" s="13" t="s">
        <v>123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67</v>
      </c>
      <c r="T238" s="12" t="s">
        <v>63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118</v>
      </c>
      <c r="AA238" s="8">
        <v>5518.15</v>
      </c>
      <c r="AB238" s="8">
        <v>5518.15</v>
      </c>
      <c r="AC238" s="8">
        <v>0</v>
      </c>
      <c r="AD238" s="8">
        <v>0</v>
      </c>
      <c r="AE238" s="8">
        <v>5518.15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21</v>
      </c>
      <c r="F239" s="9">
        <v>37</v>
      </c>
      <c r="G239" s="9">
        <v>0</v>
      </c>
      <c r="H239" s="9">
        <v>0</v>
      </c>
      <c r="I239" s="9">
        <v>74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 t="s">
        <v>82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118</v>
      </c>
      <c r="AA239" s="8">
        <v>301023.74390000018</v>
      </c>
      <c r="AB239" s="8">
        <v>301023.74390000018</v>
      </c>
      <c r="AC239" s="8">
        <v>0</v>
      </c>
      <c r="AD239" s="8">
        <v>292194.70390000014</v>
      </c>
      <c r="AE239" s="8">
        <v>8829.0399999999991</v>
      </c>
      <c r="AF239" s="8" t="s">
        <v>58</v>
      </c>
      <c r="AG239" s="1" t="s">
        <v>61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120</v>
      </c>
      <c r="BD239" s="56">
        <v>0</v>
      </c>
    </row>
    <row r="240" spans="1:56" ht="28.5" customHeight="1" x14ac:dyDescent="0.45">
      <c r="A240" s="3" t="s">
        <v>132</v>
      </c>
      <c r="B240" s="14" t="s">
        <v>132</v>
      </c>
      <c r="C240" s="9" t="s">
        <v>205</v>
      </c>
      <c r="D240" s="13" t="s">
        <v>205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45961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29756.100000000002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102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210</v>
      </c>
      <c r="D241" s="13" t="s">
        <v>61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 t="s">
        <v>91</v>
      </c>
      <c r="M241" s="10">
        <v>24</v>
      </c>
      <c r="N241" s="9">
        <v>37</v>
      </c>
      <c r="O241" s="9">
        <v>50</v>
      </c>
      <c r="P241" s="10">
        <v>821.54158271999995</v>
      </c>
      <c r="Q241" s="10">
        <v>0</v>
      </c>
      <c r="R241" s="10">
        <v>821.54158271999995</v>
      </c>
      <c r="S241" s="9" t="s">
        <v>121</v>
      </c>
      <c r="T241" s="12" t="s">
        <v>63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83</v>
      </c>
      <c r="AA241" s="8">
        <v>29756.100000000002</v>
      </c>
      <c r="AB241" s="8">
        <v>10429</v>
      </c>
      <c r="AC241" s="8">
        <v>19327.100000000002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102</v>
      </c>
      <c r="BD241" s="56">
        <v>1444.7007249999999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83</v>
      </c>
      <c r="AA242" s="8">
        <v>59512.200000000004</v>
      </c>
      <c r="AB242" s="8">
        <v>40185.100000000006</v>
      </c>
      <c r="AC242" s="8">
        <v>19327.100000000002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>
        <v>45933</v>
      </c>
      <c r="B243" s="14" t="s">
        <v>126</v>
      </c>
      <c r="C243" s="9" t="s">
        <v>79</v>
      </c>
      <c r="D243" s="13" t="s">
        <v>460</v>
      </c>
      <c r="E243" s="9">
        <v>23</v>
      </c>
      <c r="F243" s="9">
        <v>38</v>
      </c>
      <c r="G243" s="9" t="s">
        <v>60</v>
      </c>
      <c r="H243" s="9" t="s">
        <v>66</v>
      </c>
      <c r="I243" s="9">
        <v>118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45944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461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462</v>
      </c>
      <c r="AI243" s="1">
        <v>3</v>
      </c>
      <c r="AJ243" s="3">
        <v>45944</v>
      </c>
      <c r="AK243" s="3">
        <v>45941</v>
      </c>
      <c r="AL243" s="3">
        <v>45940</v>
      </c>
      <c r="AM243" s="3">
        <v>45939</v>
      </c>
      <c r="AN243" s="3">
        <v>0</v>
      </c>
      <c r="AO243" s="3">
        <v>45940</v>
      </c>
      <c r="AP243" s="3">
        <v>45939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463</v>
      </c>
      <c r="BD243" s="56">
        <v>0</v>
      </c>
    </row>
    <row r="244" spans="1:56" ht="28.5" customHeight="1" x14ac:dyDescent="0.45">
      <c r="A244" s="3">
        <v>45933</v>
      </c>
      <c r="B244" s="14" t="s">
        <v>126</v>
      </c>
      <c r="C244" s="9" t="s">
        <v>79</v>
      </c>
      <c r="D244" s="13" t="s">
        <v>493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118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45944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461</v>
      </c>
      <c r="AA244" s="8">
        <v>3310.89</v>
      </c>
      <c r="AB244" s="8">
        <v>3310.89</v>
      </c>
      <c r="AC244" s="8">
        <v>0</v>
      </c>
      <c r="AD244" s="8">
        <v>0</v>
      </c>
      <c r="AE244" s="8">
        <v>3310.89</v>
      </c>
      <c r="AF244" s="8">
        <v>0</v>
      </c>
      <c r="AG244" s="1" t="s">
        <v>113</v>
      </c>
      <c r="AH244" s="1" t="s">
        <v>462</v>
      </c>
      <c r="AI244" s="1">
        <v>3</v>
      </c>
      <c r="AJ244" s="3">
        <v>45944</v>
      </c>
      <c r="AK244" s="3">
        <v>45941</v>
      </c>
      <c r="AL244" s="3">
        <v>45940</v>
      </c>
      <c r="AM244" s="3">
        <v>45939</v>
      </c>
      <c r="AN244" s="3">
        <v>0</v>
      </c>
      <c r="AO244" s="3">
        <v>45940</v>
      </c>
      <c r="AP244" s="3">
        <v>45939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463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37</v>
      </c>
      <c r="G245" s="9">
        <v>0</v>
      </c>
      <c r="H245" s="9">
        <v>0</v>
      </c>
      <c r="I245" s="9">
        <v>85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461</v>
      </c>
      <c r="AA245" s="8">
        <v>6621.78</v>
      </c>
      <c r="AB245" s="8">
        <v>6621.78</v>
      </c>
      <c r="AC245" s="8">
        <v>0</v>
      </c>
      <c r="AD245" s="8">
        <v>0</v>
      </c>
      <c r="AE245" s="8">
        <v>6621.78</v>
      </c>
      <c r="AF245" s="8" t="s">
        <v>58</v>
      </c>
      <c r="AG245" s="1" t="s">
        <v>113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464</v>
      </c>
      <c r="BD245" s="56">
        <v>0</v>
      </c>
    </row>
    <row r="246" spans="1:56" ht="28.5" customHeight="1" x14ac:dyDescent="0.45">
      <c r="A246" s="3">
        <v>45601</v>
      </c>
      <c r="B246" s="14" t="s">
        <v>185</v>
      </c>
      <c r="C246" s="9" t="s">
        <v>92</v>
      </c>
      <c r="D246" s="13" t="s">
        <v>139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90</v>
      </c>
      <c r="M246" s="10">
        <v>24</v>
      </c>
      <c r="N246" s="9">
        <v>40</v>
      </c>
      <c r="O246" s="9">
        <v>55</v>
      </c>
      <c r="P246" s="10">
        <v>3207.7128103679997</v>
      </c>
      <c r="Q246" s="10">
        <v>0</v>
      </c>
      <c r="R246" s="10">
        <v>3207.7128103679997</v>
      </c>
      <c r="S246" s="9" t="s">
        <v>259</v>
      </c>
      <c r="T246" s="12" t="s">
        <v>63</v>
      </c>
      <c r="U246" s="11">
        <v>100000</v>
      </c>
      <c r="V246" s="10">
        <v>1500</v>
      </c>
      <c r="W246" s="10">
        <v>98500</v>
      </c>
      <c r="X246" s="10">
        <v>0</v>
      </c>
      <c r="Y246" s="10">
        <v>103425</v>
      </c>
      <c r="Z246" s="9" t="s">
        <v>98</v>
      </c>
      <c r="AA246" s="8">
        <v>105955.465</v>
      </c>
      <c r="AB246" s="8">
        <v>19362</v>
      </c>
      <c r="AC246" s="8">
        <v>86593.464999999997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72</v>
      </c>
      <c r="AI246" s="1">
        <v>3</v>
      </c>
      <c r="AJ246" s="3" t="s">
        <v>63</v>
      </c>
      <c r="AK246" s="3">
        <v>0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111</v>
      </c>
      <c r="BD246" s="56">
        <v>11092.935565123611</v>
      </c>
    </row>
    <row r="247" spans="1:56" ht="28.5" customHeight="1" x14ac:dyDescent="0.45">
      <c r="A247" s="3">
        <v>45601</v>
      </c>
      <c r="B247" s="14" t="s">
        <v>185</v>
      </c>
      <c r="C247" s="9" t="s">
        <v>92</v>
      </c>
      <c r="D247" s="13" t="s">
        <v>139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90</v>
      </c>
      <c r="M247" s="10">
        <v>24</v>
      </c>
      <c r="N247" s="9">
        <v>40</v>
      </c>
      <c r="O247" s="9">
        <v>55</v>
      </c>
      <c r="P247" s="10">
        <v>11003.203948644863</v>
      </c>
      <c r="Q247" s="10">
        <v>0</v>
      </c>
      <c r="R247" s="10">
        <v>11003.203948644863</v>
      </c>
      <c r="S247" s="9" t="s">
        <v>259</v>
      </c>
      <c r="T247" s="12" t="s">
        <v>63</v>
      </c>
      <c r="U247" s="11">
        <v>337878</v>
      </c>
      <c r="V247" s="10">
        <v>0</v>
      </c>
      <c r="W247" s="10">
        <v>337878</v>
      </c>
      <c r="X247" s="10">
        <v>0</v>
      </c>
      <c r="Y247" s="10">
        <v>354771.9</v>
      </c>
      <c r="Z247" s="9" t="s">
        <v>98</v>
      </c>
      <c r="AA247" s="8">
        <v>363451.98582000006</v>
      </c>
      <c r="AB247" s="8">
        <v>0</v>
      </c>
      <c r="AC247" s="8">
        <v>363451.98582000006</v>
      </c>
      <c r="AD247" s="8">
        <v>0</v>
      </c>
      <c r="AE247" s="8">
        <v>0</v>
      </c>
      <c r="AF247" s="8">
        <v>0</v>
      </c>
      <c r="AG247" s="1" t="s">
        <v>116</v>
      </c>
      <c r="AH247" s="1" t="s">
        <v>72</v>
      </c>
      <c r="AI247" s="1">
        <v>3</v>
      </c>
      <c r="AJ247" s="3" t="s">
        <v>63</v>
      </c>
      <c r="AK247" s="3">
        <v>0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111</v>
      </c>
      <c r="BD247" s="56">
        <v>46559.511849046357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37</v>
      </c>
      <c r="G248" s="9">
        <v>0</v>
      </c>
      <c r="H248" s="9">
        <v>0</v>
      </c>
      <c r="I248" s="9">
        <v>128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98</v>
      </c>
      <c r="AA248" s="8">
        <v>469407.45082000003</v>
      </c>
      <c r="AB248" s="8">
        <v>19362</v>
      </c>
      <c r="AC248" s="8">
        <v>450045.45082000003</v>
      </c>
      <c r="AD248" s="8">
        <v>0</v>
      </c>
      <c r="AE248" s="8">
        <v>0</v>
      </c>
      <c r="AF248" s="8" t="s">
        <v>58</v>
      </c>
      <c r="AG248" s="1" t="s">
        <v>113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112</v>
      </c>
      <c r="BD248" s="56">
        <v>0</v>
      </c>
    </row>
    <row r="249" spans="1:56" ht="28.5" customHeight="1" x14ac:dyDescent="0.45">
      <c r="A249" s="3">
        <v>45923</v>
      </c>
      <c r="B249" s="14" t="s">
        <v>410</v>
      </c>
      <c r="C249" s="9" t="s">
        <v>376</v>
      </c>
      <c r="D249" s="13" t="s">
        <v>411</v>
      </c>
      <c r="E249" s="9">
        <v>24</v>
      </c>
      <c r="F249" s="9">
        <v>37</v>
      </c>
      <c r="G249" s="9" t="s">
        <v>60</v>
      </c>
      <c r="H249" s="9">
        <v>0</v>
      </c>
      <c r="I249" s="9">
        <v>120</v>
      </c>
      <c r="J249" s="9" t="s">
        <v>57</v>
      </c>
      <c r="K249" s="9">
        <v>3</v>
      </c>
      <c r="L249" s="9" t="s">
        <v>91</v>
      </c>
      <c r="M249" s="10">
        <v>25</v>
      </c>
      <c r="N249" s="9">
        <v>40</v>
      </c>
      <c r="O249" s="9">
        <v>55</v>
      </c>
      <c r="P249" s="10">
        <v>169.61256399999996</v>
      </c>
      <c r="Q249" s="10">
        <v>0</v>
      </c>
      <c r="R249" s="10">
        <v>169.61256399999996</v>
      </c>
      <c r="S249" s="9" t="s">
        <v>67</v>
      </c>
      <c r="T249" s="12">
        <v>45948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412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>
        <v>45948</v>
      </c>
      <c r="AK249" s="3">
        <v>0</v>
      </c>
      <c r="AL249" s="3">
        <v>45938</v>
      </c>
      <c r="AM249" s="3">
        <v>45945</v>
      </c>
      <c r="AN249" s="3">
        <v>45946</v>
      </c>
      <c r="AO249" s="3">
        <v>45946</v>
      </c>
      <c r="AP249" s="3">
        <v>45943</v>
      </c>
      <c r="AQ249" s="3">
        <v>45947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413</v>
      </c>
      <c r="BD249" s="56">
        <v>659.57725166666671</v>
      </c>
    </row>
    <row r="250" spans="1:56" ht="28.5" customHeight="1" x14ac:dyDescent="0.45">
      <c r="A250" s="3">
        <v>45923</v>
      </c>
      <c r="B250" s="14" t="s">
        <v>410</v>
      </c>
      <c r="C250" s="9" t="s">
        <v>376</v>
      </c>
      <c r="D250" s="13" t="s">
        <v>59</v>
      </c>
      <c r="E250" s="9">
        <v>24</v>
      </c>
      <c r="F250" s="9">
        <v>37</v>
      </c>
      <c r="G250" s="9" t="s">
        <v>60</v>
      </c>
      <c r="H250" s="9">
        <v>0</v>
      </c>
      <c r="I250" s="9">
        <v>120</v>
      </c>
      <c r="J250" s="9" t="s">
        <v>57</v>
      </c>
      <c r="K250" s="9">
        <v>3</v>
      </c>
      <c r="L250" s="9" t="s">
        <v>91</v>
      </c>
      <c r="M250" s="10">
        <v>25</v>
      </c>
      <c r="N250" s="9">
        <v>40</v>
      </c>
      <c r="O250" s="9">
        <v>55</v>
      </c>
      <c r="P250" s="10">
        <v>78.15746949119999</v>
      </c>
      <c r="Q250" s="10">
        <v>0</v>
      </c>
      <c r="R250" s="10">
        <v>78.15746949119999</v>
      </c>
      <c r="S250" s="9" t="s">
        <v>67</v>
      </c>
      <c r="T250" s="12">
        <v>45948</v>
      </c>
      <c r="U250" s="11">
        <v>5000</v>
      </c>
      <c r="V250" s="10">
        <v>2696</v>
      </c>
      <c r="W250" s="10">
        <v>2304</v>
      </c>
      <c r="X250" s="10">
        <v>0</v>
      </c>
      <c r="Y250" s="10">
        <v>0</v>
      </c>
      <c r="Z250" s="9" t="s">
        <v>412</v>
      </c>
      <c r="AA250" s="8">
        <v>2478.38976</v>
      </c>
      <c r="AB250" s="8">
        <v>0</v>
      </c>
      <c r="AC250" s="8">
        <v>2478.38976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264</v>
      </c>
      <c r="AI250" s="1">
        <v>2</v>
      </c>
      <c r="AJ250" s="3">
        <v>45948</v>
      </c>
      <c r="AK250" s="3">
        <v>0</v>
      </c>
      <c r="AL250" s="3">
        <v>0</v>
      </c>
      <c r="AM250" s="3">
        <v>0</v>
      </c>
      <c r="AN250" s="3">
        <v>0</v>
      </c>
      <c r="AO250" s="3">
        <v>45946</v>
      </c>
      <c r="AP250" s="3">
        <v>45943</v>
      </c>
      <c r="AQ250" s="3">
        <v>45947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413</v>
      </c>
      <c r="BD250" s="56">
        <v>303.93319756800003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24</v>
      </c>
      <c r="F251" s="9">
        <v>37</v>
      </c>
      <c r="G251" s="9">
        <v>0</v>
      </c>
      <c r="H251" s="9">
        <v>0</v>
      </c>
      <c r="I251" s="9">
        <v>120</v>
      </c>
      <c r="J251" s="9" t="s">
        <v>78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412</v>
      </c>
      <c r="AA251" s="8">
        <v>7856.8397600000008</v>
      </c>
      <c r="AB251" s="8">
        <v>0</v>
      </c>
      <c r="AC251" s="8">
        <v>7856.8397600000008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414</v>
      </c>
      <c r="BD251" s="56">
        <v>0</v>
      </c>
    </row>
    <row r="252" spans="1:56" ht="28.5" customHeight="1" x14ac:dyDescent="0.45">
      <c r="A252" s="3">
        <v>45934</v>
      </c>
      <c r="B252" s="14" t="s">
        <v>126</v>
      </c>
      <c r="C252" s="9" t="s">
        <v>494</v>
      </c>
      <c r="D252" s="13" t="s">
        <v>59</v>
      </c>
      <c r="E252" s="9">
        <v>26</v>
      </c>
      <c r="F252" s="9">
        <v>39</v>
      </c>
      <c r="G252" s="9" t="s">
        <v>60</v>
      </c>
      <c r="H252" s="9">
        <v>0</v>
      </c>
      <c r="I252" s="9">
        <v>93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121</v>
      </c>
      <c r="T252" s="12">
        <v>45944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495</v>
      </c>
      <c r="AA252" s="8">
        <v>11315.7</v>
      </c>
      <c r="AB252" s="8">
        <v>11315.7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77</v>
      </c>
      <c r="AI252" s="1">
        <v>1</v>
      </c>
      <c r="AJ252" s="3">
        <v>45944</v>
      </c>
      <c r="AK252" s="3">
        <v>0</v>
      </c>
      <c r="AL252" s="3">
        <v>0</v>
      </c>
      <c r="AM252" s="3">
        <v>0</v>
      </c>
      <c r="AN252" s="3">
        <v>0</v>
      </c>
      <c r="AO252" s="3">
        <v>45943</v>
      </c>
      <c r="AP252" s="3">
        <v>45939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303</v>
      </c>
      <c r="BD252" s="56">
        <v>0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100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495</v>
      </c>
      <c r="AA253" s="8">
        <v>11315.7</v>
      </c>
      <c r="AB253" s="8">
        <v>11315.7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303</v>
      </c>
      <c r="BD253" s="56">
        <v>0</v>
      </c>
    </row>
    <row r="254" spans="1:56" ht="28.5" customHeight="1" x14ac:dyDescent="0.45">
      <c r="A254" s="3">
        <v>45931</v>
      </c>
      <c r="B254" s="14" t="s">
        <v>496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9800</v>
      </c>
      <c r="W254" s="10">
        <v>200</v>
      </c>
      <c r="X254" s="10">
        <v>0</v>
      </c>
      <c r="Y254" s="10">
        <v>0</v>
      </c>
      <c r="Z254" s="9" t="s">
        <v>189</v>
      </c>
      <c r="AA254" s="8">
        <v>248.666</v>
      </c>
      <c r="AB254" s="8">
        <v>0</v>
      </c>
      <c r="AC254" s="8">
        <v>248.666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24.711874488888895</v>
      </c>
    </row>
    <row r="255" spans="1:56" ht="28.5" customHeight="1" x14ac:dyDescent="0.45">
      <c r="A255" s="3">
        <v>45931</v>
      </c>
      <c r="B255" s="14" t="s">
        <v>496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12681.965999999999</v>
      </c>
      <c r="AB256" s="8">
        <v>0</v>
      </c>
      <c r="AC256" s="8">
        <v>12681.965999999999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45901</v>
      </c>
      <c r="B257" s="14" t="s">
        <v>299</v>
      </c>
      <c r="C257" s="9" t="s">
        <v>107</v>
      </c>
      <c r="D257" s="13" t="s">
        <v>141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45945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87</v>
      </c>
      <c r="AA257" s="8">
        <v>12433.3</v>
      </c>
      <c r="AB257" s="8">
        <v>5513</v>
      </c>
      <c r="AC257" s="8">
        <v>6920.2999999999993</v>
      </c>
      <c r="AD257" s="8">
        <v>3573</v>
      </c>
      <c r="AE257" s="8">
        <v>8860.2999999999993</v>
      </c>
      <c r="AF257" s="8">
        <v>0</v>
      </c>
      <c r="AG257" s="1" t="s">
        <v>113</v>
      </c>
      <c r="AH257" s="1" t="s">
        <v>75</v>
      </c>
      <c r="AI257" s="1">
        <v>4</v>
      </c>
      <c r="AJ257" s="3">
        <v>45945</v>
      </c>
      <c r="AK257" s="3">
        <v>45941</v>
      </c>
      <c r="AL257" s="3">
        <v>45934</v>
      </c>
      <c r="AM257" s="3">
        <v>45942</v>
      </c>
      <c r="AN257" s="3">
        <v>45943</v>
      </c>
      <c r="AO257" s="3">
        <v>45944</v>
      </c>
      <c r="AP257" s="3">
        <v>45940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713.71360666666669</v>
      </c>
    </row>
    <row r="258" spans="1:56" ht="28.5" customHeight="1" x14ac:dyDescent="0.45">
      <c r="A258" s="3">
        <v>45933</v>
      </c>
      <c r="B258" s="14" t="s">
        <v>497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45951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45951</v>
      </c>
      <c r="AK258" s="3">
        <v>45949</v>
      </c>
      <c r="AL258" s="3">
        <v>0</v>
      </c>
      <c r="AM258" s="3">
        <v>0</v>
      </c>
      <c r="AN258" s="3">
        <v>0</v>
      </c>
      <c r="AO258" s="3">
        <v>45950</v>
      </c>
      <c r="AP258" s="3">
        <v>45946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45933</v>
      </c>
      <c r="B259" s="14" t="s">
        <v>498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45960</v>
      </c>
      <c r="U259" s="11">
        <v>15000</v>
      </c>
      <c r="V259" s="10">
        <v>0</v>
      </c>
      <c r="W259" s="10">
        <v>15000</v>
      </c>
      <c r="X259" s="10">
        <v>0</v>
      </c>
      <c r="Y259" s="10">
        <v>0</v>
      </c>
      <c r="Z259" s="9" t="s">
        <v>87</v>
      </c>
      <c r="AA259" s="8">
        <v>18649.949999999997</v>
      </c>
      <c r="AB259" s="8">
        <v>0</v>
      </c>
      <c r="AC259" s="8">
        <v>18649.949999999997</v>
      </c>
      <c r="AD259" s="8">
        <v>0</v>
      </c>
      <c r="AE259" s="8">
        <v>18649.949999999997</v>
      </c>
      <c r="AF259" s="8">
        <v>0</v>
      </c>
      <c r="AG259" s="1" t="s">
        <v>117</v>
      </c>
      <c r="AH259" s="1" t="s">
        <v>143</v>
      </c>
      <c r="AI259" s="1">
        <v>2</v>
      </c>
      <c r="AJ259" s="3">
        <v>45960</v>
      </c>
      <c r="AK259" s="3">
        <v>45958</v>
      </c>
      <c r="AL259" s="3">
        <v>0</v>
      </c>
      <c r="AM259" s="3">
        <v>0</v>
      </c>
      <c r="AN259" s="3">
        <v>0</v>
      </c>
      <c r="AO259" s="3">
        <v>45959</v>
      </c>
      <c r="AP259" s="3">
        <v>45955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140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1923.4315100000001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5513</v>
      </c>
      <c r="AC260" s="8">
        <v>44220.2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416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47190</v>
      </c>
      <c r="Y261" s="10">
        <v>2950.5</v>
      </c>
      <c r="Z261" s="9" t="s">
        <v>125</v>
      </c>
      <c r="AA261" s="8">
        <v>3503.5712249999997</v>
      </c>
      <c r="AB261" s="8">
        <v>3503.5712249999997</v>
      </c>
      <c r="AC261" s="8">
        <v>0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415</v>
      </c>
      <c r="AZ261" s="2">
        <v>0</v>
      </c>
      <c r="BA261" s="2">
        <v>0</v>
      </c>
      <c r="BB261" s="2">
        <v>0</v>
      </c>
      <c r="BC261" s="1" t="s">
        <v>103</v>
      </c>
      <c r="BD261" s="56">
        <v>0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10279.021225</v>
      </c>
      <c r="AB263" s="8">
        <v>10279.021225</v>
      </c>
      <c r="AC263" s="8">
        <v>0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</sheetData>
  <autoFilter ref="A5:BD2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3">
    <cfRule type="expression" dxfId="6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E43C-C329-4D1F-B9EC-D13632A85A7F}">
  <sheetPr>
    <tabColor rgb="FFFFFF00"/>
  </sheetPr>
  <dimension ref="A1:BD809"/>
  <sheetViews>
    <sheetView zoomScale="80" zoomScaleNormal="80" workbookViewId="0">
      <selection activeCell="E11" sqref="E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45933</v>
      </c>
      <c r="E3" s="85" t="s">
        <v>52</v>
      </c>
      <c r="F3" s="85"/>
      <c r="G3" s="86">
        <v>11.16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126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45944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0</v>
      </c>
      <c r="AC8" s="8">
        <v>13201.65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908.27351999999996</v>
      </c>
    </row>
    <row r="9" spans="1:56" ht="28.5" customHeight="1" x14ac:dyDescent="0.45">
      <c r="A9" s="3">
        <v>45933</v>
      </c>
      <c r="B9" s="14" t="s">
        <v>126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45944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0</v>
      </c>
      <c r="AC9" s="8">
        <v>2640.33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181.65470400000004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0</v>
      </c>
      <c r="AC10" s="8">
        <v>4121.1500000000005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283.53512000000006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0</v>
      </c>
      <c r="AC15" s="8">
        <v>81780.38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45929</v>
      </c>
      <c r="B16" s="14" t="s">
        <v>426</v>
      </c>
      <c r="C16" s="9" t="s">
        <v>427</v>
      </c>
      <c r="D16" s="13" t="s">
        <v>428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89</v>
      </c>
      <c r="M16" s="10">
        <v>21</v>
      </c>
      <c r="N16" s="9">
        <v>37</v>
      </c>
      <c r="O16" s="9">
        <v>40</v>
      </c>
      <c r="P16" s="10">
        <v>0</v>
      </c>
      <c r="Q16" s="10">
        <v>0</v>
      </c>
      <c r="R16" s="10">
        <v>0</v>
      </c>
      <c r="S16" s="9" t="s">
        <v>67</v>
      </c>
      <c r="T16" s="12">
        <v>45934</v>
      </c>
      <c r="U16" s="11">
        <v>5000</v>
      </c>
      <c r="V16" s="10">
        <v>5000</v>
      </c>
      <c r="W16" s="10">
        <v>0</v>
      </c>
      <c r="X16" s="10">
        <v>5545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72</v>
      </c>
      <c r="AI16" s="1">
        <v>3</v>
      </c>
      <c r="AJ16" s="3">
        <v>45934</v>
      </c>
      <c r="AK16" s="3">
        <v>0</v>
      </c>
      <c r="AL16" s="3">
        <v>45924</v>
      </c>
      <c r="AM16" s="3">
        <v>45931</v>
      </c>
      <c r="AN16" s="3">
        <v>45932</v>
      </c>
      <c r="AO16" s="3">
        <v>45932</v>
      </c>
      <c r="AP16" s="3">
        <v>45929</v>
      </c>
      <c r="AQ16" s="3">
        <v>45933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447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165</v>
      </c>
      <c r="AA17" s="8">
        <v>44005.499999999993</v>
      </c>
      <c r="AB17" s="8">
        <v>44005.499999999993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45938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8861</v>
      </c>
      <c r="AC18" s="8">
        <v>8741.2000000000007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45938</v>
      </c>
      <c r="AK18" s="3">
        <v>0</v>
      </c>
      <c r="AL18" s="3">
        <v>45929</v>
      </c>
      <c r="AM18" s="3">
        <v>45936</v>
      </c>
      <c r="AN18" s="3">
        <v>45937</v>
      </c>
      <c r="AO18" s="3">
        <v>45937</v>
      </c>
      <c r="AP18" s="3">
        <v>45933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354</v>
      </c>
      <c r="AZ18" s="2">
        <v>0</v>
      </c>
      <c r="BA18" s="2">
        <v>0</v>
      </c>
      <c r="BB18" s="2">
        <v>0</v>
      </c>
      <c r="BC18" s="1" t="s">
        <v>101</v>
      </c>
      <c r="BD18" s="56">
        <v>634.80536888888912</v>
      </c>
    </row>
    <row r="19" spans="1:56" ht="28.5" customHeight="1" x14ac:dyDescent="0.45">
      <c r="A19" s="3">
        <v>45920</v>
      </c>
      <c r="B19" s="14" t="s">
        <v>365</v>
      </c>
      <c r="C19" s="9" t="s">
        <v>133</v>
      </c>
      <c r="D19" s="13" t="s">
        <v>191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45952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165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45952</v>
      </c>
      <c r="AK19" s="3">
        <v>0</v>
      </c>
      <c r="AL19" s="3">
        <v>45943</v>
      </c>
      <c r="AM19" s="3">
        <v>45950</v>
      </c>
      <c r="AN19" s="3">
        <v>45951</v>
      </c>
      <c r="AO19" s="3">
        <v>45951</v>
      </c>
      <c r="AP19" s="3">
        <v>45947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1278.3108800000005</v>
      </c>
    </row>
    <row r="20" spans="1:56" ht="28.5" customHeight="1" x14ac:dyDescent="0.45">
      <c r="A20" s="3" t="s">
        <v>132</v>
      </c>
      <c r="B20" s="14" t="s">
        <v>132</v>
      </c>
      <c r="C20" s="9" t="s">
        <v>196</v>
      </c>
      <c r="D20" s="13" t="s">
        <v>197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91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165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113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1343.6356095653334</v>
      </c>
    </row>
    <row r="21" spans="1:56" ht="28.5" customHeight="1" x14ac:dyDescent="0.45">
      <c r="A21" s="3" t="s">
        <v>132</v>
      </c>
      <c r="B21" s="14" t="s">
        <v>132</v>
      </c>
      <c r="C21" s="9" t="s">
        <v>224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165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2556.6217600000009</v>
      </c>
    </row>
    <row r="22" spans="1:56" ht="28.5" customHeight="1" x14ac:dyDescent="0.45">
      <c r="A22" s="3" t="s">
        <v>132</v>
      </c>
      <c r="B22" s="14" t="s">
        <v>132</v>
      </c>
      <c r="C22" s="9" t="s">
        <v>133</v>
      </c>
      <c r="D22" s="13" t="s">
        <v>122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165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8948.1761600000009</v>
      </c>
    </row>
    <row r="23" spans="1:56" ht="28.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165</v>
      </c>
      <c r="AA23" s="8">
        <v>256131.41433</v>
      </c>
      <c r="AB23" s="8">
        <v>52866.499999999993</v>
      </c>
      <c r="AC23" s="8">
        <v>203264.91433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0</v>
      </c>
    </row>
    <row r="24" spans="1:56" ht="28.5" customHeight="1" x14ac:dyDescent="0.45">
      <c r="A24" s="3">
        <v>45919</v>
      </c>
      <c r="B24" s="14" t="s">
        <v>355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45934</v>
      </c>
      <c r="U24" s="11">
        <v>10000</v>
      </c>
      <c r="V24" s="10">
        <v>10000</v>
      </c>
      <c r="W24" s="10">
        <v>0</v>
      </c>
      <c r="X24" s="10">
        <v>10580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357</v>
      </c>
      <c r="AG24" s="1" t="s">
        <v>113</v>
      </c>
      <c r="AH24" s="1" t="s">
        <v>74</v>
      </c>
      <c r="AI24" s="1">
        <v>2</v>
      </c>
      <c r="AJ24" s="3">
        <v>45934</v>
      </c>
      <c r="AK24" s="3">
        <v>0</v>
      </c>
      <c r="AL24" s="3">
        <v>45925</v>
      </c>
      <c r="AM24" s="3">
        <v>45932</v>
      </c>
      <c r="AN24" s="3">
        <v>45933</v>
      </c>
      <c r="AO24" s="3">
        <v>45933</v>
      </c>
      <c r="AP24" s="3">
        <v>45929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355</v>
      </c>
      <c r="C25" s="9" t="s">
        <v>73</v>
      </c>
      <c r="D25" s="13" t="s">
        <v>358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357</v>
      </c>
      <c r="AG25" s="1" t="s">
        <v>113</v>
      </c>
      <c r="AH25" s="1" t="s">
        <v>74</v>
      </c>
      <c r="AI25" s="1">
        <v>2</v>
      </c>
      <c r="AJ25" s="3">
        <v>45934</v>
      </c>
      <c r="AK25" s="3">
        <v>0</v>
      </c>
      <c r="AL25" s="3">
        <v>45925</v>
      </c>
      <c r="AM25" s="3">
        <v>45932</v>
      </c>
      <c r="AN25" s="3">
        <v>45933</v>
      </c>
      <c r="AO25" s="3">
        <v>45933</v>
      </c>
      <c r="AP25" s="3">
        <v>45929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355</v>
      </c>
      <c r="C26" s="9" t="s">
        <v>73</v>
      </c>
      <c r="D26" s="13" t="s">
        <v>251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357</v>
      </c>
      <c r="AG26" s="1" t="s">
        <v>117</v>
      </c>
      <c r="AH26" s="1" t="s">
        <v>74</v>
      </c>
      <c r="AI26" s="1">
        <v>2</v>
      </c>
      <c r="AJ26" s="3">
        <v>45934</v>
      </c>
      <c r="AK26" s="3">
        <v>0</v>
      </c>
      <c r="AL26" s="3">
        <v>45925</v>
      </c>
      <c r="AM26" s="3">
        <v>45932</v>
      </c>
      <c r="AN26" s="3">
        <v>45933</v>
      </c>
      <c r="AO26" s="3">
        <v>45933</v>
      </c>
      <c r="AP26" s="3">
        <v>45929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355</v>
      </c>
      <c r="C27" s="9" t="s">
        <v>73</v>
      </c>
      <c r="D27" s="13" t="s">
        <v>285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357</v>
      </c>
      <c r="AG27" s="1" t="s">
        <v>113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430</v>
      </c>
      <c r="C28" s="9" t="s">
        <v>73</v>
      </c>
      <c r="D28" s="13" t="s">
        <v>182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10000</v>
      </c>
      <c r="V28" s="10">
        <v>10000</v>
      </c>
      <c r="W28" s="10">
        <v>0</v>
      </c>
      <c r="X28" s="10">
        <v>10320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431</v>
      </c>
      <c r="AG28" s="1" t="s">
        <v>113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430</v>
      </c>
      <c r="C29" s="9" t="s">
        <v>73</v>
      </c>
      <c r="D29" s="13" t="s">
        <v>228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10000</v>
      </c>
      <c r="V29" s="10">
        <v>0</v>
      </c>
      <c r="W29" s="10">
        <v>10000</v>
      </c>
      <c r="X29" s="10">
        <v>3940</v>
      </c>
      <c r="Y29" s="10">
        <v>6363</v>
      </c>
      <c r="Z29" s="9" t="s">
        <v>168</v>
      </c>
      <c r="AA29" s="8">
        <v>5955.7043700000013</v>
      </c>
      <c r="AB29" s="8">
        <v>0</v>
      </c>
      <c r="AC29" s="8">
        <v>5955.7043700000013</v>
      </c>
      <c r="AD29" s="8">
        <v>0</v>
      </c>
      <c r="AE29" s="8">
        <v>0</v>
      </c>
      <c r="AF29" s="8" t="s">
        <v>431</v>
      </c>
      <c r="AG29" s="1" t="s">
        <v>115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448.6101229456001</v>
      </c>
    </row>
    <row r="30" spans="1:56" ht="28.5" customHeight="1" x14ac:dyDescent="0.45">
      <c r="A30" s="3">
        <v>45929</v>
      </c>
      <c r="B30" s="14" t="s">
        <v>430</v>
      </c>
      <c r="C30" s="9" t="s">
        <v>73</v>
      </c>
      <c r="D30" s="13" t="s">
        <v>432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431</v>
      </c>
      <c r="AG30" s="1" t="s">
        <v>113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430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45936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433</v>
      </c>
      <c r="AG31" s="1" t="s">
        <v>114</v>
      </c>
      <c r="AH31" s="1" t="s">
        <v>74</v>
      </c>
      <c r="AI31" s="1">
        <v>2</v>
      </c>
      <c r="AJ31" s="3">
        <v>45936</v>
      </c>
      <c r="AK31" s="3">
        <v>0</v>
      </c>
      <c r="AL31" s="3">
        <v>45927</v>
      </c>
      <c r="AM31" s="3">
        <v>45934</v>
      </c>
      <c r="AN31" s="3">
        <v>45935</v>
      </c>
      <c r="AO31" s="3">
        <v>45935</v>
      </c>
      <c r="AP31" s="3">
        <v>45931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433</v>
      </c>
      <c r="AG32" s="1" t="s">
        <v>115</v>
      </c>
      <c r="AH32" s="1" t="s">
        <v>74</v>
      </c>
      <c r="AI32" s="1">
        <v>2</v>
      </c>
      <c r="AJ32" s="3">
        <v>45936</v>
      </c>
      <c r="AK32" s="3">
        <v>0</v>
      </c>
      <c r="AL32" s="3">
        <v>45927</v>
      </c>
      <c r="AM32" s="3">
        <v>45934</v>
      </c>
      <c r="AN32" s="3">
        <v>45935</v>
      </c>
      <c r="AO32" s="3">
        <v>45935</v>
      </c>
      <c r="AP32" s="3">
        <v>45931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433</v>
      </c>
      <c r="AG33" s="1" t="s">
        <v>114</v>
      </c>
      <c r="AH33" s="1" t="s">
        <v>74</v>
      </c>
      <c r="AI33" s="1">
        <v>2</v>
      </c>
      <c r="AJ33" s="3">
        <v>45936</v>
      </c>
      <c r="AK33" s="3">
        <v>0</v>
      </c>
      <c r="AL33" s="3">
        <v>45927</v>
      </c>
      <c r="AM33" s="3">
        <v>45934</v>
      </c>
      <c r="AN33" s="3">
        <v>45935</v>
      </c>
      <c r="AO33" s="3">
        <v>45935</v>
      </c>
      <c r="AP33" s="3">
        <v>45931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 t="s">
        <v>254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433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45929</v>
      </c>
      <c r="B35" s="14" t="s">
        <v>434</v>
      </c>
      <c r="C35" s="9" t="s">
        <v>73</v>
      </c>
      <c r="D35" s="13" t="s">
        <v>182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10000</v>
      </c>
      <c r="V35" s="10">
        <v>0</v>
      </c>
      <c r="W35" s="10">
        <v>10000</v>
      </c>
      <c r="X35" s="10">
        <v>10680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435</v>
      </c>
      <c r="AG35" s="1" t="s">
        <v>116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45929</v>
      </c>
      <c r="B36" s="14" t="s">
        <v>434</v>
      </c>
      <c r="C36" s="9" t="s">
        <v>73</v>
      </c>
      <c r="D36" s="13" t="s">
        <v>228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435</v>
      </c>
      <c r="AG36" s="1" t="s">
        <v>116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45929</v>
      </c>
      <c r="B37" s="14" t="s">
        <v>434</v>
      </c>
      <c r="C37" s="9" t="s">
        <v>73</v>
      </c>
      <c r="D37" s="13" t="s">
        <v>260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435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45919</v>
      </c>
      <c r="B38" s="14" t="s">
        <v>359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45937</v>
      </c>
      <c r="U38" s="11">
        <v>20000</v>
      </c>
      <c r="V38" s="10">
        <v>13000</v>
      </c>
      <c r="W38" s="10">
        <v>7000</v>
      </c>
      <c r="X38" s="10">
        <v>0</v>
      </c>
      <c r="Y38" s="10">
        <v>0</v>
      </c>
      <c r="Z38" s="9" t="s">
        <v>168</v>
      </c>
      <c r="AA38" s="8">
        <v>6551.93</v>
      </c>
      <c r="AB38" s="8">
        <v>0</v>
      </c>
      <c r="AC38" s="8">
        <v>6551.93</v>
      </c>
      <c r="AD38" s="8">
        <v>0</v>
      </c>
      <c r="AE38" s="8">
        <v>0</v>
      </c>
      <c r="AF38" s="8" t="s">
        <v>360</v>
      </c>
      <c r="AG38" s="1" t="s">
        <v>114</v>
      </c>
      <c r="AH38" s="1" t="s">
        <v>77</v>
      </c>
      <c r="AI38" s="1">
        <v>1</v>
      </c>
      <c r="AJ38" s="3">
        <v>45937</v>
      </c>
      <c r="AK38" s="3">
        <v>0</v>
      </c>
      <c r="AL38" s="3">
        <v>0</v>
      </c>
      <c r="AM38" s="3">
        <v>0</v>
      </c>
      <c r="AN38" s="3">
        <v>0</v>
      </c>
      <c r="AO38" s="3">
        <v>45936</v>
      </c>
      <c r="AP38" s="3">
        <v>45932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493.52048728888883</v>
      </c>
    </row>
    <row r="39" spans="1:56" ht="28.5" customHeight="1" x14ac:dyDescent="0.45">
      <c r="A39" s="3">
        <v>45919</v>
      </c>
      <c r="B39" s="14" t="s">
        <v>361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45937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362</v>
      </c>
      <c r="AG39" s="1" t="s">
        <v>114</v>
      </c>
      <c r="AH39" s="1" t="s">
        <v>77</v>
      </c>
      <c r="AI39" s="1">
        <v>1</v>
      </c>
      <c r="AJ39" s="3">
        <v>45937</v>
      </c>
      <c r="AK39" s="3">
        <v>0</v>
      </c>
      <c r="AL39" s="3">
        <v>0</v>
      </c>
      <c r="AM39" s="3">
        <v>0</v>
      </c>
      <c r="AN39" s="3">
        <v>0</v>
      </c>
      <c r="AO39" s="3">
        <v>45936</v>
      </c>
      <c r="AP39" s="3">
        <v>45932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45929</v>
      </c>
      <c r="B40" s="14" t="s">
        <v>430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436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45929</v>
      </c>
      <c r="B41" s="14" t="s">
        <v>430</v>
      </c>
      <c r="C41" s="9" t="s">
        <v>73</v>
      </c>
      <c r="D41" s="13" t="s">
        <v>437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436</v>
      </c>
      <c r="AG41" s="1" t="s">
        <v>116</v>
      </c>
      <c r="AH41" s="1" t="s">
        <v>74</v>
      </c>
      <c r="AI41" s="1">
        <v>2</v>
      </c>
      <c r="AJ41" s="3">
        <v>45938</v>
      </c>
      <c r="AK41" s="3">
        <v>0</v>
      </c>
      <c r="AL41" s="3">
        <v>45929</v>
      </c>
      <c r="AM41" s="3">
        <v>45936</v>
      </c>
      <c r="AN41" s="3">
        <v>45937</v>
      </c>
      <c r="AO41" s="3">
        <v>45937</v>
      </c>
      <c r="AP41" s="3">
        <v>45933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45929</v>
      </c>
      <c r="B42" s="14" t="s">
        <v>430</v>
      </c>
      <c r="C42" s="9" t="s">
        <v>73</v>
      </c>
      <c r="D42" s="13" t="s">
        <v>256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436</v>
      </c>
      <c r="AG42" s="1" t="s">
        <v>114</v>
      </c>
      <c r="AH42" s="1" t="s">
        <v>74</v>
      </c>
      <c r="AI42" s="1">
        <v>2</v>
      </c>
      <c r="AJ42" s="3">
        <v>45938</v>
      </c>
      <c r="AK42" s="3">
        <v>0</v>
      </c>
      <c r="AL42" s="3">
        <v>45929</v>
      </c>
      <c r="AM42" s="3">
        <v>45936</v>
      </c>
      <c r="AN42" s="3">
        <v>45937</v>
      </c>
      <c r="AO42" s="3">
        <v>45937</v>
      </c>
      <c r="AP42" s="3">
        <v>45933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45929</v>
      </c>
      <c r="B43" s="14" t="s">
        <v>430</v>
      </c>
      <c r="C43" s="9" t="s">
        <v>73</v>
      </c>
      <c r="D43" s="13" t="s">
        <v>228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436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45919</v>
      </c>
      <c r="B44" s="14" t="s">
        <v>438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301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436</v>
      </c>
      <c r="AG44" s="1" t="s">
        <v>114</v>
      </c>
      <c r="AH44" s="1" t="s">
        <v>77</v>
      </c>
      <c r="AI44" s="1">
        <v>1</v>
      </c>
      <c r="AJ44" s="3">
        <v>45938</v>
      </c>
      <c r="AK44" s="3">
        <v>0</v>
      </c>
      <c r="AL44" s="3">
        <v>0</v>
      </c>
      <c r="AM44" s="3">
        <v>0</v>
      </c>
      <c r="AN44" s="3">
        <v>0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45929</v>
      </c>
      <c r="B45" s="14" t="s">
        <v>434</v>
      </c>
      <c r="C45" s="9" t="s">
        <v>73</v>
      </c>
      <c r="D45" s="13" t="s">
        <v>241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439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434</v>
      </c>
      <c r="C46" s="9" t="s">
        <v>73</v>
      </c>
      <c r="D46" s="13" t="s">
        <v>305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439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45929</v>
      </c>
      <c r="B47" s="14" t="s">
        <v>434</v>
      </c>
      <c r="C47" s="9" t="s">
        <v>73</v>
      </c>
      <c r="D47" s="13" t="s">
        <v>286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439</v>
      </c>
      <c r="AG47" s="1" t="s">
        <v>114</v>
      </c>
      <c r="AH47" s="1" t="s">
        <v>74</v>
      </c>
      <c r="AI47" s="1">
        <v>2</v>
      </c>
      <c r="AJ47" s="3">
        <v>45938</v>
      </c>
      <c r="AK47" s="3">
        <v>0</v>
      </c>
      <c r="AL47" s="3">
        <v>45929</v>
      </c>
      <c r="AM47" s="3">
        <v>45936</v>
      </c>
      <c r="AN47" s="3">
        <v>45937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45929</v>
      </c>
      <c r="B48" s="14" t="s">
        <v>434</v>
      </c>
      <c r="C48" s="9" t="s">
        <v>73</v>
      </c>
      <c r="D48" s="13" t="s">
        <v>254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168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439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705.02926755555563</v>
      </c>
    </row>
    <row r="49" spans="1:56" ht="28.5" customHeight="1" x14ac:dyDescent="0.45">
      <c r="A49" s="3">
        <v>45933</v>
      </c>
      <c r="B49" s="14" t="s">
        <v>452</v>
      </c>
      <c r="C49" s="9" t="s">
        <v>73</v>
      </c>
      <c r="D49" s="13" t="s">
        <v>182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45946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168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453</v>
      </c>
      <c r="AG49" s="1" t="s">
        <v>116</v>
      </c>
      <c r="AH49" s="1" t="s">
        <v>74</v>
      </c>
      <c r="AI49" s="1">
        <v>2</v>
      </c>
      <c r="AJ49" s="3">
        <v>45946</v>
      </c>
      <c r="AK49" s="3">
        <v>0</v>
      </c>
      <c r="AL49" s="3">
        <v>45937</v>
      </c>
      <c r="AM49" s="3">
        <v>45944</v>
      </c>
      <c r="AN49" s="3">
        <v>45945</v>
      </c>
      <c r="AO49" s="3">
        <v>45945</v>
      </c>
      <c r="AP49" s="3">
        <v>45941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705.02926755555563</v>
      </c>
    </row>
    <row r="50" spans="1:56" ht="28.5" customHeight="1" x14ac:dyDescent="0.45">
      <c r="A50" s="3">
        <v>45933</v>
      </c>
      <c r="B50" s="14" t="s">
        <v>452</v>
      </c>
      <c r="C50" s="9" t="s">
        <v>73</v>
      </c>
      <c r="D50" s="13" t="s">
        <v>253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45946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453</v>
      </c>
      <c r="AG50" s="1" t="s">
        <v>114</v>
      </c>
      <c r="AH50" s="1" t="s">
        <v>74</v>
      </c>
      <c r="AI50" s="1">
        <v>2</v>
      </c>
      <c r="AJ50" s="3">
        <v>45946</v>
      </c>
      <c r="AK50" s="3">
        <v>0</v>
      </c>
      <c r="AL50" s="3">
        <v>45937</v>
      </c>
      <c r="AM50" s="3">
        <v>45944</v>
      </c>
      <c r="AN50" s="3">
        <v>45945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45933</v>
      </c>
      <c r="B51" s="14" t="s">
        <v>452</v>
      </c>
      <c r="C51" s="9" t="s">
        <v>73</v>
      </c>
      <c r="D51" s="13" t="s">
        <v>251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45946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168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453</v>
      </c>
      <c r="AG51" s="1" t="s">
        <v>114</v>
      </c>
      <c r="AH51" s="1" t="s">
        <v>74</v>
      </c>
      <c r="AI51" s="1">
        <v>2</v>
      </c>
      <c r="AJ51" s="3">
        <v>45946</v>
      </c>
      <c r="AK51" s="3">
        <v>0</v>
      </c>
      <c r="AL51" s="3">
        <v>45937</v>
      </c>
      <c r="AM51" s="3">
        <v>45944</v>
      </c>
      <c r="AN51" s="3">
        <v>45945</v>
      </c>
      <c r="AO51" s="3">
        <v>45945</v>
      </c>
      <c r="AP51" s="3">
        <v>45941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352.51463377777782</v>
      </c>
    </row>
    <row r="52" spans="1:56" ht="28.5" customHeight="1" x14ac:dyDescent="0.45">
      <c r="A52" s="3">
        <v>45930</v>
      </c>
      <c r="B52" s="14" t="s">
        <v>454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45946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168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>
        <v>0</v>
      </c>
      <c r="AG52" s="1" t="s">
        <v>114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394.60593333333333</v>
      </c>
    </row>
    <row r="53" spans="1:56" ht="28.5" customHeight="1" x14ac:dyDescent="0.45">
      <c r="A53" s="3">
        <v>45933</v>
      </c>
      <c r="B53" s="14" t="s">
        <v>452</v>
      </c>
      <c r="C53" s="9" t="s">
        <v>73</v>
      </c>
      <c r="D53" s="13" t="s">
        <v>255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>
        <v>45948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168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453</v>
      </c>
      <c r="AG53" s="1" t="s">
        <v>116</v>
      </c>
      <c r="AH53" s="1" t="s">
        <v>74</v>
      </c>
      <c r="AI53" s="1">
        <v>2</v>
      </c>
      <c r="AJ53" s="3">
        <v>45948</v>
      </c>
      <c r="AK53" s="3">
        <v>0</v>
      </c>
      <c r="AL53" s="3">
        <v>45939</v>
      </c>
      <c r="AM53" s="3">
        <v>45946</v>
      </c>
      <c r="AN53" s="3">
        <v>45947</v>
      </c>
      <c r="AO53" s="3">
        <v>45947</v>
      </c>
      <c r="AP53" s="3">
        <v>45943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705.02926755555563</v>
      </c>
    </row>
    <row r="54" spans="1:56" ht="28.5" customHeight="1" x14ac:dyDescent="0.45">
      <c r="A54" s="3">
        <v>45933</v>
      </c>
      <c r="B54" s="14" t="s">
        <v>452</v>
      </c>
      <c r="C54" s="9" t="s">
        <v>73</v>
      </c>
      <c r="D54" s="13" t="s">
        <v>286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45948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168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453</v>
      </c>
      <c r="AG54" s="1" t="s">
        <v>116</v>
      </c>
      <c r="AH54" s="1" t="s">
        <v>74</v>
      </c>
      <c r="AI54" s="1">
        <v>2</v>
      </c>
      <c r="AJ54" s="3">
        <v>45948</v>
      </c>
      <c r="AK54" s="3">
        <v>0</v>
      </c>
      <c r="AL54" s="3">
        <v>45939</v>
      </c>
      <c r="AM54" s="3">
        <v>45946</v>
      </c>
      <c r="AN54" s="3">
        <v>45947</v>
      </c>
      <c r="AO54" s="3">
        <v>45947</v>
      </c>
      <c r="AP54" s="3">
        <v>45943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705.02926755555563</v>
      </c>
    </row>
    <row r="55" spans="1:56" ht="28.5" customHeight="1" x14ac:dyDescent="0.45">
      <c r="A55" s="3">
        <v>45933</v>
      </c>
      <c r="B55" s="14" t="s">
        <v>452</v>
      </c>
      <c r="C55" s="9" t="s">
        <v>73</v>
      </c>
      <c r="D55" s="13" t="s">
        <v>242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45948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168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453</v>
      </c>
      <c r="AG55" s="1" t="s">
        <v>113</v>
      </c>
      <c r="AH55" s="1" t="s">
        <v>74</v>
      </c>
      <c r="AI55" s="1">
        <v>2</v>
      </c>
      <c r="AJ55" s="3">
        <v>45948</v>
      </c>
      <c r="AK55" s="3">
        <v>0</v>
      </c>
      <c r="AL55" s="3">
        <v>45939</v>
      </c>
      <c r="AM55" s="3">
        <v>45946</v>
      </c>
      <c r="AN55" s="3">
        <v>45947</v>
      </c>
      <c r="AO55" s="3">
        <v>45947</v>
      </c>
      <c r="AP55" s="3">
        <v>45943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352.51463377777782</v>
      </c>
    </row>
    <row r="56" spans="1:56" ht="28.5" customHeight="1" x14ac:dyDescent="0.45">
      <c r="A56" s="3">
        <v>45919</v>
      </c>
      <c r="B56" s="14" t="s">
        <v>359</v>
      </c>
      <c r="C56" s="9" t="s">
        <v>73</v>
      </c>
      <c r="D56" s="13" t="s">
        <v>59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301</v>
      </c>
      <c r="T56" s="12">
        <v>45947</v>
      </c>
      <c r="U56" s="11">
        <v>20000</v>
      </c>
      <c r="V56" s="10">
        <v>0</v>
      </c>
      <c r="W56" s="10">
        <v>20000</v>
      </c>
      <c r="X56" s="10">
        <v>0</v>
      </c>
      <c r="Y56" s="10">
        <v>0</v>
      </c>
      <c r="Z56" s="9" t="s">
        <v>168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 t="s">
        <v>360</v>
      </c>
      <c r="AG56" s="1" t="s">
        <v>61</v>
      </c>
      <c r="AH56" s="1">
        <v>0</v>
      </c>
      <c r="AI56" s="1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1410.0585351111113</v>
      </c>
    </row>
    <row r="57" spans="1:56" ht="28.5" customHeight="1" x14ac:dyDescent="0.45">
      <c r="A57" s="3">
        <v>45919</v>
      </c>
      <c r="B57" s="14" t="s">
        <v>361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301</v>
      </c>
      <c r="T57" s="12">
        <v>45947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168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362</v>
      </c>
      <c r="AG57" s="1" t="s">
        <v>113</v>
      </c>
      <c r="AH57" s="1" t="s">
        <v>77</v>
      </c>
      <c r="AI57" s="1">
        <v>1</v>
      </c>
      <c r="AJ57" s="3">
        <v>45947</v>
      </c>
      <c r="AK57" s="3">
        <v>0</v>
      </c>
      <c r="AL57" s="3">
        <v>0</v>
      </c>
      <c r="AM57" s="3">
        <v>0</v>
      </c>
      <c r="AN57" s="3">
        <v>0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169</v>
      </c>
      <c r="BD57" s="56">
        <v>1410.0585351111113</v>
      </c>
    </row>
    <row r="58" spans="1:56" ht="28.5" customHeight="1" x14ac:dyDescent="0.45">
      <c r="A58" s="3" t="s">
        <v>132</v>
      </c>
      <c r="B58" s="14" t="s">
        <v>132</v>
      </c>
      <c r="C58" s="9" t="s">
        <v>73</v>
      </c>
      <c r="D58" s="13" t="s">
        <v>306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138</v>
      </c>
      <c r="T58" s="12" t="s">
        <v>63</v>
      </c>
      <c r="U58" s="11">
        <v>5000</v>
      </c>
      <c r="V58" s="10">
        <v>5232</v>
      </c>
      <c r="W58" s="10">
        <v>0</v>
      </c>
      <c r="X58" s="10">
        <v>5400</v>
      </c>
      <c r="Y58" s="10">
        <v>0</v>
      </c>
      <c r="Z58" s="9" t="s">
        <v>168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169</v>
      </c>
      <c r="BD58" s="56">
        <v>0</v>
      </c>
    </row>
    <row r="59" spans="1:56" ht="28.5" customHeight="1" x14ac:dyDescent="0.45">
      <c r="A59" s="3" t="s">
        <v>132</v>
      </c>
      <c r="B59" s="14" t="s">
        <v>132</v>
      </c>
      <c r="C59" s="9" t="s">
        <v>73</v>
      </c>
      <c r="D59" s="13" t="s">
        <v>61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138</v>
      </c>
      <c r="T59" s="12">
        <v>45961</v>
      </c>
      <c r="U59" s="11">
        <v>225000</v>
      </c>
      <c r="V59" s="10">
        <v>0</v>
      </c>
      <c r="W59" s="10">
        <v>225000</v>
      </c>
      <c r="X59" s="10">
        <v>0</v>
      </c>
      <c r="Y59" s="10">
        <v>236250</v>
      </c>
      <c r="Z59" s="9" t="s">
        <v>168</v>
      </c>
      <c r="AA59" s="8">
        <v>210597.75000000003</v>
      </c>
      <c r="AB59" s="8">
        <v>0</v>
      </c>
      <c r="AC59" s="8">
        <v>210597.75000000003</v>
      </c>
      <c r="AD59" s="8">
        <v>0</v>
      </c>
      <c r="AE59" s="8">
        <v>0</v>
      </c>
      <c r="AF59" s="8">
        <v>0</v>
      </c>
      <c r="AG59" s="1" t="s">
        <v>113</v>
      </c>
      <c r="AH59" s="1" t="s">
        <v>74</v>
      </c>
      <c r="AI59" s="1">
        <v>2</v>
      </c>
      <c r="AJ59" s="3">
        <v>45961</v>
      </c>
      <c r="AK59" s="3">
        <v>0</v>
      </c>
      <c r="AL59" s="3">
        <v>45952</v>
      </c>
      <c r="AM59" s="3">
        <v>45959</v>
      </c>
      <c r="AN59" s="3">
        <v>45960</v>
      </c>
      <c r="AO59" s="3">
        <v>45960</v>
      </c>
      <c r="AP59" s="3">
        <v>45956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169</v>
      </c>
      <c r="BD59" s="56">
        <v>15863.158520000001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168</v>
      </c>
      <c r="AA60" s="8">
        <v>397381.13436999999</v>
      </c>
      <c r="AB60" s="8">
        <v>0</v>
      </c>
      <c r="AC60" s="8">
        <v>397381.13436999999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170</v>
      </c>
      <c r="BD60" s="56">
        <v>0</v>
      </c>
    </row>
    <row r="61" spans="1:56" ht="28.5" customHeight="1" x14ac:dyDescent="0.45">
      <c r="A61" s="3">
        <v>45905</v>
      </c>
      <c r="B61" s="14" t="s">
        <v>307</v>
      </c>
      <c r="C61" s="9" t="s">
        <v>136</v>
      </c>
      <c r="D61" s="13" t="s">
        <v>302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109</v>
      </c>
      <c r="V61" s="10">
        <v>0</v>
      </c>
      <c r="W61" s="10">
        <v>109</v>
      </c>
      <c r="X61" s="10">
        <v>6124</v>
      </c>
      <c r="Y61" s="10">
        <v>0</v>
      </c>
      <c r="Z61" s="9" t="s">
        <v>110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183</v>
      </c>
      <c r="BD61" s="56">
        <v>0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184</v>
      </c>
      <c r="BD62" s="56">
        <v>0</v>
      </c>
    </row>
    <row r="63" spans="1:56" ht="28.5" customHeight="1" x14ac:dyDescent="0.45">
      <c r="A63" s="3">
        <v>45923</v>
      </c>
      <c r="B63" s="14" t="s">
        <v>380</v>
      </c>
      <c r="C63" s="9" t="s">
        <v>381</v>
      </c>
      <c r="D63" s="13" t="s">
        <v>382</v>
      </c>
      <c r="E63" s="9">
        <v>20</v>
      </c>
      <c r="F63" s="9">
        <v>37</v>
      </c>
      <c r="G63" s="9" t="s">
        <v>60</v>
      </c>
      <c r="H63" s="9">
        <v>0</v>
      </c>
      <c r="I63" s="9">
        <v>70</v>
      </c>
      <c r="J63" s="9" t="s">
        <v>57</v>
      </c>
      <c r="K63" s="9">
        <v>5</v>
      </c>
      <c r="L63" s="9" t="s">
        <v>91</v>
      </c>
      <c r="M63" s="10">
        <v>21</v>
      </c>
      <c r="N63" s="9">
        <v>40</v>
      </c>
      <c r="O63" s="9">
        <v>40</v>
      </c>
      <c r="P63" s="10">
        <v>103.61785728</v>
      </c>
      <c r="Q63" s="10">
        <v>0</v>
      </c>
      <c r="R63" s="10">
        <v>103.61785728</v>
      </c>
      <c r="S63" s="9" t="s">
        <v>71</v>
      </c>
      <c r="T63" s="12">
        <v>45936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383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0</v>
      </c>
      <c r="AF63" s="8">
        <v>0</v>
      </c>
      <c r="AG63" s="1" t="s">
        <v>115</v>
      </c>
      <c r="AH63" s="1" t="s">
        <v>72</v>
      </c>
      <c r="AI63" s="1">
        <v>3</v>
      </c>
      <c r="AJ63" s="3">
        <v>45936</v>
      </c>
      <c r="AK63" s="3">
        <v>0</v>
      </c>
      <c r="AL63" s="3">
        <v>45926</v>
      </c>
      <c r="AM63" s="3">
        <v>45933</v>
      </c>
      <c r="AN63" s="3">
        <v>45934</v>
      </c>
      <c r="AO63" s="3">
        <v>45934</v>
      </c>
      <c r="AP63" s="3">
        <v>45931</v>
      </c>
      <c r="AQ63" s="3">
        <v>45935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303</v>
      </c>
      <c r="BD63" s="56">
        <v>387.24840000000006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383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0</v>
      </c>
      <c r="AF64" s="8" t="s">
        <v>58</v>
      </c>
      <c r="AG64" s="1" t="s">
        <v>113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303</v>
      </c>
      <c r="BD64" s="56">
        <v>0</v>
      </c>
    </row>
    <row r="65" spans="1:56" ht="28.5" customHeight="1" x14ac:dyDescent="0.45">
      <c r="A65" s="3">
        <v>45896</v>
      </c>
      <c r="B65" s="14" t="s">
        <v>292</v>
      </c>
      <c r="C65" s="9" t="s">
        <v>79</v>
      </c>
      <c r="D65" s="13" t="s">
        <v>293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3000</v>
      </c>
      <c r="V65" s="10">
        <v>2232</v>
      </c>
      <c r="W65" s="10">
        <v>768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368</v>
      </c>
      <c r="C66" s="9" t="s">
        <v>136</v>
      </c>
      <c r="D66" s="13" t="s">
        <v>213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1172</v>
      </c>
      <c r="V66" s="10">
        <v>0</v>
      </c>
      <c r="W66" s="10">
        <v>1172</v>
      </c>
      <c r="X66" s="10">
        <v>21290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349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384</v>
      </c>
      <c r="C67" s="9" t="s">
        <v>385</v>
      </c>
      <c r="D67" s="13" t="s">
        <v>386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45891</v>
      </c>
      <c r="B68" s="14" t="s">
        <v>287</v>
      </c>
      <c r="C68" s="9" t="s">
        <v>79</v>
      </c>
      <c r="D68" s="13" t="s">
        <v>288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129</v>
      </c>
      <c r="U68" s="11">
        <v>9000</v>
      </c>
      <c r="V68" s="10">
        <v>8447</v>
      </c>
      <c r="W68" s="10">
        <v>553</v>
      </c>
      <c r="X68" s="10">
        <v>9150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5</v>
      </c>
      <c r="AJ68" s="3" t="s">
        <v>129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8447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45891</v>
      </c>
      <c r="B69" s="14" t="s">
        <v>289</v>
      </c>
      <c r="C69" s="9" t="s">
        <v>79</v>
      </c>
      <c r="D69" s="13" t="s">
        <v>290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129</v>
      </c>
      <c r="U69" s="11">
        <v>6000</v>
      </c>
      <c r="V69" s="10">
        <v>5500</v>
      </c>
      <c r="W69" s="10">
        <v>500</v>
      </c>
      <c r="X69" s="10">
        <v>9455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 t="s">
        <v>129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8500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367</v>
      </c>
      <c r="C70" s="9" t="s">
        <v>136</v>
      </c>
      <c r="D70" s="13" t="s">
        <v>350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 t="s">
        <v>63</v>
      </c>
      <c r="U70" s="11">
        <v>622</v>
      </c>
      <c r="V70" s="10">
        <v>0</v>
      </c>
      <c r="W70" s="10">
        <v>622</v>
      </c>
      <c r="X70" s="10">
        <v>6150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366</v>
      </c>
      <c r="C71" s="9" t="s">
        <v>136</v>
      </c>
      <c r="D71" s="13" t="s">
        <v>261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45934</v>
      </c>
      <c r="U71" s="11">
        <v>4960</v>
      </c>
      <c r="V71" s="10">
        <v>4960</v>
      </c>
      <c r="W71" s="10">
        <v>0</v>
      </c>
      <c r="X71" s="10">
        <v>11390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455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45919</v>
      </c>
      <c r="B72" s="14" t="s">
        <v>368</v>
      </c>
      <c r="C72" s="9" t="s">
        <v>136</v>
      </c>
      <c r="D72" s="13" t="s">
        <v>128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45934</v>
      </c>
      <c r="U72" s="11">
        <v>30000</v>
      </c>
      <c r="V72" s="10">
        <v>25000</v>
      </c>
      <c r="W72" s="10">
        <v>5000</v>
      </c>
      <c r="X72" s="10">
        <v>31440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45934</v>
      </c>
      <c r="AK72" s="3">
        <v>45930</v>
      </c>
      <c r="AL72" s="3">
        <v>45923</v>
      </c>
      <c r="AM72" s="3">
        <v>45931</v>
      </c>
      <c r="AN72" s="3">
        <v>45932</v>
      </c>
      <c r="AO72" s="3">
        <v>45933</v>
      </c>
      <c r="AP72" s="3">
        <v>45929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348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45892</v>
      </c>
      <c r="B73" s="14" t="s">
        <v>280</v>
      </c>
      <c r="C73" s="9" t="s">
        <v>136</v>
      </c>
      <c r="D73" s="13" t="s">
        <v>128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45934</v>
      </c>
      <c r="U73" s="11">
        <v>1840</v>
      </c>
      <c r="V73" s="10">
        <v>80</v>
      </c>
      <c r="W73" s="10">
        <v>1760</v>
      </c>
      <c r="X73" s="10">
        <v>2000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45934</v>
      </c>
      <c r="AK73" s="3">
        <v>45930</v>
      </c>
      <c r="AL73" s="3">
        <v>45923</v>
      </c>
      <c r="AM73" s="3">
        <v>45931</v>
      </c>
      <c r="AN73" s="3">
        <v>45932</v>
      </c>
      <c r="AO73" s="3">
        <v>45933</v>
      </c>
      <c r="AP73" s="3">
        <v>45929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45919</v>
      </c>
      <c r="B74" s="14" t="s">
        <v>369</v>
      </c>
      <c r="C74" s="9" t="s">
        <v>136</v>
      </c>
      <c r="D74" s="13" t="s">
        <v>304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188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15040</v>
      </c>
      <c r="V74" s="10">
        <v>1009</v>
      </c>
      <c r="W74" s="10">
        <v>14031</v>
      </c>
      <c r="X74" s="10">
        <v>16380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370</v>
      </c>
      <c r="C75" s="9" t="s">
        <v>136</v>
      </c>
      <c r="D75" s="13" t="s">
        <v>274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10477.5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45892</v>
      </c>
      <c r="B76" s="14" t="s">
        <v>279</v>
      </c>
      <c r="C76" s="9" t="s">
        <v>136</v>
      </c>
      <c r="D76" s="13" t="s">
        <v>274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45936</v>
      </c>
      <c r="U76" s="11">
        <v>640</v>
      </c>
      <c r="V76" s="10">
        <v>0</v>
      </c>
      <c r="W76" s="10">
        <v>640</v>
      </c>
      <c r="X76" s="10">
        <v>0</v>
      </c>
      <c r="Y76" s="10">
        <v>672</v>
      </c>
      <c r="Z76" s="9" t="s">
        <v>80</v>
      </c>
      <c r="AA76" s="8">
        <v>670.56000000000006</v>
      </c>
      <c r="AB76" s="8">
        <v>670.56000000000006</v>
      </c>
      <c r="AC76" s="8">
        <v>0</v>
      </c>
      <c r="AD76" s="8">
        <v>670.56000000000006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283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45919</v>
      </c>
      <c r="B77" s="14" t="s">
        <v>370</v>
      </c>
      <c r="C77" s="9" t="s">
        <v>136</v>
      </c>
      <c r="D77" s="13" t="s">
        <v>142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188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45936</v>
      </c>
      <c r="U77" s="11">
        <v>20000</v>
      </c>
      <c r="V77" s="10">
        <v>0</v>
      </c>
      <c r="W77" s="10">
        <v>20000</v>
      </c>
      <c r="X77" s="10">
        <v>13110</v>
      </c>
      <c r="Y77" s="10">
        <v>7234.5</v>
      </c>
      <c r="Z77" s="9" t="s">
        <v>80</v>
      </c>
      <c r="AA77" s="8">
        <v>7579.9473750000006</v>
      </c>
      <c r="AB77" s="8">
        <v>7579.9473750000006</v>
      </c>
      <c r="AC77" s="8">
        <v>0</v>
      </c>
      <c r="AD77" s="8">
        <v>0</v>
      </c>
      <c r="AE77" s="8">
        <v>7579.9473750000006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45936</v>
      </c>
      <c r="AK77" s="3">
        <v>45932</v>
      </c>
      <c r="AL77" s="3">
        <v>45925</v>
      </c>
      <c r="AM77" s="3">
        <v>45933</v>
      </c>
      <c r="AN77" s="3">
        <v>45934</v>
      </c>
      <c r="AO77" s="3">
        <v>45935</v>
      </c>
      <c r="AP77" s="3">
        <v>45931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45796</v>
      </c>
      <c r="B78" s="14" t="s">
        <v>234</v>
      </c>
      <c r="C78" s="9" t="s">
        <v>136</v>
      </c>
      <c r="D78" s="13" t="s">
        <v>142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45936</v>
      </c>
      <c r="U78" s="11">
        <v>240</v>
      </c>
      <c r="V78" s="10">
        <v>0</v>
      </c>
      <c r="W78" s="10">
        <v>240</v>
      </c>
      <c r="X78" s="10">
        <v>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45936</v>
      </c>
      <c r="AK78" s="3">
        <v>45932</v>
      </c>
      <c r="AL78" s="3">
        <v>45925</v>
      </c>
      <c r="AM78" s="3">
        <v>45933</v>
      </c>
      <c r="AN78" s="3">
        <v>45934</v>
      </c>
      <c r="AO78" s="3">
        <v>45935</v>
      </c>
      <c r="AP78" s="3">
        <v>45931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232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45919</v>
      </c>
      <c r="B79" s="14" t="s">
        <v>369</v>
      </c>
      <c r="C79" s="9" t="s">
        <v>136</v>
      </c>
      <c r="D79" s="13" t="s">
        <v>230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188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45936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45936</v>
      </c>
      <c r="AK79" s="3">
        <v>45932</v>
      </c>
      <c r="AL79" s="3">
        <v>45925</v>
      </c>
      <c r="AM79" s="3">
        <v>45933</v>
      </c>
      <c r="AN79" s="3">
        <v>45934</v>
      </c>
      <c r="AO79" s="3">
        <v>45935</v>
      </c>
      <c r="AP79" s="3">
        <v>45931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45947</v>
      </c>
      <c r="U80" s="11">
        <v>2500</v>
      </c>
      <c r="V80" s="10">
        <v>2500</v>
      </c>
      <c r="W80" s="10">
        <v>0</v>
      </c>
      <c r="X80" s="10">
        <v>5250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330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45937</v>
      </c>
      <c r="U81" s="11">
        <v>5000</v>
      </c>
      <c r="V81" s="10">
        <v>5000</v>
      </c>
      <c r="W81" s="10">
        <v>0</v>
      </c>
      <c r="X81" s="10">
        <v>5050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45945</v>
      </c>
      <c r="U82" s="11">
        <v>5000</v>
      </c>
      <c r="V82" s="10">
        <v>4064</v>
      </c>
      <c r="W82" s="10">
        <v>936</v>
      </c>
      <c r="X82" s="10">
        <v>5100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45945</v>
      </c>
      <c r="AK82" s="3">
        <v>45941</v>
      </c>
      <c r="AL82" s="3">
        <v>45934</v>
      </c>
      <c r="AM82" s="3">
        <v>45942</v>
      </c>
      <c r="AN82" s="3">
        <v>45943</v>
      </c>
      <c r="AO82" s="3">
        <v>45944</v>
      </c>
      <c r="AP82" s="3">
        <v>45940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45937</v>
      </c>
      <c r="U83" s="11">
        <v>7500</v>
      </c>
      <c r="V83" s="10">
        <v>0</v>
      </c>
      <c r="W83" s="10">
        <v>7500</v>
      </c>
      <c r="X83" s="10">
        <v>0</v>
      </c>
      <c r="Y83" s="10">
        <v>7875</v>
      </c>
      <c r="Z83" s="9" t="s">
        <v>80</v>
      </c>
      <c r="AA83" s="8">
        <v>8277.2250000000004</v>
      </c>
      <c r="AB83" s="8">
        <v>8277.2250000000004</v>
      </c>
      <c r="AC83" s="8">
        <v>0</v>
      </c>
      <c r="AD83" s="8">
        <v>8277.2250000000004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45945</v>
      </c>
      <c r="U84" s="11">
        <v>5000</v>
      </c>
      <c r="V84" s="10">
        <v>5000</v>
      </c>
      <c r="W84" s="10">
        <v>0</v>
      </c>
      <c r="X84" s="10">
        <v>5900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45945</v>
      </c>
      <c r="AK84" s="3">
        <v>45941</v>
      </c>
      <c r="AL84" s="3">
        <v>45934</v>
      </c>
      <c r="AM84" s="3">
        <v>45942</v>
      </c>
      <c r="AN84" s="3">
        <v>45943</v>
      </c>
      <c r="AO84" s="3">
        <v>45944</v>
      </c>
      <c r="AP84" s="3">
        <v>45940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45930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45922</v>
      </c>
      <c r="B85" s="14" t="s">
        <v>387</v>
      </c>
      <c r="C85" s="9" t="s">
        <v>243</v>
      </c>
      <c r="D85" s="13" t="s">
        <v>388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45937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131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45922</v>
      </c>
      <c r="B86" s="14" t="s">
        <v>387</v>
      </c>
      <c r="C86" s="9" t="s">
        <v>243</v>
      </c>
      <c r="D86" s="13" t="s">
        <v>389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45937</v>
      </c>
      <c r="U86" s="11">
        <v>30000</v>
      </c>
      <c r="V86" s="10">
        <v>0</v>
      </c>
      <c r="W86" s="10">
        <v>30000</v>
      </c>
      <c r="X86" s="10">
        <v>30900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45922</v>
      </c>
      <c r="B87" s="14" t="s">
        <v>387</v>
      </c>
      <c r="C87" s="9" t="s">
        <v>243</v>
      </c>
      <c r="D87" s="13" t="s">
        <v>390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45937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5378.4500000000007</v>
      </c>
      <c r="AB87" s="8">
        <v>5378.4500000000007</v>
      </c>
      <c r="AC87" s="8">
        <v>0</v>
      </c>
      <c r="AD87" s="8">
        <v>0</v>
      </c>
      <c r="AE87" s="8">
        <v>5378.4500000000007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45937</v>
      </c>
      <c r="AK87" s="3">
        <v>45933</v>
      </c>
      <c r="AL87" s="3">
        <v>45926</v>
      </c>
      <c r="AM87" s="3">
        <v>45934</v>
      </c>
      <c r="AN87" s="3">
        <v>45935</v>
      </c>
      <c r="AO87" s="3">
        <v>45936</v>
      </c>
      <c r="AP87" s="3">
        <v>45932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45937</v>
      </c>
      <c r="U88" s="11">
        <v>5000</v>
      </c>
      <c r="V88" s="10">
        <v>5000</v>
      </c>
      <c r="W88" s="10">
        <v>0</v>
      </c>
      <c r="X88" s="10">
        <v>5850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 t="s">
        <v>329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45940</v>
      </c>
      <c r="U90" s="11">
        <v>5000</v>
      </c>
      <c r="V90" s="10">
        <v>5000</v>
      </c>
      <c r="W90" s="10">
        <v>0</v>
      </c>
      <c r="X90" s="10">
        <v>5050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45940</v>
      </c>
      <c r="AK90" s="3">
        <v>45936</v>
      </c>
      <c r="AL90" s="3">
        <v>45929</v>
      </c>
      <c r="AM90" s="3">
        <v>45937</v>
      </c>
      <c r="AN90" s="3">
        <v>45938</v>
      </c>
      <c r="AO90" s="3">
        <v>45939</v>
      </c>
      <c r="AP90" s="3">
        <v>45935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45916</v>
      </c>
      <c r="B91" s="14" t="s">
        <v>345</v>
      </c>
      <c r="C91" s="9" t="s">
        <v>246</v>
      </c>
      <c r="D91" s="13" t="s">
        <v>329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45945</v>
      </c>
      <c r="U91" s="11">
        <v>5000</v>
      </c>
      <c r="V91" s="10">
        <v>2463</v>
      </c>
      <c r="W91" s="10">
        <v>2537</v>
      </c>
      <c r="X91" s="10">
        <v>0</v>
      </c>
      <c r="Y91" s="10">
        <v>2663.85</v>
      </c>
      <c r="Z91" s="9" t="s">
        <v>80</v>
      </c>
      <c r="AA91" s="8">
        <v>2799.9093099999996</v>
      </c>
      <c r="AB91" s="8">
        <v>2799.9093099999996</v>
      </c>
      <c r="AC91" s="8">
        <v>0</v>
      </c>
      <c r="AD91" s="8">
        <v>0</v>
      </c>
      <c r="AE91" s="8">
        <v>2799.9093099999996</v>
      </c>
      <c r="AF91" s="8" t="s">
        <v>425</v>
      </c>
      <c r="AG91" s="1" t="s">
        <v>114</v>
      </c>
      <c r="AH91" s="1" t="s">
        <v>75</v>
      </c>
      <c r="AI91" s="1">
        <v>4</v>
      </c>
      <c r="AJ91" s="3">
        <v>45945</v>
      </c>
      <c r="AK91" s="3">
        <v>45941</v>
      </c>
      <c r="AL91" s="3">
        <v>45934</v>
      </c>
      <c r="AM91" s="3">
        <v>45942</v>
      </c>
      <c r="AN91" s="3">
        <v>45943</v>
      </c>
      <c r="AO91" s="3">
        <v>45944</v>
      </c>
      <c r="AP91" s="3">
        <v>45940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 t="s">
        <v>333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45931</v>
      </c>
      <c r="B93" s="14" t="s">
        <v>126</v>
      </c>
      <c r="C93" s="9" t="s">
        <v>448</v>
      </c>
      <c r="D93" s="13" t="s">
        <v>449</v>
      </c>
      <c r="E93" s="9">
        <v>20</v>
      </c>
      <c r="F93" s="9">
        <v>30</v>
      </c>
      <c r="G93" s="9" t="s">
        <v>60</v>
      </c>
      <c r="H93" s="9" t="s">
        <v>66</v>
      </c>
      <c r="I93" s="9">
        <v>80</v>
      </c>
      <c r="J93" s="9" t="s">
        <v>57</v>
      </c>
      <c r="K93" s="9">
        <v>5</v>
      </c>
      <c r="L93" s="9" t="s">
        <v>456</v>
      </c>
      <c r="M93" s="10">
        <v>21</v>
      </c>
      <c r="N93" s="9">
        <v>33</v>
      </c>
      <c r="O93" s="9">
        <v>40</v>
      </c>
      <c r="P93" s="10">
        <v>85.484732256000001</v>
      </c>
      <c r="Q93" s="10">
        <v>0</v>
      </c>
      <c r="R93" s="10">
        <v>85.484732256000001</v>
      </c>
      <c r="S93" s="9" t="s">
        <v>71</v>
      </c>
      <c r="T93" s="12">
        <v>45944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4400.55</v>
      </c>
      <c r="AB93" s="8">
        <v>4400.55</v>
      </c>
      <c r="AC93" s="8">
        <v>0</v>
      </c>
      <c r="AD93" s="8">
        <v>0</v>
      </c>
      <c r="AE93" s="8">
        <v>4400.55</v>
      </c>
      <c r="AF93" s="8">
        <v>0</v>
      </c>
      <c r="AG93" s="1" t="s">
        <v>113</v>
      </c>
      <c r="AH93" s="1" t="s">
        <v>68</v>
      </c>
      <c r="AI93" s="1">
        <v>4</v>
      </c>
      <c r="AJ93" s="3">
        <v>45944</v>
      </c>
      <c r="AK93" s="3">
        <v>45940</v>
      </c>
      <c r="AL93" s="3">
        <v>45934</v>
      </c>
      <c r="AM93" s="3">
        <v>45941</v>
      </c>
      <c r="AN93" s="3">
        <v>45942</v>
      </c>
      <c r="AO93" s="3">
        <v>45942</v>
      </c>
      <c r="AP93" s="3">
        <v>45939</v>
      </c>
      <c r="AQ93" s="3">
        <v>45943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45931</v>
      </c>
      <c r="B94" s="14" t="s">
        <v>126</v>
      </c>
      <c r="C94" s="9" t="s">
        <v>448</v>
      </c>
      <c r="D94" s="13" t="s">
        <v>450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456</v>
      </c>
      <c r="M94" s="10">
        <v>21</v>
      </c>
      <c r="N94" s="9">
        <v>33</v>
      </c>
      <c r="O94" s="9">
        <v>40</v>
      </c>
      <c r="P94" s="10">
        <v>85.484732256000001</v>
      </c>
      <c r="Q94" s="10">
        <v>0</v>
      </c>
      <c r="R94" s="10">
        <v>85.484732256000001</v>
      </c>
      <c r="S94" s="9" t="s">
        <v>71</v>
      </c>
      <c r="T94" s="12">
        <v>45944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4400.55</v>
      </c>
      <c r="AB94" s="8">
        <v>4400.55</v>
      </c>
      <c r="AC94" s="8">
        <v>0</v>
      </c>
      <c r="AD94" s="8">
        <v>0</v>
      </c>
      <c r="AE94" s="8">
        <v>4400.55</v>
      </c>
      <c r="AF94" s="8">
        <v>0</v>
      </c>
      <c r="AG94" s="1" t="s">
        <v>114</v>
      </c>
      <c r="AH94" s="1" t="s">
        <v>68</v>
      </c>
      <c r="AI94" s="1">
        <v>4</v>
      </c>
      <c r="AJ94" s="3">
        <v>45944</v>
      </c>
      <c r="AK94" s="3">
        <v>45940</v>
      </c>
      <c r="AL94" s="3">
        <v>45934</v>
      </c>
      <c r="AM94" s="3">
        <v>45941</v>
      </c>
      <c r="AN94" s="3">
        <v>45942</v>
      </c>
      <c r="AO94" s="3">
        <v>45942</v>
      </c>
      <c r="AP94" s="3">
        <v>45939</v>
      </c>
      <c r="AQ94" s="3">
        <v>45943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45918</v>
      </c>
      <c r="B95" s="14" t="s">
        <v>371</v>
      </c>
      <c r="C95" s="9" t="s">
        <v>79</v>
      </c>
      <c r="D95" s="13" t="s">
        <v>347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45944</v>
      </c>
      <c r="U95" s="11">
        <v>616</v>
      </c>
      <c r="V95" s="10">
        <v>616</v>
      </c>
      <c r="W95" s="10">
        <v>0</v>
      </c>
      <c r="X95" s="10">
        <v>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45944</v>
      </c>
      <c r="AK95" s="3">
        <v>45940</v>
      </c>
      <c r="AL95" s="3">
        <v>45933</v>
      </c>
      <c r="AM95" s="3">
        <v>45941</v>
      </c>
      <c r="AN95" s="3">
        <v>45942</v>
      </c>
      <c r="AO95" s="3">
        <v>45943</v>
      </c>
      <c r="AP95" s="3">
        <v>45939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45877</v>
      </c>
      <c r="B96" s="14" t="s">
        <v>269</v>
      </c>
      <c r="C96" s="9" t="s">
        <v>79</v>
      </c>
      <c r="D96" s="13" t="s">
        <v>270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45944</v>
      </c>
      <c r="U96" s="11">
        <v>3500</v>
      </c>
      <c r="V96" s="10">
        <v>3500</v>
      </c>
      <c r="W96" s="10">
        <v>0</v>
      </c>
      <c r="X96" s="10">
        <v>3605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45944</v>
      </c>
      <c r="AK96" s="3">
        <v>45940</v>
      </c>
      <c r="AL96" s="3">
        <v>45933</v>
      </c>
      <c r="AM96" s="3">
        <v>45941</v>
      </c>
      <c r="AN96" s="3">
        <v>45942</v>
      </c>
      <c r="AO96" s="3">
        <v>45943</v>
      </c>
      <c r="AP96" s="3">
        <v>45939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45916</v>
      </c>
      <c r="B97" s="14" t="s">
        <v>345</v>
      </c>
      <c r="C97" s="9" t="s">
        <v>246</v>
      </c>
      <c r="D97" s="13" t="s">
        <v>329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45945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45945</v>
      </c>
      <c r="AK97" s="3">
        <v>45941</v>
      </c>
      <c r="AL97" s="3">
        <v>45934</v>
      </c>
      <c r="AM97" s="3">
        <v>45942</v>
      </c>
      <c r="AN97" s="3">
        <v>45943</v>
      </c>
      <c r="AO97" s="3">
        <v>45944</v>
      </c>
      <c r="AP97" s="3">
        <v>45940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333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45947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45947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45911</v>
      </c>
      <c r="B100" s="14" t="s">
        <v>317</v>
      </c>
      <c r="C100" s="9" t="s">
        <v>105</v>
      </c>
      <c r="D100" s="13" t="s">
        <v>318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45947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80</v>
      </c>
      <c r="AA100" s="8">
        <v>8829.0399999999991</v>
      </c>
      <c r="AB100" s="8">
        <v>0</v>
      </c>
      <c r="AC100" s="8">
        <v>8829.0399999999991</v>
      </c>
      <c r="AD100" s="8">
        <v>0</v>
      </c>
      <c r="AE100" s="8">
        <v>8829.0399999999991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45947</v>
      </c>
      <c r="AK100" s="3">
        <v>45943</v>
      </c>
      <c r="AL100" s="3">
        <v>45936</v>
      </c>
      <c r="AM100" s="3">
        <v>45944</v>
      </c>
      <c r="AN100" s="3">
        <v>45945</v>
      </c>
      <c r="AO100" s="3">
        <v>45946</v>
      </c>
      <c r="AP100" s="3">
        <v>45942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667.08302222222221</v>
      </c>
    </row>
    <row r="101" spans="1:56" ht="28.5" customHeight="1" x14ac:dyDescent="0.45">
      <c r="A101" s="3">
        <v>45909</v>
      </c>
      <c r="B101" s="14" t="s">
        <v>315</v>
      </c>
      <c r="C101" s="9" t="s">
        <v>105</v>
      </c>
      <c r="D101" s="13" t="s">
        <v>310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45947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45947</v>
      </c>
      <c r="AK101" s="3">
        <v>45943</v>
      </c>
      <c r="AL101" s="3">
        <v>45936</v>
      </c>
      <c r="AM101" s="3">
        <v>45944</v>
      </c>
      <c r="AN101" s="3">
        <v>45945</v>
      </c>
      <c r="AO101" s="3">
        <v>45946</v>
      </c>
      <c r="AP101" s="3">
        <v>45942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 t="s">
        <v>329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45950</v>
      </c>
      <c r="AK102" s="3">
        <v>45946</v>
      </c>
      <c r="AL102" s="3">
        <v>45939</v>
      </c>
      <c r="AM102" s="3">
        <v>45947</v>
      </c>
      <c r="AN102" s="3">
        <v>45948</v>
      </c>
      <c r="AO102" s="3">
        <v>45949</v>
      </c>
      <c r="AP102" s="3">
        <v>45945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330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2759.0749999999998</v>
      </c>
      <c r="AE104" s="8">
        <v>0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45892</v>
      </c>
      <c r="B105" s="14" t="s">
        <v>281</v>
      </c>
      <c r="C105" s="9" t="s">
        <v>79</v>
      </c>
      <c r="D105" s="13" t="s">
        <v>209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45951</v>
      </c>
      <c r="U105" s="11">
        <v>6000</v>
      </c>
      <c r="V105" s="10">
        <v>0</v>
      </c>
      <c r="W105" s="10">
        <v>6000</v>
      </c>
      <c r="X105" s="10">
        <v>0</v>
      </c>
      <c r="Y105" s="10">
        <v>6300</v>
      </c>
      <c r="Z105" s="9" t="s">
        <v>80</v>
      </c>
      <c r="AA105" s="8">
        <v>6621.78</v>
      </c>
      <c r="AB105" s="8">
        <v>0</v>
      </c>
      <c r="AC105" s="8">
        <v>6621.78</v>
      </c>
      <c r="AD105" s="8">
        <v>0</v>
      </c>
      <c r="AE105" s="8">
        <v>6621.78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45951</v>
      </c>
      <c r="AK105" s="3">
        <v>45947</v>
      </c>
      <c r="AL105" s="3">
        <v>45940</v>
      </c>
      <c r="AM105" s="3">
        <v>45948</v>
      </c>
      <c r="AN105" s="3">
        <v>45949</v>
      </c>
      <c r="AO105" s="3">
        <v>45950</v>
      </c>
      <c r="AP105" s="3">
        <v>45946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500.31226666666674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98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45952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2689.2250000000004</v>
      </c>
      <c r="AB106" s="8">
        <v>0</v>
      </c>
      <c r="AC106" s="8">
        <v>2689.2250000000004</v>
      </c>
      <c r="AD106" s="8">
        <v>0</v>
      </c>
      <c r="AE106" s="8">
        <v>2689.2250000000004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45952</v>
      </c>
      <c r="AK106" s="3">
        <v>45948</v>
      </c>
      <c r="AL106" s="3">
        <v>45941</v>
      </c>
      <c r="AM106" s="3">
        <v>45949</v>
      </c>
      <c r="AN106" s="3">
        <v>45950</v>
      </c>
      <c r="AO106" s="3">
        <v>45951</v>
      </c>
      <c r="AP106" s="3">
        <v>45947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203.18588888888891</v>
      </c>
    </row>
    <row r="107" spans="1:56" ht="28.5" customHeight="1" x14ac:dyDescent="0.45">
      <c r="A107" s="3">
        <v>45916</v>
      </c>
      <c r="B107" s="14" t="s">
        <v>345</v>
      </c>
      <c r="C107" s="9" t="s">
        <v>246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45947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45947</v>
      </c>
      <c r="AK107" s="3">
        <v>45943</v>
      </c>
      <c r="AL107" s="3">
        <v>45936</v>
      </c>
      <c r="AM107" s="3">
        <v>45944</v>
      </c>
      <c r="AN107" s="3">
        <v>45945</v>
      </c>
      <c r="AO107" s="3">
        <v>45946</v>
      </c>
      <c r="AP107" s="3">
        <v>45942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8.5" customHeight="1" x14ac:dyDescent="0.45">
      <c r="A108" s="3">
        <v>45916</v>
      </c>
      <c r="B108" s="14" t="s">
        <v>345</v>
      </c>
      <c r="C108" s="9" t="s">
        <v>246</v>
      </c>
      <c r="D108" s="13" t="s">
        <v>333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45954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45954</v>
      </c>
      <c r="AK108" s="3">
        <v>45950</v>
      </c>
      <c r="AL108" s="3">
        <v>45943</v>
      </c>
      <c r="AM108" s="3">
        <v>45951</v>
      </c>
      <c r="AN108" s="3">
        <v>45952</v>
      </c>
      <c r="AO108" s="3">
        <v>45953</v>
      </c>
      <c r="AP108" s="3">
        <v>45949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208.46344444444443</v>
      </c>
    </row>
    <row r="109" spans="1:56" ht="28.5" customHeight="1" x14ac:dyDescent="0.45">
      <c r="A109" s="3">
        <v>45916</v>
      </c>
      <c r="B109" s="14" t="s">
        <v>345</v>
      </c>
      <c r="C109" s="9" t="s">
        <v>246</v>
      </c>
      <c r="D109" s="13" t="s">
        <v>329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45954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45954</v>
      </c>
      <c r="AK109" s="3">
        <v>45950</v>
      </c>
      <c r="AL109" s="3">
        <v>45943</v>
      </c>
      <c r="AM109" s="3">
        <v>45951</v>
      </c>
      <c r="AN109" s="3">
        <v>45952</v>
      </c>
      <c r="AO109" s="3">
        <v>45953</v>
      </c>
      <c r="AP109" s="3">
        <v>45949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345</v>
      </c>
      <c r="C110" s="9" t="s">
        <v>246</v>
      </c>
      <c r="D110" s="13" t="s">
        <v>330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45957</v>
      </c>
      <c r="AK110" s="3">
        <v>45953</v>
      </c>
      <c r="AL110" s="3">
        <v>45946</v>
      </c>
      <c r="AM110" s="3">
        <v>45954</v>
      </c>
      <c r="AN110" s="3">
        <v>45955</v>
      </c>
      <c r="AO110" s="3">
        <v>45956</v>
      </c>
      <c r="AP110" s="3">
        <v>45952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>
        <v>45923</v>
      </c>
      <c r="B111" s="14" t="s">
        <v>391</v>
      </c>
      <c r="C111" s="9" t="s">
        <v>79</v>
      </c>
      <c r="D111" s="13" t="s">
        <v>392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45909</v>
      </c>
      <c r="B112" s="14" t="s">
        <v>314</v>
      </c>
      <c r="C112" s="9" t="s">
        <v>79</v>
      </c>
      <c r="D112" s="13" t="s">
        <v>309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45958</v>
      </c>
      <c r="U112" s="11">
        <v>6000</v>
      </c>
      <c r="V112" s="10">
        <v>5531</v>
      </c>
      <c r="W112" s="10">
        <v>469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45958</v>
      </c>
      <c r="AK112" s="3">
        <v>45954</v>
      </c>
      <c r="AL112" s="3">
        <v>45947</v>
      </c>
      <c r="AM112" s="3">
        <v>45955</v>
      </c>
      <c r="AN112" s="3">
        <v>45956</v>
      </c>
      <c r="AO112" s="3">
        <v>45957</v>
      </c>
      <c r="AP112" s="3">
        <v>45953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345</v>
      </c>
      <c r="C113" s="9" t="s">
        <v>246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45958</v>
      </c>
      <c r="U113" s="11">
        <v>7500</v>
      </c>
      <c r="V113" s="10">
        <v>0</v>
      </c>
      <c r="W113" s="10">
        <v>7500</v>
      </c>
      <c r="X113" s="10">
        <v>0</v>
      </c>
      <c r="Y113" s="10">
        <v>7875</v>
      </c>
      <c r="Z113" s="9" t="s">
        <v>80</v>
      </c>
      <c r="AA113" s="8">
        <v>8277.2250000000004</v>
      </c>
      <c r="AB113" s="8">
        <v>0</v>
      </c>
      <c r="AC113" s="8">
        <v>8277.2250000000004</v>
      </c>
      <c r="AD113" s="8">
        <v>0</v>
      </c>
      <c r="AE113" s="8">
        <v>8277.2250000000004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45958</v>
      </c>
      <c r="AK113" s="3">
        <v>45954</v>
      </c>
      <c r="AL113" s="3">
        <v>45947</v>
      </c>
      <c r="AM113" s="3">
        <v>45955</v>
      </c>
      <c r="AN113" s="3">
        <v>45956</v>
      </c>
      <c r="AO113" s="3">
        <v>45957</v>
      </c>
      <c r="AP113" s="3">
        <v>45953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625.39033333333339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45959</v>
      </c>
      <c r="U114" s="11">
        <v>5000</v>
      </c>
      <c r="V114" s="10">
        <v>5000</v>
      </c>
      <c r="W114" s="10">
        <v>0</v>
      </c>
      <c r="X114" s="10">
        <v>5200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45959</v>
      </c>
      <c r="AK114" s="3">
        <v>45955</v>
      </c>
      <c r="AL114" s="3">
        <v>45948</v>
      </c>
      <c r="AM114" s="3">
        <v>45956</v>
      </c>
      <c r="AN114" s="3">
        <v>45957</v>
      </c>
      <c r="AO114" s="3">
        <v>45958</v>
      </c>
      <c r="AP114" s="3">
        <v>45954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 t="s">
        <v>132</v>
      </c>
      <c r="B115" s="14" t="s">
        <v>132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45960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45960</v>
      </c>
      <c r="AK115" s="3">
        <v>45956</v>
      </c>
      <c r="AL115" s="3">
        <v>45949</v>
      </c>
      <c r="AM115" s="3">
        <v>45957</v>
      </c>
      <c r="AN115" s="3">
        <v>45958</v>
      </c>
      <c r="AO115" s="3">
        <v>45959</v>
      </c>
      <c r="AP115" s="3">
        <v>45955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1667.7075555555555</v>
      </c>
    </row>
    <row r="116" spans="1:56" ht="28.5" customHeight="1" x14ac:dyDescent="0.45">
      <c r="A116" s="3" t="s">
        <v>132</v>
      </c>
      <c r="B116" s="14" t="s">
        <v>132</v>
      </c>
      <c r="C116" s="9" t="s">
        <v>96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45960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45960</v>
      </c>
      <c r="AK116" s="3">
        <v>45956</v>
      </c>
      <c r="AL116" s="3">
        <v>45949</v>
      </c>
      <c r="AM116" s="3">
        <v>45957</v>
      </c>
      <c r="AN116" s="3">
        <v>45958</v>
      </c>
      <c r="AO116" s="3">
        <v>45959</v>
      </c>
      <c r="AP116" s="3">
        <v>45955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1625.4871111111113</v>
      </c>
    </row>
    <row r="117" spans="1:56" ht="28.5" customHeight="1" x14ac:dyDescent="0.45">
      <c r="A117" s="3">
        <v>45916</v>
      </c>
      <c r="B117" s="14" t="s">
        <v>345</v>
      </c>
      <c r="C117" s="9" t="s">
        <v>246</v>
      </c>
      <c r="D117" s="13" t="s">
        <v>329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45960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45960</v>
      </c>
      <c r="AK117" s="3">
        <v>45956</v>
      </c>
      <c r="AL117" s="3">
        <v>45949</v>
      </c>
      <c r="AM117" s="3">
        <v>45957</v>
      </c>
      <c r="AN117" s="3">
        <v>45958</v>
      </c>
      <c r="AO117" s="3">
        <v>45959</v>
      </c>
      <c r="AP117" s="3">
        <v>45955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416.92688888888887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 t="s">
        <v>333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45961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208.46344444444443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98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45961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2689.2250000000004</v>
      </c>
      <c r="AB119" s="8">
        <v>0</v>
      </c>
      <c r="AC119" s="8">
        <v>2689.2250000000004</v>
      </c>
      <c r="AD119" s="8">
        <v>0</v>
      </c>
      <c r="AE119" s="8">
        <v>2689.2250000000004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203.18588888888891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416.92688888888887</v>
      </c>
    </row>
    <row r="121" spans="1:56" ht="28.5" customHeight="1" x14ac:dyDescent="0.45">
      <c r="A121" s="3">
        <v>45911</v>
      </c>
      <c r="B121" s="14" t="s">
        <v>319</v>
      </c>
      <c r="C121" s="9" t="s">
        <v>105</v>
      </c>
      <c r="D121" s="13" t="s">
        <v>320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45961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45909</v>
      </c>
      <c r="B122" s="14" t="s">
        <v>316</v>
      </c>
      <c r="C122" s="9" t="s">
        <v>105</v>
      </c>
      <c r="D122" s="13" t="s">
        <v>311</v>
      </c>
      <c r="E122" s="9">
        <v>20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45961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262.82226666666668</v>
      </c>
    </row>
    <row r="123" spans="1:56" ht="28.5" customHeight="1" x14ac:dyDescent="0.45">
      <c r="A123" s="3" t="s">
        <v>132</v>
      </c>
      <c r="B123" s="14" t="s">
        <v>132</v>
      </c>
      <c r="C123" s="9" t="s">
        <v>136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45961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7916.333333333333</v>
      </c>
    </row>
    <row r="124" spans="1:56" ht="28.5" customHeight="1" x14ac:dyDescent="0.45">
      <c r="A124" s="3" t="s">
        <v>132</v>
      </c>
      <c r="B124" s="14" t="s">
        <v>132</v>
      </c>
      <c r="C124" s="9" t="s">
        <v>246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45961</v>
      </c>
      <c r="U124" s="11">
        <v>305000</v>
      </c>
      <c r="V124" s="10">
        <v>0</v>
      </c>
      <c r="W124" s="10">
        <v>305000</v>
      </c>
      <c r="X124" s="10">
        <v>0</v>
      </c>
      <c r="Y124" s="10">
        <v>320250</v>
      </c>
      <c r="Z124" s="9" t="s">
        <v>80</v>
      </c>
      <c r="AA124" s="8">
        <v>336607.14999999997</v>
      </c>
      <c r="AB124" s="8">
        <v>0</v>
      </c>
      <c r="AC124" s="8">
        <v>336607.14999999997</v>
      </c>
      <c r="AD124" s="8">
        <v>0</v>
      </c>
      <c r="AE124" s="8">
        <v>336607.14999999997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25432.540222222222</v>
      </c>
    </row>
    <row r="125" spans="1:56" ht="28.5" customHeight="1" x14ac:dyDescent="0.45">
      <c r="A125" s="3">
        <v>45923</v>
      </c>
      <c r="B125" s="14" t="s">
        <v>393</v>
      </c>
      <c r="C125" s="9" t="s">
        <v>79</v>
      </c>
      <c r="D125" s="13" t="s">
        <v>394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45923</v>
      </c>
      <c r="B126" s="14" t="s">
        <v>395</v>
      </c>
      <c r="C126" s="9" t="s">
        <v>79</v>
      </c>
      <c r="D126" s="13" t="s">
        <v>396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25000</v>
      </c>
      <c r="V126" s="10">
        <v>0</v>
      </c>
      <c r="W126" s="10">
        <v>25000</v>
      </c>
      <c r="X126" s="10">
        <v>0</v>
      </c>
      <c r="Y126" s="10">
        <v>26250</v>
      </c>
      <c r="Z126" s="9" t="s">
        <v>80</v>
      </c>
      <c r="AA126" s="8">
        <v>27590.75</v>
      </c>
      <c r="AB126" s="8">
        <v>0</v>
      </c>
      <c r="AC126" s="8">
        <v>27590.75</v>
      </c>
      <c r="AD126" s="8">
        <v>0</v>
      </c>
      <c r="AE126" s="8">
        <v>27590.75</v>
      </c>
      <c r="AF126" s="8">
        <v>0</v>
      </c>
      <c r="AG126" s="1" t="s">
        <v>117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2084.6344444444444</v>
      </c>
    </row>
    <row r="127" spans="1:56" ht="28.5" customHeight="1" x14ac:dyDescent="0.45">
      <c r="A127" s="3">
        <v>45923</v>
      </c>
      <c r="B127" s="14" t="s">
        <v>397</v>
      </c>
      <c r="C127" s="9" t="s">
        <v>79</v>
      </c>
      <c r="D127" s="13" t="s">
        <v>398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131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250.15613333333337</v>
      </c>
    </row>
    <row r="128" spans="1:56" ht="28.5" customHeight="1" x14ac:dyDescent="0.45">
      <c r="A128" s="3">
        <v>45923</v>
      </c>
      <c r="B128" s="14" t="s">
        <v>399</v>
      </c>
      <c r="C128" s="9" t="s">
        <v>79</v>
      </c>
      <c r="D128" s="13" t="s">
        <v>400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250.15613333333337</v>
      </c>
    </row>
    <row r="129" spans="1:56" ht="28.5" customHeight="1" x14ac:dyDescent="0.45">
      <c r="A129" s="3">
        <v>45877</v>
      </c>
      <c r="B129" s="14" t="s">
        <v>269</v>
      </c>
      <c r="C129" s="9" t="s">
        <v>79</v>
      </c>
      <c r="D129" s="13" t="s">
        <v>270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0</v>
      </c>
      <c r="AC129" s="8">
        <v>2265.4764825000002</v>
      </c>
      <c r="AD129" s="8">
        <v>0</v>
      </c>
      <c r="AE129" s="8">
        <v>2265.4764825000002</v>
      </c>
      <c r="AF129" s="8">
        <v>0</v>
      </c>
      <c r="AG129" s="1" t="s">
        <v>114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171.16933423333336</v>
      </c>
    </row>
    <row r="130" spans="1:56" ht="28.5" customHeight="1" x14ac:dyDescent="0.45">
      <c r="A130" s="3">
        <v>45896</v>
      </c>
      <c r="B130" s="14" t="s">
        <v>291</v>
      </c>
      <c r="C130" s="9" t="s">
        <v>79</v>
      </c>
      <c r="D130" s="13" t="s">
        <v>263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250.15613333333337</v>
      </c>
    </row>
    <row r="131" spans="1:56" ht="28.5" customHeight="1" x14ac:dyDescent="0.45">
      <c r="A131" s="3">
        <v>45876</v>
      </c>
      <c r="B131" s="14" t="s">
        <v>273</v>
      </c>
      <c r="C131" s="9" t="s">
        <v>105</v>
      </c>
      <c r="D131" s="13" t="s">
        <v>266</v>
      </c>
      <c r="E131" s="9">
        <v>20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3075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45798</v>
      </c>
      <c r="B132" s="14" t="s">
        <v>239</v>
      </c>
      <c r="C132" s="9" t="s">
        <v>105</v>
      </c>
      <c r="D132" s="13" t="s">
        <v>237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131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416.92688888888887</v>
      </c>
    </row>
    <row r="133" spans="1:56" ht="28.5" customHeight="1" x14ac:dyDescent="0.45">
      <c r="A133" s="3">
        <v>45905</v>
      </c>
      <c r="B133" s="14" t="s">
        <v>308</v>
      </c>
      <c r="C133" s="9" t="s">
        <v>136</v>
      </c>
      <c r="D133" s="13" t="s">
        <v>229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300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45825</v>
      </c>
      <c r="B134" s="14" t="s">
        <v>245</v>
      </c>
      <c r="C134" s="9" t="s">
        <v>136</v>
      </c>
      <c r="D134" s="13" t="s">
        <v>225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227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894</v>
      </c>
      <c r="V134" s="10">
        <v>525</v>
      </c>
      <c r="W134" s="10">
        <v>369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131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45796</v>
      </c>
      <c r="B135" s="14" t="s">
        <v>233</v>
      </c>
      <c r="C135" s="9" t="s">
        <v>136</v>
      </c>
      <c r="D135" s="13" t="s">
        <v>231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302</v>
      </c>
      <c r="V135" s="10">
        <v>363</v>
      </c>
      <c r="W135" s="10">
        <v>0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45674</v>
      </c>
      <c r="B136" s="14" t="s">
        <v>215</v>
      </c>
      <c r="C136" s="9" t="s">
        <v>136</v>
      </c>
      <c r="D136" s="13" t="s">
        <v>214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222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45611</v>
      </c>
      <c r="B137" s="14" t="s">
        <v>187</v>
      </c>
      <c r="C137" s="9" t="s">
        <v>136</v>
      </c>
      <c r="D137" s="13" t="s">
        <v>186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45523</v>
      </c>
      <c r="B138" s="14" t="s">
        <v>174</v>
      </c>
      <c r="C138" s="9" t="s">
        <v>136</v>
      </c>
      <c r="D138" s="13" t="s">
        <v>172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45523</v>
      </c>
      <c r="B139" s="14" t="s">
        <v>174</v>
      </c>
      <c r="C139" s="9" t="s">
        <v>136</v>
      </c>
      <c r="D139" s="13" t="s">
        <v>173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 t="s">
        <v>63</v>
      </c>
      <c r="U139" s="11">
        <v>89</v>
      </c>
      <c r="V139" s="10">
        <v>0</v>
      </c>
      <c r="W139" s="10">
        <v>89</v>
      </c>
      <c r="X139" s="10">
        <v>11180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45908</v>
      </c>
      <c r="B140" s="14" t="s">
        <v>313</v>
      </c>
      <c r="C140" s="9" t="s">
        <v>235</v>
      </c>
      <c r="D140" s="13" t="s">
        <v>236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4000</v>
      </c>
      <c r="W140" s="10">
        <v>0</v>
      </c>
      <c r="X140" s="10">
        <v>4060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45908</v>
      </c>
      <c r="B141" s="14" t="s">
        <v>313</v>
      </c>
      <c r="C141" s="9" t="s">
        <v>235</v>
      </c>
      <c r="D141" s="13" t="s">
        <v>278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129</v>
      </c>
      <c r="U141" s="11">
        <v>4000</v>
      </c>
      <c r="V141" s="10">
        <v>4000</v>
      </c>
      <c r="W141" s="10">
        <v>0</v>
      </c>
      <c r="X141" s="10">
        <v>4060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45799</v>
      </c>
      <c r="B142" s="14" t="s">
        <v>240</v>
      </c>
      <c r="C142" s="9" t="s">
        <v>235</v>
      </c>
      <c r="D142" s="13" t="s">
        <v>236</v>
      </c>
      <c r="E142" s="9">
        <v>20</v>
      </c>
      <c r="F142" s="9">
        <v>34</v>
      </c>
      <c r="G142" s="9" t="s">
        <v>60</v>
      </c>
      <c r="H142" s="9" t="s">
        <v>66</v>
      </c>
      <c r="I142" s="9">
        <v>95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129</v>
      </c>
      <c r="U142" s="11">
        <v>4000</v>
      </c>
      <c r="V142" s="10">
        <v>3975</v>
      </c>
      <c r="W142" s="10">
        <v>25</v>
      </c>
      <c r="X142" s="10">
        <v>4140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202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45799</v>
      </c>
      <c r="B143" s="14" t="s">
        <v>240</v>
      </c>
      <c r="C143" s="9" t="s">
        <v>235</v>
      </c>
      <c r="D143" s="13" t="s">
        <v>278</v>
      </c>
      <c r="E143" s="9">
        <v>20</v>
      </c>
      <c r="F143" s="9">
        <v>34</v>
      </c>
      <c r="G143" s="9" t="s">
        <v>60</v>
      </c>
      <c r="H143" s="9" t="s">
        <v>66</v>
      </c>
      <c r="I143" s="9">
        <v>95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129</v>
      </c>
      <c r="U143" s="11">
        <v>4000</v>
      </c>
      <c r="V143" s="10">
        <v>4056</v>
      </c>
      <c r="W143" s="10">
        <v>0</v>
      </c>
      <c r="X143" s="10">
        <v>4404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202</v>
      </c>
      <c r="AG143" s="1" t="s">
        <v>113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45720</v>
      </c>
      <c r="B144" s="14" t="s">
        <v>126</v>
      </c>
      <c r="C144" s="9" t="s">
        <v>105</v>
      </c>
      <c r="D144" s="13" t="s">
        <v>201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4000</v>
      </c>
      <c r="V144" s="10">
        <v>4010</v>
      </c>
      <c r="W144" s="10">
        <v>0</v>
      </c>
      <c r="X144" s="10">
        <v>4470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45720</v>
      </c>
      <c r="B145" s="14" t="s">
        <v>126</v>
      </c>
      <c r="C145" s="9" t="s">
        <v>105</v>
      </c>
      <c r="D145" s="13" t="s">
        <v>208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3065</v>
      </c>
      <c r="W145" s="10">
        <v>0</v>
      </c>
      <c r="X145" s="10">
        <v>3300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45541</v>
      </c>
      <c r="B146" s="14" t="s">
        <v>176</v>
      </c>
      <c r="C146" s="9" t="s">
        <v>105</v>
      </c>
      <c r="D146" s="13" t="s">
        <v>177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129</v>
      </c>
      <c r="U146" s="11">
        <v>3000</v>
      </c>
      <c r="V146" s="10">
        <v>3318</v>
      </c>
      <c r="W146" s="10">
        <v>0</v>
      </c>
      <c r="X146" s="10">
        <v>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178</v>
      </c>
      <c r="AG146" s="1" t="s">
        <v>114</v>
      </c>
      <c r="AH146" s="1" t="s">
        <v>75</v>
      </c>
      <c r="AI146" s="1">
        <v>4</v>
      </c>
      <c r="AJ146" s="3" t="s">
        <v>129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211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45">
      <c r="A147" s="3">
        <v>45581</v>
      </c>
      <c r="B147" s="14" t="s">
        <v>180</v>
      </c>
      <c r="C147" s="9" t="s">
        <v>105</v>
      </c>
      <c r="D147" s="13" t="s">
        <v>181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129</v>
      </c>
      <c r="U147" s="11">
        <v>3000</v>
      </c>
      <c r="V147" s="10">
        <v>3194</v>
      </c>
      <c r="W147" s="10">
        <v>0</v>
      </c>
      <c r="X147" s="10">
        <v>5632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75</v>
      </c>
      <c r="AI147" s="1">
        <v>4</v>
      </c>
      <c r="AJ147" s="3" t="s">
        <v>129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20</v>
      </c>
      <c r="F148" s="9">
        <v>38</v>
      </c>
      <c r="G148" s="9">
        <v>0</v>
      </c>
      <c r="H148" s="9">
        <v>0</v>
      </c>
      <c r="I148" s="9">
        <v>84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80</v>
      </c>
      <c r="AA148" s="8">
        <v>702344.2331675</v>
      </c>
      <c r="AB148" s="8">
        <v>82094.851684999987</v>
      </c>
      <c r="AC148" s="8">
        <v>620249.3814825</v>
      </c>
      <c r="AD148" s="8">
        <v>24943.435000000001</v>
      </c>
      <c r="AE148" s="8">
        <v>677400.79816749995</v>
      </c>
      <c r="AF148" s="8" t="s">
        <v>58</v>
      </c>
      <c r="AG148" s="1" t="s">
        <v>113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45937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45937</v>
      </c>
      <c r="U151" s="11">
        <v>2500</v>
      </c>
      <c r="V151" s="10">
        <v>2700</v>
      </c>
      <c r="W151" s="10">
        <v>0</v>
      </c>
      <c r="X151" s="10">
        <v>2550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45940</v>
      </c>
      <c r="U152" s="11">
        <v>2500</v>
      </c>
      <c r="V152" s="10">
        <v>2500</v>
      </c>
      <c r="W152" s="10">
        <v>0</v>
      </c>
      <c r="X152" s="10">
        <v>2687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45940</v>
      </c>
      <c r="AK152" s="3">
        <v>0</v>
      </c>
      <c r="AL152" s="3">
        <v>45931</v>
      </c>
      <c r="AM152" s="3">
        <v>45938</v>
      </c>
      <c r="AN152" s="3">
        <v>45939</v>
      </c>
      <c r="AO152" s="3">
        <v>45939</v>
      </c>
      <c r="AP152" s="3">
        <v>45935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45940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247</v>
      </c>
      <c r="AA153" s="8">
        <v>11315.7</v>
      </c>
      <c r="AB153" s="8">
        <v>6767</v>
      </c>
      <c r="AC153" s="8">
        <v>4548.7000000000007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358.33647777777793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247</v>
      </c>
      <c r="AA154" s="8">
        <v>8486.7750000000015</v>
      </c>
      <c r="AB154" s="8">
        <v>0</v>
      </c>
      <c r="AC154" s="8">
        <v>8486.7750000000015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668.56927500000018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247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891.42570000000023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45932</v>
      </c>
      <c r="B157" s="14" t="s">
        <v>126</v>
      </c>
      <c r="C157" s="9" t="s">
        <v>96</v>
      </c>
      <c r="D157" s="13" t="s">
        <v>59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45938</v>
      </c>
      <c r="U157" s="11">
        <v>30000</v>
      </c>
      <c r="V157" s="10">
        <v>0</v>
      </c>
      <c r="W157" s="10">
        <v>30000</v>
      </c>
      <c r="X157" s="10">
        <v>0</v>
      </c>
      <c r="Y157" s="10">
        <v>0</v>
      </c>
      <c r="Z157" s="9" t="s">
        <v>247</v>
      </c>
      <c r="AA157" s="8">
        <v>32270.700000000004</v>
      </c>
      <c r="AB157" s="8">
        <v>32270.700000000004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77</v>
      </c>
      <c r="AI157" s="1">
        <v>1</v>
      </c>
      <c r="AJ157" s="3">
        <v>45938</v>
      </c>
      <c r="AK157" s="3">
        <v>0</v>
      </c>
      <c r="AL157" s="3">
        <v>0</v>
      </c>
      <c r="AM157" s="3">
        <v>0</v>
      </c>
      <c r="AN157" s="3">
        <v>0</v>
      </c>
      <c r="AO157" s="3">
        <v>45937</v>
      </c>
      <c r="AP157" s="3">
        <v>45933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354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45945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45945</v>
      </c>
      <c r="AK158" s="3">
        <v>0</v>
      </c>
      <c r="AL158" s="3">
        <v>45936</v>
      </c>
      <c r="AM158" s="3">
        <v>45943</v>
      </c>
      <c r="AN158" s="3">
        <v>45944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217.3537972222222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>
        <v>21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45946</v>
      </c>
      <c r="U159" s="11">
        <v>2500</v>
      </c>
      <c r="V159" s="10">
        <v>2500</v>
      </c>
      <c r="W159" s="10">
        <v>0</v>
      </c>
      <c r="X159" s="10">
        <v>2686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429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338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434.7075944444444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45947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247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847.40467777777781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423.7023388888889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340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45947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45947</v>
      </c>
      <c r="AK169" s="3">
        <v>0</v>
      </c>
      <c r="AL169" s="3">
        <v>45938</v>
      </c>
      <c r="AM169" s="3">
        <v>45945</v>
      </c>
      <c r="AN169" s="3">
        <v>45946</v>
      </c>
      <c r="AO169" s="3">
        <v>45946</v>
      </c>
      <c r="AP169" s="3">
        <v>45942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217.3537972222222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445.71285000000012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335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445.71285000000012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341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247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222.85642500000006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423.7023388888889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45945</v>
      </c>
      <c r="U175" s="11">
        <v>5000</v>
      </c>
      <c r="V175" s="10">
        <v>5000</v>
      </c>
      <c r="W175" s="10">
        <v>0</v>
      </c>
      <c r="X175" s="10">
        <v>5100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45945</v>
      </c>
      <c r="AK175" s="3">
        <v>0</v>
      </c>
      <c r="AL175" s="3">
        <v>45936</v>
      </c>
      <c r="AM175" s="3">
        <v>45943</v>
      </c>
      <c r="AN175" s="3">
        <v>45944</v>
      </c>
      <c r="AO175" s="3">
        <v>45944</v>
      </c>
      <c r="AP175" s="3">
        <v>45940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45951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847.40467777777781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>
        <v>21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45952</v>
      </c>
      <c r="U178" s="11">
        <v>2500</v>
      </c>
      <c r="V178" s="10">
        <v>2500</v>
      </c>
      <c r="W178" s="10">
        <v>0</v>
      </c>
      <c r="X178" s="10">
        <v>2687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45952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222.85642500000006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429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5518.15</v>
      </c>
      <c r="AB181" s="8">
        <v>0</v>
      </c>
      <c r="AC181" s="8">
        <v>5518.15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434.7075944444444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445.71285000000012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343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45954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247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222.85642500000006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45954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45954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247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847.40467777777781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423.7023388888889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339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423.7023388888889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45937</v>
      </c>
      <c r="U191" s="11">
        <v>2500</v>
      </c>
      <c r="V191" s="10">
        <v>2500</v>
      </c>
      <c r="W191" s="10">
        <v>0</v>
      </c>
      <c r="X191" s="10">
        <v>2600</v>
      </c>
      <c r="Y191" s="10">
        <v>0</v>
      </c>
      <c r="Z191" s="9" t="s">
        <v>247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45937</v>
      </c>
      <c r="AK191" s="3">
        <v>0</v>
      </c>
      <c r="AL191" s="3">
        <v>45928</v>
      </c>
      <c r="AM191" s="3">
        <v>45935</v>
      </c>
      <c r="AN191" s="3">
        <v>45936</v>
      </c>
      <c r="AO191" s="3">
        <v>45936</v>
      </c>
      <c r="AP191" s="3">
        <v>45932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335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7500</v>
      </c>
      <c r="V192" s="10">
        <v>0</v>
      </c>
      <c r="W192" s="10">
        <v>7500</v>
      </c>
      <c r="X192" s="10">
        <v>0</v>
      </c>
      <c r="Y192" s="10">
        <v>7875</v>
      </c>
      <c r="Z192" s="9" t="s">
        <v>247</v>
      </c>
      <c r="AA192" s="8">
        <v>8486.7750000000015</v>
      </c>
      <c r="AB192" s="8">
        <v>0</v>
      </c>
      <c r="AC192" s="8">
        <v>8486.7750000000015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668.56927500000018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2500</v>
      </c>
      <c r="V193" s="10">
        <v>2500</v>
      </c>
      <c r="W193" s="10">
        <v>0</v>
      </c>
      <c r="X193" s="10">
        <v>2686</v>
      </c>
      <c r="Y193" s="10">
        <v>0</v>
      </c>
      <c r="Z193" s="9" t="s">
        <v>247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0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434.7075944444444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959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434.7075944444444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344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445.71285000000012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334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445.71285000000012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>
        <v>931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343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341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247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222.85642500000006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429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247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222.85642500000006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45959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247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847.40467777777781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247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45960</v>
      </c>
      <c r="AK204" s="3">
        <v>0</v>
      </c>
      <c r="AL204" s="3">
        <v>45951</v>
      </c>
      <c r="AM204" s="3">
        <v>45958</v>
      </c>
      <c r="AN204" s="3">
        <v>45959</v>
      </c>
      <c r="AO204" s="3">
        <v>45959</v>
      </c>
      <c r="AP204" s="3">
        <v>45955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847.40467777777781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339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423.7023388888889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338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434.7075944444444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334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445.71285000000012</v>
      </c>
    </row>
    <row r="208" spans="1:56" ht="28.5" customHeight="1" x14ac:dyDescent="0.45">
      <c r="A208" s="3">
        <v>45916</v>
      </c>
      <c r="B208" s="14" t="s">
        <v>346</v>
      </c>
      <c r="C208" s="9" t="s">
        <v>246</v>
      </c>
      <c r="D208" s="13" t="s">
        <v>335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7500</v>
      </c>
      <c r="V208" s="10">
        <v>0</v>
      </c>
      <c r="W208" s="10">
        <v>7500</v>
      </c>
      <c r="X208" s="10">
        <v>0</v>
      </c>
      <c r="Y208" s="10">
        <v>7875</v>
      </c>
      <c r="Z208" s="9" t="s">
        <v>247</v>
      </c>
      <c r="AA208" s="8">
        <v>8486.7750000000015</v>
      </c>
      <c r="AB208" s="8">
        <v>0</v>
      </c>
      <c r="AC208" s="8">
        <v>8486.7750000000015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668.56927500000018</v>
      </c>
    </row>
    <row r="209" spans="1:56" ht="28.5" customHeight="1" x14ac:dyDescent="0.45">
      <c r="A209" s="3">
        <v>45916</v>
      </c>
      <c r="B209" s="14" t="s">
        <v>346</v>
      </c>
      <c r="C209" s="9" t="s">
        <v>246</v>
      </c>
      <c r="D209" s="13" t="s">
        <v>340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45961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247</v>
      </c>
      <c r="AA209" s="8">
        <v>2828.9250000000002</v>
      </c>
      <c r="AB209" s="8">
        <v>0</v>
      </c>
      <c r="AC209" s="8">
        <v>2828.9250000000002</v>
      </c>
      <c r="AD209" s="8">
        <v>0</v>
      </c>
      <c r="AE209" s="8">
        <v>0</v>
      </c>
      <c r="AF209" s="8">
        <v>0</v>
      </c>
      <c r="AG209" s="1" t="s">
        <v>61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222.85642500000006</v>
      </c>
    </row>
    <row r="210" spans="1:56" ht="28.5" customHeight="1" x14ac:dyDescent="0.45">
      <c r="A210" s="3">
        <v>45916</v>
      </c>
      <c r="B210" s="14" t="s">
        <v>346</v>
      </c>
      <c r="C210" s="9" t="s">
        <v>246</v>
      </c>
      <c r="D210" s="13" t="s">
        <v>337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45961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247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423.7023388888889</v>
      </c>
    </row>
    <row r="211" spans="1:56" ht="28.5" customHeight="1" x14ac:dyDescent="0.45">
      <c r="A211" s="3">
        <v>45916</v>
      </c>
      <c r="B211" s="14" t="s">
        <v>346</v>
      </c>
      <c r="C211" s="9" t="s">
        <v>246</v>
      </c>
      <c r="D211" s="13" t="s">
        <v>336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45961</v>
      </c>
      <c r="U211" s="11">
        <v>2500</v>
      </c>
      <c r="V211" s="10">
        <v>2026</v>
      </c>
      <c r="W211" s="10">
        <v>474</v>
      </c>
      <c r="X211" s="10">
        <v>2550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8.5" customHeight="1" x14ac:dyDescent="0.45">
      <c r="A212" s="3" t="s">
        <v>132</v>
      </c>
      <c r="B212" s="14" t="s">
        <v>132</v>
      </c>
      <c r="C212" s="9" t="s">
        <v>246</v>
      </c>
      <c r="D212" s="13" t="s">
        <v>61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1267500</v>
      </c>
      <c r="V212" s="10">
        <v>0</v>
      </c>
      <c r="W212" s="10">
        <v>1267500</v>
      </c>
      <c r="X212" s="10">
        <v>0</v>
      </c>
      <c r="Y212" s="10">
        <v>1330875</v>
      </c>
      <c r="Z212" s="9" t="s">
        <v>247</v>
      </c>
      <c r="AA212" s="8">
        <v>1434264.9750000001</v>
      </c>
      <c r="AB212" s="8">
        <v>0</v>
      </c>
      <c r="AC212" s="8">
        <v>1434264.9750000001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112988.20747500002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38</v>
      </c>
      <c r="G213" s="9">
        <v>0</v>
      </c>
      <c r="H213" s="9">
        <v>0</v>
      </c>
      <c r="I213" s="9">
        <v>82</v>
      </c>
      <c r="J213" s="9" t="s">
        <v>78</v>
      </c>
      <c r="K213" s="9">
        <v>2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247</v>
      </c>
      <c r="AA213" s="8">
        <v>1788823.5750000002</v>
      </c>
      <c r="AB213" s="8">
        <v>61669.100000000006</v>
      </c>
      <c r="AC213" s="8">
        <v>1727154.4750000001</v>
      </c>
      <c r="AD213" s="8">
        <v>0</v>
      </c>
      <c r="AE213" s="8">
        <v>0</v>
      </c>
      <c r="AF213" s="8" t="s">
        <v>58</v>
      </c>
      <c r="AG213" s="1" t="s">
        <v>115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249</v>
      </c>
      <c r="BD213" s="56">
        <v>0</v>
      </c>
    </row>
    <row r="214" spans="1:56" ht="28.5" customHeight="1" x14ac:dyDescent="0.45">
      <c r="A214" s="3">
        <v>45919</v>
      </c>
      <c r="B214" s="14" t="s">
        <v>372</v>
      </c>
      <c r="C214" s="9" t="s">
        <v>136</v>
      </c>
      <c r="D214" s="13" t="s">
        <v>282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 t="s">
        <v>63</v>
      </c>
      <c r="U214" s="11">
        <v>208</v>
      </c>
      <c r="V214" s="10">
        <v>0</v>
      </c>
      <c r="W214" s="10">
        <v>208</v>
      </c>
      <c r="X214" s="10">
        <v>21632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115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348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374</v>
      </c>
      <c r="C215" s="9" t="s">
        <v>136</v>
      </c>
      <c r="D215" s="13" t="s">
        <v>244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45940</v>
      </c>
      <c r="U215" s="11">
        <v>17360</v>
      </c>
      <c r="V215" s="10">
        <v>12480</v>
      </c>
      <c r="W215" s="10">
        <v>4880</v>
      </c>
      <c r="X215" s="10">
        <v>31633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202</v>
      </c>
      <c r="AG215" s="1" t="s">
        <v>114</v>
      </c>
      <c r="AH215" s="1" t="s">
        <v>74</v>
      </c>
      <c r="AI215" s="1">
        <v>2</v>
      </c>
      <c r="AJ215" s="3">
        <v>45940</v>
      </c>
      <c r="AK215" s="3">
        <v>0</v>
      </c>
      <c r="AL215" s="3">
        <v>45931</v>
      </c>
      <c r="AM215" s="3">
        <v>45938</v>
      </c>
      <c r="AN215" s="3">
        <v>45939</v>
      </c>
      <c r="AO215" s="3">
        <v>45939</v>
      </c>
      <c r="AP215" s="3">
        <v>45935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353</v>
      </c>
      <c r="AZ215" s="2">
        <v>0</v>
      </c>
      <c r="BA215" s="2">
        <v>0</v>
      </c>
      <c r="BB215" s="2">
        <v>0</v>
      </c>
      <c r="BC215" s="1" t="s">
        <v>101</v>
      </c>
      <c r="BD215" s="56">
        <v>0</v>
      </c>
    </row>
    <row r="216" spans="1:56" ht="28.5" customHeight="1" x14ac:dyDescent="0.45">
      <c r="A216" s="3">
        <v>45919</v>
      </c>
      <c r="B216" s="14" t="s">
        <v>373</v>
      </c>
      <c r="C216" s="9" t="s">
        <v>136</v>
      </c>
      <c r="D216" s="13" t="s">
        <v>351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45945</v>
      </c>
      <c r="U216" s="11">
        <v>11357</v>
      </c>
      <c r="V216" s="10">
        <v>0</v>
      </c>
      <c r="W216" s="10">
        <v>11357</v>
      </c>
      <c r="X216" s="10">
        <v>0</v>
      </c>
      <c r="Y216" s="10">
        <v>11924.85</v>
      </c>
      <c r="Z216" s="9" t="s">
        <v>81</v>
      </c>
      <c r="AA216" s="8">
        <v>11899.296750000001</v>
      </c>
      <c r="AB216" s="8">
        <v>0</v>
      </c>
      <c r="AC216" s="8">
        <v>11899.296750000001</v>
      </c>
      <c r="AD216" s="8">
        <v>0</v>
      </c>
      <c r="AE216" s="8">
        <v>0</v>
      </c>
      <c r="AF216" s="8" t="s">
        <v>202</v>
      </c>
      <c r="AG216" s="1" t="s">
        <v>114</v>
      </c>
      <c r="AH216" s="1" t="s">
        <v>74</v>
      </c>
      <c r="AI216" s="1">
        <v>2</v>
      </c>
      <c r="AJ216" s="3">
        <v>45945</v>
      </c>
      <c r="AK216" s="3">
        <v>0</v>
      </c>
      <c r="AL216" s="3">
        <v>45936</v>
      </c>
      <c r="AM216" s="3">
        <v>45943</v>
      </c>
      <c r="AN216" s="3">
        <v>45944</v>
      </c>
      <c r="AO216" s="3">
        <v>45944</v>
      </c>
      <c r="AP216" s="3">
        <v>45940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352</v>
      </c>
      <c r="AZ216" s="2">
        <v>0</v>
      </c>
      <c r="BA216" s="2">
        <v>0</v>
      </c>
      <c r="BB216" s="2">
        <v>0</v>
      </c>
      <c r="BC216" s="1" t="s">
        <v>101</v>
      </c>
      <c r="BD216" s="56">
        <v>909.63512933333334</v>
      </c>
    </row>
    <row r="217" spans="1:56" ht="28.5" customHeight="1" x14ac:dyDescent="0.45">
      <c r="A217" s="3">
        <v>45919</v>
      </c>
      <c r="B217" s="14" t="s">
        <v>374</v>
      </c>
      <c r="C217" s="9" t="s">
        <v>136</v>
      </c>
      <c r="D217" s="13" t="s">
        <v>244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45947</v>
      </c>
      <c r="U217" s="11">
        <v>30000</v>
      </c>
      <c r="V217" s="10">
        <v>0</v>
      </c>
      <c r="W217" s="10">
        <v>30000</v>
      </c>
      <c r="X217" s="10">
        <v>31651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202</v>
      </c>
      <c r="AG217" s="1" t="s">
        <v>61</v>
      </c>
      <c r="AH217" s="1" t="s">
        <v>74</v>
      </c>
      <c r="AI217" s="1">
        <v>2</v>
      </c>
      <c r="AJ217" s="3">
        <v>45947</v>
      </c>
      <c r="AK217" s="3">
        <v>0</v>
      </c>
      <c r="AL217" s="3">
        <v>45938</v>
      </c>
      <c r="AM217" s="3">
        <v>45945</v>
      </c>
      <c r="AN217" s="3">
        <v>45946</v>
      </c>
      <c r="AO217" s="3">
        <v>45946</v>
      </c>
      <c r="AP217" s="3">
        <v>45942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353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8.5" customHeight="1" x14ac:dyDescent="0.45">
      <c r="A218" s="3">
        <v>45919</v>
      </c>
      <c r="B218" s="14" t="s">
        <v>373</v>
      </c>
      <c r="C218" s="9" t="s">
        <v>136</v>
      </c>
      <c r="D218" s="13" t="s">
        <v>351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188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45952</v>
      </c>
      <c r="U218" s="11">
        <v>25709</v>
      </c>
      <c r="V218" s="10">
        <v>0</v>
      </c>
      <c r="W218" s="10">
        <v>25709</v>
      </c>
      <c r="X218" s="10">
        <v>0</v>
      </c>
      <c r="Y218" s="10">
        <v>26994.45</v>
      </c>
      <c r="Z218" s="9" t="s">
        <v>81</v>
      </c>
      <c r="AA218" s="8">
        <v>26936.604750000006</v>
      </c>
      <c r="AB218" s="8">
        <v>0</v>
      </c>
      <c r="AC218" s="8">
        <v>26936.604750000006</v>
      </c>
      <c r="AD218" s="8">
        <v>0</v>
      </c>
      <c r="AE218" s="8">
        <v>0</v>
      </c>
      <c r="AF218" s="8" t="s">
        <v>202</v>
      </c>
      <c r="AG218" s="1" t="s">
        <v>113</v>
      </c>
      <c r="AH218" s="1" t="s">
        <v>74</v>
      </c>
      <c r="AI218" s="1">
        <v>2</v>
      </c>
      <c r="AJ218" s="3">
        <v>45952</v>
      </c>
      <c r="AK218" s="3">
        <v>0</v>
      </c>
      <c r="AL218" s="3">
        <v>45943</v>
      </c>
      <c r="AM218" s="3">
        <v>45950</v>
      </c>
      <c r="AN218" s="3">
        <v>45951</v>
      </c>
      <c r="AO218" s="3">
        <v>45951</v>
      </c>
      <c r="AP218" s="3">
        <v>45947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352</v>
      </c>
      <c r="AZ218" s="2">
        <v>0</v>
      </c>
      <c r="BA218" s="2">
        <v>0</v>
      </c>
      <c r="BB218" s="2">
        <v>0</v>
      </c>
      <c r="BC218" s="1" t="s">
        <v>101</v>
      </c>
      <c r="BD218" s="56">
        <v>2059.1537853333339</v>
      </c>
    </row>
    <row r="219" spans="1:56" ht="28.5" customHeight="1" x14ac:dyDescent="0.45">
      <c r="A219" s="3">
        <v>45919</v>
      </c>
      <c r="B219" s="14" t="s">
        <v>374</v>
      </c>
      <c r="C219" s="9" t="s">
        <v>136</v>
      </c>
      <c r="D219" s="13" t="s">
        <v>244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188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45954</v>
      </c>
      <c r="U219" s="11">
        <v>24654</v>
      </c>
      <c r="V219" s="10">
        <v>0</v>
      </c>
      <c r="W219" s="10">
        <v>24654</v>
      </c>
      <c r="X219" s="10">
        <v>0</v>
      </c>
      <c r="Y219" s="10">
        <v>25886.7</v>
      </c>
      <c r="Z219" s="9" t="s">
        <v>81</v>
      </c>
      <c r="AA219" s="8">
        <v>25831.228500000005</v>
      </c>
      <c r="AB219" s="8">
        <v>0</v>
      </c>
      <c r="AC219" s="8">
        <v>25831.228500000005</v>
      </c>
      <c r="AD219" s="8">
        <v>0</v>
      </c>
      <c r="AE219" s="8">
        <v>0</v>
      </c>
      <c r="AF219" s="8" t="s">
        <v>202</v>
      </c>
      <c r="AG219" s="1" t="s">
        <v>113</v>
      </c>
      <c r="AH219" s="1" t="s">
        <v>74</v>
      </c>
      <c r="AI219" s="1">
        <v>2</v>
      </c>
      <c r="AJ219" s="3">
        <v>45954</v>
      </c>
      <c r="AK219" s="3">
        <v>0</v>
      </c>
      <c r="AL219" s="3">
        <v>45945</v>
      </c>
      <c r="AM219" s="3">
        <v>45952</v>
      </c>
      <c r="AN219" s="3">
        <v>45953</v>
      </c>
      <c r="AO219" s="3">
        <v>45953</v>
      </c>
      <c r="AP219" s="3">
        <v>45949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353</v>
      </c>
      <c r="AZ219" s="2">
        <v>0</v>
      </c>
      <c r="BA219" s="2">
        <v>0</v>
      </c>
      <c r="BB219" s="2">
        <v>0</v>
      </c>
      <c r="BC219" s="1" t="s">
        <v>101</v>
      </c>
      <c r="BD219" s="56">
        <v>1974.6539120000002</v>
      </c>
    </row>
    <row r="220" spans="1:56" ht="28.5" customHeight="1" x14ac:dyDescent="0.45">
      <c r="A220" s="3" t="s">
        <v>132</v>
      </c>
      <c r="B220" s="14" t="s">
        <v>132</v>
      </c>
      <c r="C220" s="9" t="s">
        <v>136</v>
      </c>
      <c r="D220" s="13" t="s">
        <v>61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188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45961</v>
      </c>
      <c r="U220" s="11">
        <v>290000</v>
      </c>
      <c r="V220" s="10">
        <v>0</v>
      </c>
      <c r="W220" s="10">
        <v>290000</v>
      </c>
      <c r="X220" s="10">
        <v>0</v>
      </c>
      <c r="Y220" s="10">
        <v>304500</v>
      </c>
      <c r="Z220" s="9" t="s">
        <v>81</v>
      </c>
      <c r="AA220" s="8">
        <v>303847.5</v>
      </c>
      <c r="AB220" s="8">
        <v>0</v>
      </c>
      <c r="AC220" s="8">
        <v>303847.5</v>
      </c>
      <c r="AD220" s="8">
        <v>0</v>
      </c>
      <c r="AE220" s="8">
        <v>0</v>
      </c>
      <c r="AF220" s="8" t="s">
        <v>202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23227.453333333331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20</v>
      </c>
      <c r="F221" s="9">
        <v>37</v>
      </c>
      <c r="G221" s="9">
        <v>0</v>
      </c>
      <c r="H221" s="9">
        <v>0</v>
      </c>
      <c r="I221" s="9">
        <v>80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81</v>
      </c>
      <c r="AA221" s="8">
        <v>368514.63</v>
      </c>
      <c r="AB221" s="8">
        <v>0</v>
      </c>
      <c r="AC221" s="8">
        <v>368514.63</v>
      </c>
      <c r="AD221" s="8">
        <v>0</v>
      </c>
      <c r="AE221" s="8">
        <v>0</v>
      </c>
      <c r="AF221" s="8" t="s">
        <v>58</v>
      </c>
      <c r="AG221" s="1" t="s">
        <v>113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101</v>
      </c>
      <c r="BD221" s="56">
        <v>0</v>
      </c>
    </row>
    <row r="222" spans="1:56" ht="28.5" customHeight="1" x14ac:dyDescent="0.45">
      <c r="A222" s="3">
        <v>45876</v>
      </c>
      <c r="B222" s="14" t="s">
        <v>276</v>
      </c>
      <c r="C222" s="9" t="s">
        <v>105</v>
      </c>
      <c r="D222" s="13" t="s">
        <v>268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42</v>
      </c>
      <c r="O222" s="9">
        <v>40</v>
      </c>
      <c r="P222" s="10">
        <v>0</v>
      </c>
      <c r="Q222" s="10">
        <v>0</v>
      </c>
      <c r="R222" s="10">
        <v>0</v>
      </c>
      <c r="S222" s="9" t="s">
        <v>67</v>
      </c>
      <c r="T222" s="12">
        <v>45938</v>
      </c>
      <c r="U222" s="11">
        <v>5000</v>
      </c>
      <c r="V222" s="10">
        <v>5000</v>
      </c>
      <c r="W222" s="10">
        <v>0</v>
      </c>
      <c r="X222" s="10">
        <v>5200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45938</v>
      </c>
      <c r="AK222" s="3">
        <v>45934</v>
      </c>
      <c r="AL222" s="3">
        <v>45928</v>
      </c>
      <c r="AM222" s="3">
        <v>45935</v>
      </c>
      <c r="AN222" s="3">
        <v>45936</v>
      </c>
      <c r="AO222" s="3">
        <v>45936</v>
      </c>
      <c r="AP222" s="3">
        <v>45933</v>
      </c>
      <c r="AQ222" s="3">
        <v>45937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465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45926</v>
      </c>
      <c r="B223" s="14" t="s">
        <v>422</v>
      </c>
      <c r="C223" s="9" t="s">
        <v>252</v>
      </c>
      <c r="D223" s="13" t="s">
        <v>423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90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45937</v>
      </c>
      <c r="U223" s="11">
        <v>5000</v>
      </c>
      <c r="V223" s="10">
        <v>0</v>
      </c>
      <c r="W223" s="10">
        <v>5000</v>
      </c>
      <c r="X223" s="10">
        <v>5405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116</v>
      </c>
      <c r="AH223" s="1" t="s">
        <v>68</v>
      </c>
      <c r="AI223" s="1">
        <v>4</v>
      </c>
      <c r="AJ223" s="3">
        <v>45937</v>
      </c>
      <c r="AK223" s="3">
        <v>45933</v>
      </c>
      <c r="AL223" s="3">
        <v>45927</v>
      </c>
      <c r="AM223" s="3">
        <v>45934</v>
      </c>
      <c r="AN223" s="3">
        <v>45935</v>
      </c>
      <c r="AO223" s="3">
        <v>45935</v>
      </c>
      <c r="AP223" s="3">
        <v>45932</v>
      </c>
      <c r="AQ223" s="3">
        <v>45936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45926</v>
      </c>
      <c r="B224" s="14" t="s">
        <v>422</v>
      </c>
      <c r="C224" s="9" t="s">
        <v>252</v>
      </c>
      <c r="D224" s="13" t="s">
        <v>424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97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45937</v>
      </c>
      <c r="U224" s="11">
        <v>3000</v>
      </c>
      <c r="V224" s="10">
        <v>0</v>
      </c>
      <c r="W224" s="10">
        <v>3000</v>
      </c>
      <c r="X224" s="10">
        <v>5400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45937</v>
      </c>
      <c r="AK224" s="3">
        <v>45933</v>
      </c>
      <c r="AL224" s="3">
        <v>45927</v>
      </c>
      <c r="AM224" s="3">
        <v>45934</v>
      </c>
      <c r="AN224" s="3">
        <v>45935</v>
      </c>
      <c r="AO224" s="3">
        <v>45935</v>
      </c>
      <c r="AP224" s="3">
        <v>45932</v>
      </c>
      <c r="AQ224" s="3">
        <v>45936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45931</v>
      </c>
      <c r="B225" s="14" t="s">
        <v>126</v>
      </c>
      <c r="C225" s="9" t="s">
        <v>79</v>
      </c>
      <c r="D225" s="13" t="s">
        <v>59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0</v>
      </c>
      <c r="Q225" s="10">
        <v>0</v>
      </c>
      <c r="R225" s="10">
        <v>0</v>
      </c>
      <c r="S225" s="9" t="s">
        <v>67</v>
      </c>
      <c r="T225" s="12">
        <v>45934</v>
      </c>
      <c r="U225" s="11">
        <v>4500</v>
      </c>
      <c r="V225" s="10">
        <v>4500</v>
      </c>
      <c r="W225" s="10">
        <v>0</v>
      </c>
      <c r="X225" s="10">
        <v>0</v>
      </c>
      <c r="Y225" s="10">
        <v>0</v>
      </c>
      <c r="Z225" s="9" t="s">
        <v>118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115</v>
      </c>
      <c r="AH225" s="1" t="s">
        <v>68</v>
      </c>
      <c r="AI225" s="1">
        <v>4</v>
      </c>
      <c r="AJ225" s="3">
        <v>45934</v>
      </c>
      <c r="AK225" s="3">
        <v>45930</v>
      </c>
      <c r="AL225" s="3">
        <v>0</v>
      </c>
      <c r="AM225" s="3">
        <v>0</v>
      </c>
      <c r="AN225" s="3">
        <v>0</v>
      </c>
      <c r="AO225" s="3">
        <v>45931</v>
      </c>
      <c r="AP225" s="3">
        <v>45929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140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45931</v>
      </c>
      <c r="B226" s="14" t="s">
        <v>126</v>
      </c>
      <c r="C226" s="9" t="s">
        <v>79</v>
      </c>
      <c r="D226" s="13" t="s">
        <v>59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97.696836863999977</v>
      </c>
      <c r="Q226" s="10">
        <v>0</v>
      </c>
      <c r="R226" s="10">
        <v>97.696836863999977</v>
      </c>
      <c r="S226" s="9" t="s">
        <v>67</v>
      </c>
      <c r="T226" s="12">
        <v>45934</v>
      </c>
      <c r="U226" s="11">
        <v>4500</v>
      </c>
      <c r="V226" s="10">
        <v>0</v>
      </c>
      <c r="W226" s="10">
        <v>4500</v>
      </c>
      <c r="X226" s="10">
        <v>0</v>
      </c>
      <c r="Y226" s="10">
        <v>0</v>
      </c>
      <c r="Z226" s="9" t="s">
        <v>118</v>
      </c>
      <c r="AA226" s="8">
        <v>4966.335</v>
      </c>
      <c r="AB226" s="8">
        <v>4966.335</v>
      </c>
      <c r="AC226" s="8">
        <v>0</v>
      </c>
      <c r="AD226" s="8">
        <v>4966.335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45934</v>
      </c>
      <c r="AK226" s="3">
        <v>45930</v>
      </c>
      <c r="AL226" s="3">
        <v>0</v>
      </c>
      <c r="AM226" s="3">
        <v>0</v>
      </c>
      <c r="AN226" s="3">
        <v>0</v>
      </c>
      <c r="AO226" s="3">
        <v>45931</v>
      </c>
      <c r="AP226" s="3">
        <v>45929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45930</v>
      </c>
      <c r="B227" s="14" t="s">
        <v>126</v>
      </c>
      <c r="C227" s="9" t="s">
        <v>79</v>
      </c>
      <c r="D227" s="13" t="s">
        <v>446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>
        <v>45951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45951</v>
      </c>
      <c r="AK227" s="3">
        <v>45947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45946</v>
      </c>
      <c r="AQ227" s="3">
        <v>45950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45932</v>
      </c>
      <c r="B228" s="14" t="s">
        <v>126</v>
      </c>
      <c r="C228" s="9" t="s">
        <v>252</v>
      </c>
      <c r="D228" s="13" t="s">
        <v>457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5400</v>
      </c>
      <c r="Y228" s="10">
        <v>0</v>
      </c>
      <c r="Z228" s="9" t="s">
        <v>118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45933</v>
      </c>
      <c r="B229" s="14" t="s">
        <v>126</v>
      </c>
      <c r="C229" s="9" t="s">
        <v>458</v>
      </c>
      <c r="D229" s="13" t="s">
        <v>459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45939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118</v>
      </c>
      <c r="AA229" s="8">
        <v>5378.4500000000007</v>
      </c>
      <c r="AB229" s="8">
        <v>5378.4500000000007</v>
      </c>
      <c r="AC229" s="8">
        <v>0</v>
      </c>
      <c r="AD229" s="8">
        <v>5378.4500000000007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45939</v>
      </c>
      <c r="AK229" s="3">
        <v>45935</v>
      </c>
      <c r="AL229" s="3">
        <v>45929</v>
      </c>
      <c r="AM229" s="3">
        <v>45936</v>
      </c>
      <c r="AN229" s="3">
        <v>45937</v>
      </c>
      <c r="AO229" s="3">
        <v>45937</v>
      </c>
      <c r="AP229" s="3">
        <v>45934</v>
      </c>
      <c r="AQ229" s="3">
        <v>45938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 t="s">
        <v>132</v>
      </c>
      <c r="B230" s="14" t="s">
        <v>132</v>
      </c>
      <c r="C230" s="9" t="s">
        <v>109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 t="s">
        <v>63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118</v>
      </c>
      <c r="AA230" s="8">
        <v>215138.00000000003</v>
      </c>
      <c r="AB230" s="8">
        <v>215138.00000000003</v>
      </c>
      <c r="AC230" s="8">
        <v>0</v>
      </c>
      <c r="AD230" s="8">
        <v>215138.00000000003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45631</v>
      </c>
      <c r="B231" s="14" t="s">
        <v>195</v>
      </c>
      <c r="C231" s="9" t="s">
        <v>107</v>
      </c>
      <c r="D231" s="13" t="s">
        <v>141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 t="s">
        <v>63</v>
      </c>
      <c r="U231" s="11">
        <v>16000</v>
      </c>
      <c r="V231" s="10">
        <v>0</v>
      </c>
      <c r="W231" s="10">
        <v>16000</v>
      </c>
      <c r="X231" s="10">
        <v>0</v>
      </c>
      <c r="Y231" s="10">
        <v>16800</v>
      </c>
      <c r="Z231" s="9" t="s">
        <v>118</v>
      </c>
      <c r="AA231" s="8">
        <v>17211.04</v>
      </c>
      <c r="AB231" s="8">
        <v>17211.04</v>
      </c>
      <c r="AC231" s="8">
        <v>0</v>
      </c>
      <c r="AD231" s="8">
        <v>17211.04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 t="s">
        <v>207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194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9000</v>
      </c>
      <c r="V232" s="10">
        <v>0</v>
      </c>
      <c r="W232" s="10">
        <v>9000</v>
      </c>
      <c r="X232" s="10">
        <v>0</v>
      </c>
      <c r="Y232" s="10">
        <v>9450</v>
      </c>
      <c r="Z232" s="9" t="s">
        <v>118</v>
      </c>
      <c r="AA232" s="8">
        <v>9681.2100000000009</v>
      </c>
      <c r="AB232" s="8">
        <v>9681.2100000000009</v>
      </c>
      <c r="AC232" s="8">
        <v>0</v>
      </c>
      <c r="AD232" s="8">
        <v>9681.2100000000009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206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294</v>
      </c>
      <c r="C233" s="9" t="s">
        <v>105</v>
      </c>
      <c r="D233" s="13" t="s">
        <v>295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296</v>
      </c>
      <c r="C234" s="9" t="s">
        <v>105</v>
      </c>
      <c r="D234" s="13" t="s">
        <v>265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118</v>
      </c>
      <c r="AA234" s="8">
        <v>5518.15</v>
      </c>
      <c r="AB234" s="8">
        <v>5518.15</v>
      </c>
      <c r="AC234" s="8">
        <v>0</v>
      </c>
      <c r="AD234" s="8">
        <v>5518.15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297</v>
      </c>
      <c r="C235" s="9" t="s">
        <v>105</v>
      </c>
      <c r="D235" s="13" t="s">
        <v>298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118</v>
      </c>
      <c r="AA235" s="8">
        <v>3310.89</v>
      </c>
      <c r="AB235" s="8">
        <v>3310.89</v>
      </c>
      <c r="AC235" s="8">
        <v>0</v>
      </c>
      <c r="AD235" s="8">
        <v>3310.89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45911</v>
      </c>
      <c r="B236" s="14" t="s">
        <v>321</v>
      </c>
      <c r="C236" s="9" t="s">
        <v>105</v>
      </c>
      <c r="D236" s="13" t="s">
        <v>322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 t="s">
        <v>132</v>
      </c>
      <c r="B237" s="14" t="s">
        <v>132</v>
      </c>
      <c r="C237" s="9" t="s">
        <v>107</v>
      </c>
      <c r="D237" s="13" t="s">
        <v>141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118</v>
      </c>
      <c r="AA237" s="8">
        <v>10756.900000000001</v>
      </c>
      <c r="AB237" s="8">
        <v>10756.900000000001</v>
      </c>
      <c r="AC237" s="8">
        <v>0</v>
      </c>
      <c r="AD237" s="8">
        <v>10756.900000000001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45854</v>
      </c>
      <c r="B238" s="14" t="s">
        <v>257</v>
      </c>
      <c r="C238" s="9" t="s">
        <v>79</v>
      </c>
      <c r="D238" s="13" t="s">
        <v>258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118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45826</v>
      </c>
      <c r="B239" s="14" t="s">
        <v>250</v>
      </c>
      <c r="C239" s="9" t="s">
        <v>105</v>
      </c>
      <c r="D239" s="13" t="s">
        <v>238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118</v>
      </c>
      <c r="AA239" s="8">
        <v>8310.3338999999996</v>
      </c>
      <c r="AB239" s="8">
        <v>8310.3338999999996</v>
      </c>
      <c r="AC239" s="8">
        <v>0</v>
      </c>
      <c r="AD239" s="8">
        <v>8310.3338999999996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45066</v>
      </c>
      <c r="B240" s="14" t="s">
        <v>124</v>
      </c>
      <c r="C240" s="9" t="s">
        <v>79</v>
      </c>
      <c r="D240" s="13" t="s">
        <v>123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118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5518.15</v>
      </c>
      <c r="AF240" s="8">
        <v>0</v>
      </c>
      <c r="AG240" s="1" t="s">
        <v>114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118</v>
      </c>
      <c r="AA241" s="8">
        <v>299200.65890000015</v>
      </c>
      <c r="AB241" s="8">
        <v>299200.65890000015</v>
      </c>
      <c r="AC241" s="8">
        <v>0</v>
      </c>
      <c r="AD241" s="8">
        <v>290371.61890000012</v>
      </c>
      <c r="AE241" s="8">
        <v>8829.0399999999991</v>
      </c>
      <c r="AF241" s="8" t="s">
        <v>58</v>
      </c>
      <c r="AG241" s="1" t="s">
        <v>61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120</v>
      </c>
      <c r="BD241" s="56">
        <v>0</v>
      </c>
    </row>
    <row r="242" spans="1:56" ht="28.5" customHeight="1" x14ac:dyDescent="0.45">
      <c r="A242" s="3" t="s">
        <v>132</v>
      </c>
      <c r="B242" s="14" t="s">
        <v>132</v>
      </c>
      <c r="C242" s="9" t="s">
        <v>205</v>
      </c>
      <c r="D242" s="13" t="s">
        <v>205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45961</v>
      </c>
      <c r="U242" s="11">
        <v>30000</v>
      </c>
      <c r="V242" s="10">
        <v>0</v>
      </c>
      <c r="W242" s="10">
        <v>30000</v>
      </c>
      <c r="X242" s="10">
        <v>0</v>
      </c>
      <c r="Y242" s="10">
        <v>31500</v>
      </c>
      <c r="Z242" s="9" t="s">
        <v>83</v>
      </c>
      <c r="AA242" s="8">
        <v>29756.100000000002</v>
      </c>
      <c r="AB242" s="8">
        <v>29756.100000000002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45961</v>
      </c>
      <c r="AK242" s="3">
        <v>0</v>
      </c>
      <c r="AL242" s="3">
        <v>45952</v>
      </c>
      <c r="AM242" s="3">
        <v>45959</v>
      </c>
      <c r="AN242" s="3">
        <v>45960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 t="s">
        <v>132</v>
      </c>
      <c r="B243" s="14" t="s">
        <v>132</v>
      </c>
      <c r="C243" s="9" t="s">
        <v>210</v>
      </c>
      <c r="D243" s="13" t="s">
        <v>61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>
        <v>24</v>
      </c>
      <c r="N243" s="9">
        <v>37</v>
      </c>
      <c r="O243" s="9">
        <v>50</v>
      </c>
      <c r="P243" s="10">
        <v>821.54158271999995</v>
      </c>
      <c r="Q243" s="10">
        <v>0</v>
      </c>
      <c r="R243" s="10">
        <v>821.54158271999995</v>
      </c>
      <c r="S243" s="9" t="s">
        <v>121</v>
      </c>
      <c r="T243" s="12" t="s">
        <v>63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10429</v>
      </c>
      <c r="AC243" s="8">
        <v>19327.100000000002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 t="s">
        <v>63</v>
      </c>
      <c r="AK243" s="3">
        <v>0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1444.7007249999999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83</v>
      </c>
      <c r="AA244" s="8">
        <v>59512.200000000004</v>
      </c>
      <c r="AB244" s="8">
        <v>40185.100000000006</v>
      </c>
      <c r="AC244" s="8">
        <v>19327.100000000002</v>
      </c>
      <c r="AD244" s="8">
        <v>0</v>
      </c>
      <c r="AE244" s="8">
        <v>0</v>
      </c>
      <c r="AF244" s="8" t="s">
        <v>58</v>
      </c>
      <c r="AG244" s="1" t="s">
        <v>113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45933</v>
      </c>
      <c r="B245" s="14" t="s">
        <v>126</v>
      </c>
      <c r="C245" s="9" t="s">
        <v>79</v>
      </c>
      <c r="D245" s="13" t="s">
        <v>460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118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45944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461</v>
      </c>
      <c r="AA245" s="8">
        <v>3310.89</v>
      </c>
      <c r="AB245" s="8">
        <v>3310.89</v>
      </c>
      <c r="AC245" s="8">
        <v>0</v>
      </c>
      <c r="AD245" s="8">
        <v>0</v>
      </c>
      <c r="AE245" s="8">
        <v>3310.89</v>
      </c>
      <c r="AF245" s="8">
        <v>0</v>
      </c>
      <c r="AG245" s="1" t="s">
        <v>113</v>
      </c>
      <c r="AH245" s="1" t="s">
        <v>462</v>
      </c>
      <c r="AI245" s="1">
        <v>3</v>
      </c>
      <c r="AJ245" s="3">
        <v>45944</v>
      </c>
      <c r="AK245" s="3">
        <v>45941</v>
      </c>
      <c r="AL245" s="3">
        <v>45940</v>
      </c>
      <c r="AM245" s="3">
        <v>45939</v>
      </c>
      <c r="AN245" s="3">
        <v>0</v>
      </c>
      <c r="AO245" s="3">
        <v>45940</v>
      </c>
      <c r="AP245" s="3">
        <v>45939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463</v>
      </c>
      <c r="BD245" s="56">
        <v>0</v>
      </c>
    </row>
    <row r="246" spans="1:56" ht="28.5" customHeight="1" x14ac:dyDescent="0.45">
      <c r="A246" s="3">
        <v>45933</v>
      </c>
      <c r="B246" s="14" t="s">
        <v>126</v>
      </c>
      <c r="C246" s="9" t="s">
        <v>79</v>
      </c>
      <c r="D246" s="13" t="s">
        <v>460</v>
      </c>
      <c r="E246" s="9">
        <v>23</v>
      </c>
      <c r="F246" s="9">
        <v>38</v>
      </c>
      <c r="G246" s="9" t="s">
        <v>60</v>
      </c>
      <c r="H246" s="9" t="s">
        <v>66</v>
      </c>
      <c r="I246" s="9">
        <v>118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45944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461</v>
      </c>
      <c r="AA246" s="8">
        <v>3310.89</v>
      </c>
      <c r="AB246" s="8">
        <v>3310.89</v>
      </c>
      <c r="AC246" s="8">
        <v>0</v>
      </c>
      <c r="AD246" s="8">
        <v>0</v>
      </c>
      <c r="AE246" s="8">
        <v>3310.89</v>
      </c>
      <c r="AF246" s="8">
        <v>0</v>
      </c>
      <c r="AG246" s="1" t="s">
        <v>113</v>
      </c>
      <c r="AH246" s="1" t="s">
        <v>462</v>
      </c>
      <c r="AI246" s="1">
        <v>3</v>
      </c>
      <c r="AJ246" s="3">
        <v>45944</v>
      </c>
      <c r="AK246" s="3">
        <v>45941</v>
      </c>
      <c r="AL246" s="3">
        <v>45940</v>
      </c>
      <c r="AM246" s="3">
        <v>45939</v>
      </c>
      <c r="AN246" s="3">
        <v>0</v>
      </c>
      <c r="AO246" s="3">
        <v>45940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463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85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461</v>
      </c>
      <c r="AA247" s="8">
        <v>6621.78</v>
      </c>
      <c r="AB247" s="8">
        <v>6621.78</v>
      </c>
      <c r="AC247" s="8">
        <v>0</v>
      </c>
      <c r="AD247" s="8">
        <v>0</v>
      </c>
      <c r="AE247" s="8">
        <v>6621.78</v>
      </c>
      <c r="AF247" s="8" t="s">
        <v>58</v>
      </c>
      <c r="AG247" s="1" t="s">
        <v>113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464</v>
      </c>
      <c r="BD247" s="56">
        <v>0</v>
      </c>
    </row>
    <row r="248" spans="1:56" ht="28.5" customHeight="1" x14ac:dyDescent="0.45">
      <c r="A248" s="3">
        <v>45601</v>
      </c>
      <c r="B248" s="14" t="s">
        <v>185</v>
      </c>
      <c r="C248" s="9" t="s">
        <v>92</v>
      </c>
      <c r="D248" s="13" t="s">
        <v>139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40</v>
      </c>
      <c r="O248" s="9">
        <v>55</v>
      </c>
      <c r="P248" s="10">
        <v>3207.7128103679997</v>
      </c>
      <c r="Q248" s="10">
        <v>0</v>
      </c>
      <c r="R248" s="10">
        <v>3207.7128103679997</v>
      </c>
      <c r="S248" s="9" t="s">
        <v>259</v>
      </c>
      <c r="T248" s="12" t="s">
        <v>63</v>
      </c>
      <c r="U248" s="11">
        <v>100000</v>
      </c>
      <c r="V248" s="10">
        <v>1500</v>
      </c>
      <c r="W248" s="10">
        <v>98500</v>
      </c>
      <c r="X248" s="10">
        <v>0</v>
      </c>
      <c r="Y248" s="10">
        <v>103425</v>
      </c>
      <c r="Z248" s="9" t="s">
        <v>98</v>
      </c>
      <c r="AA248" s="8">
        <v>105955.465</v>
      </c>
      <c r="AB248" s="8">
        <v>19362</v>
      </c>
      <c r="AC248" s="8">
        <v>86593.464999999997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111</v>
      </c>
      <c r="BD248" s="56">
        <v>11092.935565123611</v>
      </c>
    </row>
    <row r="249" spans="1:56" ht="28.5" customHeight="1" x14ac:dyDescent="0.45">
      <c r="A249" s="3">
        <v>45601</v>
      </c>
      <c r="B249" s="14" t="s">
        <v>185</v>
      </c>
      <c r="C249" s="9" t="s">
        <v>92</v>
      </c>
      <c r="D249" s="13" t="s">
        <v>139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90</v>
      </c>
      <c r="M249" s="10">
        <v>24</v>
      </c>
      <c r="N249" s="9">
        <v>40</v>
      </c>
      <c r="O249" s="9">
        <v>55</v>
      </c>
      <c r="P249" s="10">
        <v>11003.203948644863</v>
      </c>
      <c r="Q249" s="10">
        <v>0</v>
      </c>
      <c r="R249" s="10">
        <v>11003.203948644863</v>
      </c>
      <c r="S249" s="9" t="s">
        <v>259</v>
      </c>
      <c r="T249" s="12" t="s">
        <v>63</v>
      </c>
      <c r="U249" s="11">
        <v>337878</v>
      </c>
      <c r="V249" s="10">
        <v>0</v>
      </c>
      <c r="W249" s="10">
        <v>337878</v>
      </c>
      <c r="X249" s="10">
        <v>0</v>
      </c>
      <c r="Y249" s="10">
        <v>354771.9</v>
      </c>
      <c r="Z249" s="9" t="s">
        <v>98</v>
      </c>
      <c r="AA249" s="8">
        <v>363451.98582000006</v>
      </c>
      <c r="AB249" s="8">
        <v>0</v>
      </c>
      <c r="AC249" s="8">
        <v>363451.98582000006</v>
      </c>
      <c r="AD249" s="8">
        <v>0</v>
      </c>
      <c r="AE249" s="8">
        <v>0</v>
      </c>
      <c r="AF249" s="8">
        <v>0</v>
      </c>
      <c r="AG249" s="1" t="s">
        <v>116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111</v>
      </c>
      <c r="BD249" s="56">
        <v>46559.511849046357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98</v>
      </c>
      <c r="AA250" s="8">
        <v>469407.45082000003</v>
      </c>
      <c r="AB250" s="8">
        <v>19362</v>
      </c>
      <c r="AC250" s="8">
        <v>450045.45082000003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112</v>
      </c>
      <c r="BD250" s="56">
        <v>0</v>
      </c>
    </row>
    <row r="251" spans="1:56" ht="28.5" customHeight="1" x14ac:dyDescent="0.45">
      <c r="A251" s="3">
        <v>45923</v>
      </c>
      <c r="B251" s="14" t="s">
        <v>410</v>
      </c>
      <c r="C251" s="9" t="s">
        <v>376</v>
      </c>
      <c r="D251" s="13" t="s">
        <v>411</v>
      </c>
      <c r="E251" s="9">
        <v>24</v>
      </c>
      <c r="F251" s="9">
        <v>37</v>
      </c>
      <c r="G251" s="9" t="s">
        <v>60</v>
      </c>
      <c r="H251" s="9">
        <v>0</v>
      </c>
      <c r="I251" s="9">
        <v>120</v>
      </c>
      <c r="J251" s="9" t="s">
        <v>57</v>
      </c>
      <c r="K251" s="9">
        <v>3</v>
      </c>
      <c r="L251" s="9" t="s">
        <v>91</v>
      </c>
      <c r="M251" s="10">
        <v>25</v>
      </c>
      <c r="N251" s="9">
        <v>40</v>
      </c>
      <c r="O251" s="9">
        <v>55</v>
      </c>
      <c r="P251" s="10">
        <v>169.61256399999996</v>
      </c>
      <c r="Q251" s="10">
        <v>0</v>
      </c>
      <c r="R251" s="10">
        <v>169.61256399999996</v>
      </c>
      <c r="S251" s="9" t="s">
        <v>67</v>
      </c>
      <c r="T251" s="12">
        <v>45948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412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72</v>
      </c>
      <c r="AI251" s="1">
        <v>3</v>
      </c>
      <c r="AJ251" s="3">
        <v>45948</v>
      </c>
      <c r="AK251" s="3">
        <v>0</v>
      </c>
      <c r="AL251" s="3">
        <v>45938</v>
      </c>
      <c r="AM251" s="3">
        <v>45945</v>
      </c>
      <c r="AN251" s="3">
        <v>45946</v>
      </c>
      <c r="AO251" s="3">
        <v>45946</v>
      </c>
      <c r="AP251" s="3">
        <v>45943</v>
      </c>
      <c r="AQ251" s="3">
        <v>45947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413</v>
      </c>
      <c r="BD251" s="56">
        <v>659.57725166666671</v>
      </c>
    </row>
    <row r="252" spans="1:56" ht="28.5" customHeight="1" x14ac:dyDescent="0.45">
      <c r="A252" s="3">
        <v>45923</v>
      </c>
      <c r="B252" s="14" t="s">
        <v>410</v>
      </c>
      <c r="C252" s="9" t="s">
        <v>376</v>
      </c>
      <c r="D252" s="13" t="s">
        <v>59</v>
      </c>
      <c r="E252" s="9">
        <v>24</v>
      </c>
      <c r="F252" s="9">
        <v>37</v>
      </c>
      <c r="G252" s="9" t="s">
        <v>60</v>
      </c>
      <c r="H252" s="9">
        <v>0</v>
      </c>
      <c r="I252" s="9">
        <v>120</v>
      </c>
      <c r="J252" s="9" t="s">
        <v>57</v>
      </c>
      <c r="K252" s="9">
        <v>3</v>
      </c>
      <c r="L252" s="9" t="s">
        <v>91</v>
      </c>
      <c r="M252" s="10">
        <v>25</v>
      </c>
      <c r="N252" s="9">
        <v>40</v>
      </c>
      <c r="O252" s="9">
        <v>55</v>
      </c>
      <c r="P252" s="10">
        <v>78.15746949119999</v>
      </c>
      <c r="Q252" s="10">
        <v>0</v>
      </c>
      <c r="R252" s="10">
        <v>78.15746949119999</v>
      </c>
      <c r="S252" s="9" t="s">
        <v>67</v>
      </c>
      <c r="T252" s="12">
        <v>45948</v>
      </c>
      <c r="U252" s="11">
        <v>5000</v>
      </c>
      <c r="V252" s="10">
        <v>2696</v>
      </c>
      <c r="W252" s="10">
        <v>2304</v>
      </c>
      <c r="X252" s="10">
        <v>0</v>
      </c>
      <c r="Y252" s="10">
        <v>0</v>
      </c>
      <c r="Z252" s="9" t="s">
        <v>412</v>
      </c>
      <c r="AA252" s="8">
        <v>2478.38976</v>
      </c>
      <c r="AB252" s="8">
        <v>0</v>
      </c>
      <c r="AC252" s="8">
        <v>2478.38976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264</v>
      </c>
      <c r="AI252" s="1">
        <v>2</v>
      </c>
      <c r="AJ252" s="3">
        <v>45948</v>
      </c>
      <c r="AK252" s="3">
        <v>0</v>
      </c>
      <c r="AL252" s="3">
        <v>0</v>
      </c>
      <c r="AM252" s="3">
        <v>0</v>
      </c>
      <c r="AN252" s="3">
        <v>0</v>
      </c>
      <c r="AO252" s="3">
        <v>45946</v>
      </c>
      <c r="AP252" s="3">
        <v>45943</v>
      </c>
      <c r="AQ252" s="3">
        <v>45947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413</v>
      </c>
      <c r="BD252" s="56">
        <v>303.93319756800003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24</v>
      </c>
      <c r="F253" s="9">
        <v>37</v>
      </c>
      <c r="G253" s="9">
        <v>0</v>
      </c>
      <c r="H253" s="9">
        <v>0</v>
      </c>
      <c r="I253" s="9">
        <v>120</v>
      </c>
      <c r="J253" s="9" t="s">
        <v>78</v>
      </c>
      <c r="K253" s="9">
        <v>3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412</v>
      </c>
      <c r="AA253" s="8">
        <v>7856.8397600000008</v>
      </c>
      <c r="AB253" s="8">
        <v>0</v>
      </c>
      <c r="AC253" s="8">
        <v>7856.8397600000008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414</v>
      </c>
      <c r="BD253" s="56">
        <v>0</v>
      </c>
    </row>
    <row r="254" spans="1:56" ht="28.5" customHeight="1" x14ac:dyDescent="0.45">
      <c r="A254" s="3">
        <v>45931</v>
      </c>
      <c r="B254" s="14" t="s">
        <v>126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5000</v>
      </c>
      <c r="W254" s="10">
        <v>5000</v>
      </c>
      <c r="X254" s="10">
        <v>0</v>
      </c>
      <c r="Y254" s="10">
        <v>0</v>
      </c>
      <c r="Z254" s="9" t="s">
        <v>189</v>
      </c>
      <c r="AA254" s="8">
        <v>6216.65</v>
      </c>
      <c r="AB254" s="8">
        <v>6000</v>
      </c>
      <c r="AC254" s="8">
        <v>216.64999999999964</v>
      </c>
      <c r="AD254" s="8">
        <v>0</v>
      </c>
      <c r="AE254" s="8">
        <v>0</v>
      </c>
      <c r="AF254" s="8">
        <v>0</v>
      </c>
      <c r="AG254" s="1" t="s">
        <v>116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21.530195555555522</v>
      </c>
    </row>
    <row r="255" spans="1:56" ht="28.5" customHeight="1" x14ac:dyDescent="0.45">
      <c r="A255" s="3">
        <v>45931</v>
      </c>
      <c r="B255" s="14" t="s">
        <v>126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18649.949999999997</v>
      </c>
      <c r="AB256" s="8">
        <v>6000</v>
      </c>
      <c r="AC256" s="8">
        <v>12649.949999999999</v>
      </c>
      <c r="AD256" s="8">
        <v>0</v>
      </c>
      <c r="AE256" s="8">
        <v>0</v>
      </c>
      <c r="AF256" s="8" t="s">
        <v>58</v>
      </c>
      <c r="AG256" s="1" t="s">
        <v>114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45933</v>
      </c>
      <c r="B257" s="14" t="s">
        <v>126</v>
      </c>
      <c r="C257" s="9" t="s">
        <v>107</v>
      </c>
      <c r="D257" s="13" t="s">
        <v>59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45951</v>
      </c>
      <c r="U257" s="11">
        <v>15000</v>
      </c>
      <c r="V257" s="10">
        <v>0</v>
      </c>
      <c r="W257" s="10">
        <v>15000</v>
      </c>
      <c r="X257" s="10">
        <v>0</v>
      </c>
      <c r="Y257" s="10">
        <v>0</v>
      </c>
      <c r="Z257" s="9" t="s">
        <v>87</v>
      </c>
      <c r="AA257" s="8">
        <v>18649.949999999997</v>
      </c>
      <c r="AB257" s="8">
        <v>0</v>
      </c>
      <c r="AC257" s="8">
        <v>18649.949999999997</v>
      </c>
      <c r="AD257" s="8">
        <v>0</v>
      </c>
      <c r="AE257" s="8">
        <v>18649.949999999997</v>
      </c>
      <c r="AF257" s="8">
        <v>0</v>
      </c>
      <c r="AG257" s="1" t="s">
        <v>113</v>
      </c>
      <c r="AH257" s="1" t="s">
        <v>143</v>
      </c>
      <c r="AI257" s="1">
        <v>2</v>
      </c>
      <c r="AJ257" s="3">
        <v>45951</v>
      </c>
      <c r="AK257" s="3">
        <v>45949</v>
      </c>
      <c r="AL257" s="3">
        <v>0</v>
      </c>
      <c r="AM257" s="3">
        <v>0</v>
      </c>
      <c r="AN257" s="3">
        <v>0</v>
      </c>
      <c r="AO257" s="3">
        <v>45950</v>
      </c>
      <c r="AP257" s="3">
        <v>45946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140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1923.4315100000001</v>
      </c>
    </row>
    <row r="258" spans="1:56" ht="28.5" customHeight="1" x14ac:dyDescent="0.45">
      <c r="A258" s="3">
        <v>45933</v>
      </c>
      <c r="B258" s="14" t="s">
        <v>126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45960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45960</v>
      </c>
      <c r="AK258" s="3">
        <v>45958</v>
      </c>
      <c r="AL258" s="3">
        <v>0</v>
      </c>
      <c r="AM258" s="3">
        <v>0</v>
      </c>
      <c r="AN258" s="3">
        <v>0</v>
      </c>
      <c r="AO258" s="3">
        <v>45959</v>
      </c>
      <c r="AP258" s="3">
        <v>45955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45901</v>
      </c>
      <c r="B259" s="14" t="s">
        <v>299</v>
      </c>
      <c r="C259" s="9" t="s">
        <v>107</v>
      </c>
      <c r="D259" s="13" t="s">
        <v>141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45945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87</v>
      </c>
      <c r="AA259" s="8">
        <v>12433.3</v>
      </c>
      <c r="AB259" s="8">
        <v>3573</v>
      </c>
      <c r="AC259" s="8">
        <v>8860.2999999999993</v>
      </c>
      <c r="AD259" s="8">
        <v>3573</v>
      </c>
      <c r="AE259" s="8">
        <v>8860.2999999999993</v>
      </c>
      <c r="AF259" s="8">
        <v>0</v>
      </c>
      <c r="AG259" s="1" t="s">
        <v>114</v>
      </c>
      <c r="AH259" s="1" t="s">
        <v>75</v>
      </c>
      <c r="AI259" s="1">
        <v>4</v>
      </c>
      <c r="AJ259" s="3">
        <v>45945</v>
      </c>
      <c r="AK259" s="3">
        <v>45941</v>
      </c>
      <c r="AL259" s="3">
        <v>45934</v>
      </c>
      <c r="AM259" s="3">
        <v>45942</v>
      </c>
      <c r="AN259" s="3">
        <v>45943</v>
      </c>
      <c r="AO259" s="3">
        <v>45944</v>
      </c>
      <c r="AP259" s="3">
        <v>45940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913.79227333333347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3573</v>
      </c>
      <c r="AC260" s="8">
        <v>46160.2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416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0</v>
      </c>
      <c r="Y261" s="10">
        <v>51765</v>
      </c>
      <c r="Z261" s="9" t="s">
        <v>125</v>
      </c>
      <c r="AA261" s="8">
        <v>58541.285000000003</v>
      </c>
      <c r="AB261" s="8">
        <v>32310</v>
      </c>
      <c r="AC261" s="8">
        <v>26231.285000000003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415</v>
      </c>
      <c r="AZ261" s="2">
        <v>0</v>
      </c>
      <c r="BA261" s="2">
        <v>0</v>
      </c>
      <c r="BB261" s="2">
        <v>0</v>
      </c>
      <c r="BC261" s="1" t="s">
        <v>103</v>
      </c>
      <c r="BD261" s="56">
        <v>2948.1049752777781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65316.735000000001</v>
      </c>
      <c r="AB263" s="8">
        <v>39085.449999999997</v>
      </c>
      <c r="AC263" s="8">
        <v>26231.285000000003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  <row r="264" spans="1:56" ht="28.5" customHeight="1" x14ac:dyDescent="0.45">
      <c r="B264" s="14"/>
      <c r="C264" s="9"/>
      <c r="D264" s="13"/>
      <c r="E264" s="9"/>
      <c r="F264" s="9"/>
      <c r="G264" s="9"/>
      <c r="H264" s="9"/>
      <c r="I264" s="9"/>
      <c r="J264" s="9"/>
      <c r="K264" s="9"/>
      <c r="L264" s="9"/>
      <c r="M264" s="10"/>
      <c r="N264" s="9"/>
      <c r="O264" s="9"/>
      <c r="P264" s="10"/>
      <c r="Q264" s="10"/>
      <c r="R264" s="10"/>
      <c r="S264" s="9"/>
      <c r="T264" s="12"/>
      <c r="U264" s="11"/>
      <c r="V264" s="10"/>
      <c r="W264" s="10"/>
      <c r="X264" s="10"/>
      <c r="Y264" s="10"/>
      <c r="Z264" s="9"/>
      <c r="AA264" s="8"/>
      <c r="AB264" s="8"/>
      <c r="AC264" s="8"/>
      <c r="AD264" s="8"/>
      <c r="AE264" s="8"/>
      <c r="AF264" s="8"/>
      <c r="AX264" s="2"/>
      <c r="AY264" s="2"/>
      <c r="AZ264" s="2"/>
      <c r="BA264" s="2"/>
      <c r="BB264" s="2"/>
      <c r="BD264" s="56"/>
    </row>
    <row r="265" spans="1:56" ht="28.5" customHeight="1" x14ac:dyDescent="0.45">
      <c r="B265" s="14"/>
      <c r="C265" s="9"/>
      <c r="D265" s="13"/>
      <c r="E265" s="9"/>
      <c r="F265" s="9"/>
      <c r="G265" s="9"/>
      <c r="H265" s="9"/>
      <c r="I265" s="9"/>
      <c r="J265" s="9"/>
      <c r="K265" s="9"/>
      <c r="L265" s="9"/>
      <c r="M265" s="10"/>
      <c r="N265" s="9"/>
      <c r="O265" s="9"/>
      <c r="P265" s="10"/>
      <c r="Q265" s="10"/>
      <c r="R265" s="10"/>
      <c r="S265" s="9"/>
      <c r="T265" s="12"/>
      <c r="U265" s="11"/>
      <c r="V265" s="10"/>
      <c r="W265" s="10"/>
      <c r="X265" s="10"/>
      <c r="Y265" s="10"/>
      <c r="Z265" s="9"/>
      <c r="AA265" s="8"/>
      <c r="AB265" s="8"/>
      <c r="AC265" s="8"/>
      <c r="AD265" s="8"/>
      <c r="AE265" s="8"/>
      <c r="AF265" s="8"/>
      <c r="AX265" s="2"/>
      <c r="AY265" s="2"/>
      <c r="AZ265" s="2"/>
      <c r="BA265" s="2"/>
      <c r="BB265" s="2"/>
      <c r="BD265" s="56"/>
    </row>
    <row r="266" spans="1:56" ht="28.5" customHeight="1" x14ac:dyDescent="0.45">
      <c r="B266" s="14"/>
      <c r="C266" s="9"/>
      <c r="D266" s="13"/>
      <c r="E266" s="9"/>
      <c r="F266" s="9"/>
      <c r="G266" s="9"/>
      <c r="H266" s="9"/>
      <c r="I266" s="9"/>
      <c r="J266" s="9"/>
      <c r="K266" s="9"/>
      <c r="L266" s="9"/>
      <c r="M266" s="10"/>
      <c r="N266" s="9"/>
      <c r="O266" s="9"/>
      <c r="P266" s="10"/>
      <c r="Q266" s="10"/>
      <c r="R266" s="10"/>
      <c r="S266" s="9"/>
      <c r="T266" s="12"/>
      <c r="U266" s="11"/>
      <c r="V266" s="10"/>
      <c r="W266" s="10"/>
      <c r="X266" s="10"/>
      <c r="Y266" s="10"/>
      <c r="Z266" s="9"/>
      <c r="AA266" s="8"/>
      <c r="AB266" s="8"/>
      <c r="AC266" s="8"/>
      <c r="AD266" s="8"/>
      <c r="AE266" s="8"/>
      <c r="AF266" s="8"/>
      <c r="AX266" s="2"/>
      <c r="AY266" s="2"/>
      <c r="AZ266" s="2"/>
      <c r="BA266" s="2"/>
      <c r="BB266" s="2"/>
      <c r="BD266" s="56"/>
    </row>
    <row r="267" spans="1:56" ht="28.5" customHeight="1" x14ac:dyDescent="0.45">
      <c r="B267" s="14"/>
      <c r="C267" s="9"/>
      <c r="D267" s="13"/>
      <c r="E267" s="9"/>
      <c r="F267" s="9"/>
      <c r="G267" s="9"/>
      <c r="H267" s="9"/>
      <c r="I267" s="9"/>
      <c r="J267" s="9"/>
      <c r="K267" s="9"/>
      <c r="L267" s="9"/>
      <c r="M267" s="10"/>
      <c r="N267" s="9"/>
      <c r="O267" s="9"/>
      <c r="P267" s="10"/>
      <c r="Q267" s="10"/>
      <c r="R267" s="10"/>
      <c r="S267" s="9"/>
      <c r="T267" s="12"/>
      <c r="U267" s="11"/>
      <c r="V267" s="10"/>
      <c r="W267" s="10"/>
      <c r="X267" s="10"/>
      <c r="Y267" s="10"/>
      <c r="Z267" s="9"/>
      <c r="AA267" s="8"/>
      <c r="AB267" s="8"/>
      <c r="AC267" s="8"/>
      <c r="AD267" s="8"/>
      <c r="AE267" s="8"/>
      <c r="AF267" s="8"/>
      <c r="AX267" s="2"/>
      <c r="AY267" s="2"/>
      <c r="AZ267" s="2"/>
      <c r="BA267" s="2"/>
      <c r="BB267" s="2"/>
      <c r="BD267" s="56"/>
    </row>
    <row r="268" spans="1:56" ht="28.5" customHeight="1" x14ac:dyDescent="0.45">
      <c r="B268" s="14"/>
      <c r="C268" s="9"/>
      <c r="D268" s="13"/>
      <c r="E268" s="9"/>
      <c r="F268" s="9"/>
      <c r="G268" s="9"/>
      <c r="H268" s="9"/>
      <c r="I268" s="9"/>
      <c r="J268" s="9"/>
      <c r="K268" s="9"/>
      <c r="L268" s="9"/>
      <c r="M268" s="10"/>
      <c r="N268" s="9"/>
      <c r="O268" s="9"/>
      <c r="P268" s="10"/>
      <c r="Q268" s="10"/>
      <c r="R268" s="10"/>
      <c r="S268" s="9"/>
      <c r="T268" s="12"/>
      <c r="U268" s="11"/>
      <c r="V268" s="10"/>
      <c r="W268" s="10"/>
      <c r="X268" s="10"/>
      <c r="Y268" s="10"/>
      <c r="Z268" s="9"/>
      <c r="AA268" s="8"/>
      <c r="AB268" s="8"/>
      <c r="AC268" s="8"/>
      <c r="AD268" s="8"/>
      <c r="AE268" s="8"/>
      <c r="AF268" s="8"/>
      <c r="AX268" s="2"/>
      <c r="AY268" s="2"/>
      <c r="AZ268" s="2"/>
      <c r="BA268" s="2"/>
      <c r="BB268" s="2"/>
      <c r="BD268" s="56"/>
    </row>
    <row r="269" spans="1:56" ht="28.5" customHeight="1" x14ac:dyDescent="0.45">
      <c r="B269" s="14"/>
      <c r="C269" s="9"/>
      <c r="D269" s="13"/>
      <c r="E269" s="9"/>
      <c r="F269" s="9"/>
      <c r="G269" s="9"/>
      <c r="H269" s="9"/>
      <c r="I269" s="9"/>
      <c r="J269" s="9"/>
      <c r="K269" s="9"/>
      <c r="L269" s="9"/>
      <c r="M269" s="10"/>
      <c r="N269" s="9"/>
      <c r="O269" s="9"/>
      <c r="P269" s="10"/>
      <c r="Q269" s="10"/>
      <c r="R269" s="10"/>
      <c r="S269" s="9"/>
      <c r="T269" s="12"/>
      <c r="U269" s="11"/>
      <c r="V269" s="10"/>
      <c r="W269" s="10"/>
      <c r="X269" s="10"/>
      <c r="Y269" s="10"/>
      <c r="Z269" s="9"/>
      <c r="AA269" s="8"/>
      <c r="AB269" s="8"/>
      <c r="AC269" s="8"/>
      <c r="AD269" s="8"/>
      <c r="AE269" s="8"/>
      <c r="AF269" s="8"/>
      <c r="AX269" s="2"/>
      <c r="AY269" s="2"/>
      <c r="AZ269" s="2"/>
      <c r="BA269" s="2"/>
      <c r="BB269" s="2"/>
      <c r="BD269" s="56"/>
    </row>
    <row r="270" spans="1:56" ht="28.5" customHeight="1" x14ac:dyDescent="0.45">
      <c r="B270" s="14"/>
      <c r="C270" s="9"/>
      <c r="D270" s="13"/>
      <c r="E270" s="9"/>
      <c r="F270" s="9"/>
      <c r="G270" s="9"/>
      <c r="H270" s="9"/>
      <c r="I270" s="9"/>
      <c r="J270" s="9"/>
      <c r="K270" s="9"/>
      <c r="L270" s="9"/>
      <c r="M270" s="10"/>
      <c r="N270" s="9"/>
      <c r="O270" s="9"/>
      <c r="P270" s="10"/>
      <c r="Q270" s="10"/>
      <c r="R270" s="10"/>
      <c r="S270" s="9"/>
      <c r="T270" s="12"/>
      <c r="U270" s="11"/>
      <c r="V270" s="10"/>
      <c r="W270" s="10"/>
      <c r="X270" s="10"/>
      <c r="Y270" s="10"/>
      <c r="Z270" s="9"/>
      <c r="AA270" s="8"/>
      <c r="AB270" s="8"/>
      <c r="AC270" s="8"/>
      <c r="AD270" s="8"/>
      <c r="AE270" s="8"/>
      <c r="AF270" s="8"/>
      <c r="AX270" s="2"/>
      <c r="AY270" s="2"/>
      <c r="AZ270" s="2"/>
      <c r="BA270" s="2"/>
      <c r="BB270" s="2"/>
      <c r="BD270" s="56"/>
    </row>
    <row r="271" spans="1:56" ht="28.5" customHeight="1" x14ac:dyDescent="0.45">
      <c r="B271" s="14"/>
      <c r="C271" s="9"/>
      <c r="D271" s="13"/>
      <c r="E271" s="9"/>
      <c r="F271" s="9"/>
      <c r="G271" s="9"/>
      <c r="H271" s="9"/>
      <c r="I271" s="9"/>
      <c r="J271" s="9"/>
      <c r="K271" s="9"/>
      <c r="L271" s="9"/>
      <c r="M271" s="10"/>
      <c r="N271" s="9"/>
      <c r="O271" s="9"/>
      <c r="P271" s="10"/>
      <c r="Q271" s="10"/>
      <c r="R271" s="10"/>
      <c r="S271" s="9"/>
      <c r="T271" s="12"/>
      <c r="U271" s="11"/>
      <c r="V271" s="10"/>
      <c r="W271" s="10"/>
      <c r="X271" s="10"/>
      <c r="Y271" s="10"/>
      <c r="Z271" s="9"/>
      <c r="AA271" s="8"/>
      <c r="AB271" s="8"/>
      <c r="AC271" s="8"/>
      <c r="AD271" s="8"/>
      <c r="AE271" s="8"/>
      <c r="AF271" s="8"/>
      <c r="AX271" s="2"/>
      <c r="AY271" s="2"/>
      <c r="AZ271" s="2"/>
      <c r="BA271" s="2"/>
      <c r="BB271" s="2"/>
      <c r="BD271" s="56"/>
    </row>
    <row r="272" spans="1:56" ht="28.5" customHeight="1" x14ac:dyDescent="0.45">
      <c r="B272" s="14"/>
      <c r="C272" s="9"/>
      <c r="D272" s="13"/>
      <c r="E272" s="9"/>
      <c r="F272" s="9"/>
      <c r="G272" s="9"/>
      <c r="H272" s="9"/>
      <c r="I272" s="9"/>
      <c r="J272" s="9"/>
      <c r="K272" s="9"/>
      <c r="L272" s="9"/>
      <c r="M272" s="10"/>
      <c r="N272" s="9"/>
      <c r="O272" s="9"/>
      <c r="P272" s="10"/>
      <c r="Q272" s="10"/>
      <c r="R272" s="10"/>
      <c r="S272" s="9"/>
      <c r="T272" s="12"/>
      <c r="U272" s="11"/>
      <c r="V272" s="10"/>
      <c r="W272" s="10"/>
      <c r="X272" s="10"/>
      <c r="Y272" s="10"/>
      <c r="Z272" s="9"/>
      <c r="AA272" s="8"/>
      <c r="AB272" s="8"/>
      <c r="AC272" s="8"/>
      <c r="AD272" s="8"/>
      <c r="AE272" s="8"/>
      <c r="AF272" s="8"/>
      <c r="AX272" s="2"/>
      <c r="AY272" s="2"/>
      <c r="AZ272" s="2"/>
      <c r="BA272" s="2"/>
      <c r="BB272" s="2"/>
      <c r="BD272" s="56"/>
    </row>
    <row r="273" spans="2:56" ht="28.5" customHeight="1" x14ac:dyDescent="0.45">
      <c r="B273" s="14"/>
      <c r="C273" s="9"/>
      <c r="D273" s="13"/>
      <c r="E273" s="9"/>
      <c r="F273" s="9"/>
      <c r="G273" s="9"/>
      <c r="H273" s="9"/>
      <c r="I273" s="9"/>
      <c r="J273" s="9"/>
      <c r="K273" s="9"/>
      <c r="L273" s="9"/>
      <c r="M273" s="10"/>
      <c r="N273" s="9"/>
      <c r="O273" s="9"/>
      <c r="P273" s="10"/>
      <c r="Q273" s="10"/>
      <c r="R273" s="10"/>
      <c r="S273" s="9"/>
      <c r="T273" s="12"/>
      <c r="U273" s="11"/>
      <c r="V273" s="10"/>
      <c r="W273" s="10"/>
      <c r="X273" s="10"/>
      <c r="Y273" s="10"/>
      <c r="Z273" s="9"/>
      <c r="AA273" s="8"/>
      <c r="AB273" s="8"/>
      <c r="AC273" s="8"/>
      <c r="AD273" s="8"/>
      <c r="AE273" s="8"/>
      <c r="AF273" s="8"/>
      <c r="AX273" s="2"/>
      <c r="AY273" s="2"/>
      <c r="AZ273" s="2"/>
      <c r="BA273" s="2"/>
      <c r="BB273" s="2"/>
      <c r="BD273" s="56"/>
    </row>
    <row r="274" spans="2:56" ht="28.5" customHeight="1" x14ac:dyDescent="0.45">
      <c r="B274" s="14"/>
      <c r="C274" s="9"/>
      <c r="D274" s="13"/>
      <c r="E274" s="9"/>
      <c r="F274" s="9"/>
      <c r="G274" s="9"/>
      <c r="H274" s="9"/>
      <c r="I274" s="9"/>
      <c r="J274" s="9"/>
      <c r="K274" s="9"/>
      <c r="L274" s="9"/>
      <c r="M274" s="10"/>
      <c r="N274" s="9"/>
      <c r="O274" s="9"/>
      <c r="P274" s="10"/>
      <c r="Q274" s="10"/>
      <c r="R274" s="10"/>
      <c r="S274" s="9"/>
      <c r="T274" s="12"/>
      <c r="U274" s="11"/>
      <c r="V274" s="10"/>
      <c r="W274" s="10"/>
      <c r="X274" s="10"/>
      <c r="Y274" s="10"/>
      <c r="Z274" s="9"/>
      <c r="AA274" s="8"/>
      <c r="AB274" s="8"/>
      <c r="AC274" s="8"/>
      <c r="AD274" s="8"/>
      <c r="AE274" s="8"/>
      <c r="AF274" s="8"/>
      <c r="AX274" s="2"/>
      <c r="AY274" s="2"/>
      <c r="AZ274" s="2"/>
      <c r="BA274" s="2"/>
      <c r="BB274" s="2"/>
      <c r="BD274" s="56"/>
    </row>
    <row r="275" spans="2:56" ht="28.5" customHeight="1" x14ac:dyDescent="0.45">
      <c r="B275" s="14"/>
      <c r="C275" s="9"/>
      <c r="D275" s="13"/>
      <c r="E275" s="9"/>
      <c r="F275" s="9"/>
      <c r="G275" s="9"/>
      <c r="H275" s="9"/>
      <c r="I275" s="9"/>
      <c r="J275" s="9"/>
      <c r="K275" s="9"/>
      <c r="L275" s="9"/>
      <c r="M275" s="10"/>
      <c r="N275" s="9"/>
      <c r="O275" s="9"/>
      <c r="P275" s="10"/>
      <c r="Q275" s="10"/>
      <c r="R275" s="10"/>
      <c r="S275" s="9"/>
      <c r="T275" s="12"/>
      <c r="U275" s="11"/>
      <c r="V275" s="10"/>
      <c r="W275" s="10"/>
      <c r="X275" s="10"/>
      <c r="Y275" s="10"/>
      <c r="Z275" s="9"/>
      <c r="AA275" s="8"/>
      <c r="AB275" s="8"/>
      <c r="AC275" s="8"/>
      <c r="AD275" s="8"/>
      <c r="AE275" s="8"/>
      <c r="AF275" s="8"/>
      <c r="AX275" s="2"/>
      <c r="AY275" s="2"/>
      <c r="AZ275" s="2"/>
      <c r="BA275" s="2"/>
      <c r="BB275" s="2"/>
      <c r="BD275" s="56"/>
    </row>
    <row r="276" spans="2:56" ht="28.5" customHeight="1" x14ac:dyDescent="0.45">
      <c r="B276" s="14"/>
      <c r="C276" s="9"/>
      <c r="D276" s="13"/>
      <c r="E276" s="9"/>
      <c r="F276" s="9"/>
      <c r="G276" s="9"/>
      <c r="H276" s="9"/>
      <c r="I276" s="9"/>
      <c r="J276" s="9"/>
      <c r="K276" s="9"/>
      <c r="L276" s="9"/>
      <c r="M276" s="10"/>
      <c r="N276" s="9"/>
      <c r="O276" s="9"/>
      <c r="P276" s="10"/>
      <c r="Q276" s="10"/>
      <c r="R276" s="10"/>
      <c r="S276" s="9"/>
      <c r="T276" s="12"/>
      <c r="U276" s="11"/>
      <c r="V276" s="10"/>
      <c r="W276" s="10"/>
      <c r="X276" s="10"/>
      <c r="Y276" s="10"/>
      <c r="Z276" s="9"/>
      <c r="AA276" s="8"/>
      <c r="AB276" s="8"/>
      <c r="AC276" s="8"/>
      <c r="AD276" s="8"/>
      <c r="AE276" s="8"/>
      <c r="AF276" s="8"/>
      <c r="AX276" s="2"/>
      <c r="AY276" s="2"/>
      <c r="AZ276" s="2"/>
      <c r="BA276" s="2"/>
      <c r="BB276" s="2"/>
      <c r="BD276" s="56"/>
    </row>
    <row r="277" spans="2:56" ht="28.5" customHeight="1" x14ac:dyDescent="0.45">
      <c r="B277" s="14"/>
      <c r="C277" s="9"/>
      <c r="D277" s="13"/>
      <c r="E277" s="9"/>
      <c r="F277" s="9"/>
      <c r="G277" s="9"/>
      <c r="H277" s="9"/>
      <c r="I277" s="9"/>
      <c r="J277" s="9"/>
      <c r="K277" s="9"/>
      <c r="L277" s="9"/>
      <c r="M277" s="10"/>
      <c r="N277" s="9"/>
      <c r="O277" s="9"/>
      <c r="P277" s="10"/>
      <c r="Q277" s="10"/>
      <c r="R277" s="10"/>
      <c r="S277" s="9"/>
      <c r="T277" s="12"/>
      <c r="U277" s="11"/>
      <c r="V277" s="10"/>
      <c r="W277" s="10"/>
      <c r="X277" s="10"/>
      <c r="Y277" s="10"/>
      <c r="Z277" s="9"/>
      <c r="AA277" s="8"/>
      <c r="AB277" s="8"/>
      <c r="AC277" s="8"/>
      <c r="AD277" s="8"/>
      <c r="AE277" s="8"/>
      <c r="AF277" s="8"/>
      <c r="AX277" s="2"/>
      <c r="AY277" s="2"/>
      <c r="AZ277" s="2"/>
      <c r="BA277" s="2"/>
      <c r="BB277" s="2"/>
      <c r="BD277" s="56"/>
    </row>
    <row r="278" spans="2:56" ht="28.5" customHeight="1" x14ac:dyDescent="0.45">
      <c r="B278" s="14"/>
      <c r="C278" s="9"/>
      <c r="D278" s="13"/>
      <c r="E278" s="9"/>
      <c r="F278" s="9"/>
      <c r="G278" s="9"/>
      <c r="H278" s="9"/>
      <c r="I278" s="9"/>
      <c r="J278" s="9"/>
      <c r="K278" s="9"/>
      <c r="L278" s="9"/>
      <c r="M278" s="10"/>
      <c r="N278" s="9"/>
      <c r="O278" s="9"/>
      <c r="P278" s="10"/>
      <c r="Q278" s="10"/>
      <c r="R278" s="10"/>
      <c r="S278" s="9"/>
      <c r="T278" s="12"/>
      <c r="U278" s="11"/>
      <c r="V278" s="10"/>
      <c r="W278" s="10"/>
      <c r="X278" s="10"/>
      <c r="Y278" s="10"/>
      <c r="Z278" s="9"/>
      <c r="AA278" s="8"/>
      <c r="AB278" s="8"/>
      <c r="AC278" s="8"/>
      <c r="AD278" s="8"/>
      <c r="AE278" s="8"/>
      <c r="AF278" s="8"/>
      <c r="AX278" s="2"/>
      <c r="AY278" s="2"/>
      <c r="AZ278" s="2"/>
      <c r="BA278" s="2"/>
      <c r="BB278" s="2"/>
      <c r="BD278" s="56"/>
    </row>
    <row r="279" spans="2:56" ht="28.5" customHeight="1" x14ac:dyDescent="0.45">
      <c r="B279" s="14"/>
      <c r="C279" s="9"/>
      <c r="D279" s="13"/>
      <c r="E279" s="9"/>
      <c r="F279" s="9"/>
      <c r="G279" s="9"/>
      <c r="H279" s="9"/>
      <c r="I279" s="9"/>
      <c r="J279" s="9"/>
      <c r="K279" s="9"/>
      <c r="L279" s="9"/>
      <c r="M279" s="10"/>
      <c r="N279" s="9"/>
      <c r="O279" s="9"/>
      <c r="P279" s="10"/>
      <c r="Q279" s="10"/>
      <c r="R279" s="10"/>
      <c r="S279" s="9"/>
      <c r="T279" s="12"/>
      <c r="U279" s="11"/>
      <c r="V279" s="10"/>
      <c r="W279" s="10"/>
      <c r="X279" s="10"/>
      <c r="Y279" s="10"/>
      <c r="Z279" s="9"/>
      <c r="AA279" s="8"/>
      <c r="AB279" s="8"/>
      <c r="AC279" s="8"/>
      <c r="AD279" s="8"/>
      <c r="AE279" s="8"/>
      <c r="AF279" s="8"/>
      <c r="AX279" s="2"/>
      <c r="AY279" s="2"/>
      <c r="AZ279" s="2"/>
      <c r="BA279" s="2"/>
      <c r="BB279" s="2"/>
      <c r="BD279" s="56"/>
    </row>
    <row r="280" spans="2:56" ht="28.5" customHeight="1" x14ac:dyDescent="0.45">
      <c r="B280" s="14"/>
      <c r="C280" s="9"/>
      <c r="D280" s="13"/>
      <c r="E280" s="9"/>
      <c r="F280" s="9"/>
      <c r="G280" s="9"/>
      <c r="H280" s="9"/>
      <c r="I280" s="9"/>
      <c r="J280" s="9"/>
      <c r="K280" s="9"/>
      <c r="L280" s="9"/>
      <c r="M280" s="10"/>
      <c r="N280" s="9"/>
      <c r="O280" s="9"/>
      <c r="P280" s="10"/>
      <c r="Q280" s="10"/>
      <c r="R280" s="10"/>
      <c r="S280" s="9"/>
      <c r="T280" s="12"/>
      <c r="U280" s="11"/>
      <c r="V280" s="10"/>
      <c r="W280" s="10"/>
      <c r="X280" s="10"/>
      <c r="Y280" s="10"/>
      <c r="Z280" s="9"/>
      <c r="AA280" s="8"/>
      <c r="AB280" s="8"/>
      <c r="AC280" s="8"/>
      <c r="AD280" s="8"/>
      <c r="AE280" s="8"/>
      <c r="AF280" s="8"/>
      <c r="AX280" s="2"/>
      <c r="AY280" s="2"/>
      <c r="AZ280" s="2"/>
      <c r="BA280" s="2"/>
      <c r="BB280" s="2"/>
      <c r="BD280" s="56"/>
    </row>
    <row r="281" spans="2:56" ht="28.5" customHeight="1" x14ac:dyDescent="0.45">
      <c r="B281" s="14"/>
      <c r="C281" s="9"/>
      <c r="D281" s="13"/>
      <c r="E281" s="9"/>
      <c r="F281" s="9"/>
      <c r="G281" s="9"/>
      <c r="H281" s="9"/>
      <c r="I281" s="9"/>
      <c r="J281" s="9"/>
      <c r="K281" s="9"/>
      <c r="L281" s="9"/>
      <c r="M281" s="10"/>
      <c r="N281" s="9"/>
      <c r="O281" s="9"/>
      <c r="P281" s="10"/>
      <c r="Q281" s="10"/>
      <c r="R281" s="10"/>
      <c r="S281" s="9"/>
      <c r="T281" s="12"/>
      <c r="U281" s="11"/>
      <c r="V281" s="10"/>
      <c r="W281" s="10"/>
      <c r="X281" s="10"/>
      <c r="Y281" s="10"/>
      <c r="Z281" s="9"/>
      <c r="AA281" s="8"/>
      <c r="AB281" s="8"/>
      <c r="AC281" s="8"/>
      <c r="AD281" s="8"/>
      <c r="AE281" s="8"/>
      <c r="AF281" s="8"/>
      <c r="AX281" s="2"/>
      <c r="AY281" s="2"/>
      <c r="AZ281" s="2"/>
      <c r="BA281" s="2"/>
      <c r="BB281" s="2"/>
      <c r="BD281" s="56"/>
    </row>
    <row r="282" spans="2:56" ht="28.5" customHeight="1" x14ac:dyDescent="0.45">
      <c r="B282" s="14"/>
      <c r="C282" s="9"/>
      <c r="D282" s="13"/>
      <c r="E282" s="9"/>
      <c r="F282" s="9"/>
      <c r="G282" s="9"/>
      <c r="H282" s="9"/>
      <c r="I282" s="9"/>
      <c r="J282" s="9"/>
      <c r="K282" s="9"/>
      <c r="L282" s="9"/>
      <c r="M282" s="10"/>
      <c r="N282" s="9"/>
      <c r="O282" s="9"/>
      <c r="P282" s="10"/>
      <c r="Q282" s="10"/>
      <c r="R282" s="10"/>
      <c r="S282" s="9"/>
      <c r="T282" s="12"/>
      <c r="U282" s="11"/>
      <c r="V282" s="10"/>
      <c r="W282" s="10"/>
      <c r="X282" s="10"/>
      <c r="Y282" s="10"/>
      <c r="Z282" s="9"/>
      <c r="AA282" s="8"/>
      <c r="AB282" s="8"/>
      <c r="AC282" s="8"/>
      <c r="AD282" s="8"/>
      <c r="AE282" s="8"/>
      <c r="AF282" s="8"/>
      <c r="AX282" s="2"/>
      <c r="AY282" s="2"/>
      <c r="AZ282" s="2"/>
      <c r="BA282" s="2"/>
      <c r="BB282" s="2"/>
      <c r="BD282" s="56"/>
    </row>
    <row r="283" spans="2:56" ht="28.5" customHeight="1" x14ac:dyDescent="0.45">
      <c r="B283" s="14"/>
      <c r="C283" s="9"/>
      <c r="D283" s="13"/>
      <c r="E283" s="9"/>
      <c r="F283" s="9"/>
      <c r="G283" s="9"/>
      <c r="H283" s="9"/>
      <c r="I283" s="9"/>
      <c r="J283" s="9"/>
      <c r="K283" s="9"/>
      <c r="L283" s="9"/>
      <c r="M283" s="10"/>
      <c r="N283" s="9"/>
      <c r="O283" s="9"/>
      <c r="P283" s="10"/>
      <c r="Q283" s="10"/>
      <c r="R283" s="10"/>
      <c r="S283" s="9"/>
      <c r="T283" s="12"/>
      <c r="U283" s="11"/>
      <c r="V283" s="10"/>
      <c r="W283" s="10"/>
      <c r="X283" s="10"/>
      <c r="Y283" s="10"/>
      <c r="Z283" s="9"/>
      <c r="AA283" s="8"/>
      <c r="AB283" s="8"/>
      <c r="AC283" s="8"/>
      <c r="AD283" s="8"/>
      <c r="AE283" s="8"/>
      <c r="AF283" s="8"/>
      <c r="AX283" s="2"/>
      <c r="AY283" s="2"/>
      <c r="AZ283" s="2"/>
      <c r="BA283" s="2"/>
      <c r="BB283" s="2"/>
      <c r="BD283" s="56"/>
    </row>
    <row r="284" spans="2:56" ht="28.5" customHeight="1" x14ac:dyDescent="0.45">
      <c r="B284" s="14"/>
      <c r="C284" s="9"/>
      <c r="D284" s="13"/>
      <c r="E284" s="9"/>
      <c r="F284" s="9"/>
      <c r="G284" s="9"/>
      <c r="H284" s="9"/>
      <c r="I284" s="9"/>
      <c r="J284" s="9"/>
      <c r="K284" s="9"/>
      <c r="L284" s="9"/>
      <c r="M284" s="10"/>
      <c r="N284" s="9"/>
      <c r="O284" s="9"/>
      <c r="P284" s="10"/>
      <c r="Q284" s="10"/>
      <c r="R284" s="10"/>
      <c r="S284" s="9"/>
      <c r="T284" s="12"/>
      <c r="U284" s="11"/>
      <c r="V284" s="10"/>
      <c r="W284" s="10"/>
      <c r="X284" s="10"/>
      <c r="Y284" s="10"/>
      <c r="Z284" s="9"/>
      <c r="AA284" s="8"/>
      <c r="AB284" s="8"/>
      <c r="AC284" s="8"/>
      <c r="AD284" s="8"/>
      <c r="AE284" s="8"/>
      <c r="AF284" s="8"/>
      <c r="AX284" s="2"/>
      <c r="AY284" s="2"/>
      <c r="AZ284" s="2"/>
      <c r="BA284" s="2"/>
      <c r="BB284" s="2"/>
      <c r="BD284" s="56"/>
    </row>
    <row r="285" spans="2:56" ht="28.5" customHeight="1" x14ac:dyDescent="0.45">
      <c r="B285" s="14"/>
      <c r="C285" s="9"/>
      <c r="D285" s="13"/>
      <c r="E285" s="9"/>
      <c r="F285" s="9"/>
      <c r="G285" s="9"/>
      <c r="H285" s="9"/>
      <c r="I285" s="9"/>
      <c r="J285" s="9"/>
      <c r="K285" s="9"/>
      <c r="L285" s="9"/>
      <c r="M285" s="10"/>
      <c r="N285" s="9"/>
      <c r="O285" s="9"/>
      <c r="P285" s="10"/>
      <c r="Q285" s="10"/>
      <c r="R285" s="10"/>
      <c r="S285" s="9"/>
      <c r="T285" s="12"/>
      <c r="U285" s="11"/>
      <c r="V285" s="10"/>
      <c r="W285" s="10"/>
      <c r="X285" s="10"/>
      <c r="Y285" s="10"/>
      <c r="Z285" s="9"/>
      <c r="AA285" s="8"/>
      <c r="AB285" s="8"/>
      <c r="AC285" s="8"/>
      <c r="AD285" s="8"/>
      <c r="AE285" s="8"/>
      <c r="AF285" s="8"/>
      <c r="AX285" s="2"/>
      <c r="AY285" s="2"/>
      <c r="AZ285" s="2"/>
      <c r="BA285" s="2"/>
      <c r="BB285" s="2"/>
      <c r="BD285" s="56"/>
    </row>
    <row r="286" spans="2:56" ht="28.5" customHeight="1" x14ac:dyDescent="0.45">
      <c r="B286" s="14"/>
      <c r="C286" s="9"/>
      <c r="D286" s="13"/>
      <c r="E286" s="9"/>
      <c r="F286" s="9"/>
      <c r="G286" s="9"/>
      <c r="H286" s="9"/>
      <c r="I286" s="9"/>
      <c r="J286" s="9"/>
      <c r="K286" s="9"/>
      <c r="L286" s="9"/>
      <c r="M286" s="10"/>
      <c r="N286" s="9"/>
      <c r="O286" s="9"/>
      <c r="P286" s="10"/>
      <c r="Q286" s="10"/>
      <c r="R286" s="10"/>
      <c r="S286" s="9"/>
      <c r="T286" s="12"/>
      <c r="U286" s="11"/>
      <c r="V286" s="10"/>
      <c r="W286" s="10"/>
      <c r="X286" s="10"/>
      <c r="Y286" s="10"/>
      <c r="Z286" s="9"/>
      <c r="AA286" s="8"/>
      <c r="AB286" s="8"/>
      <c r="AC286" s="8"/>
      <c r="AD286" s="8"/>
      <c r="AE286" s="8"/>
      <c r="AF286" s="8"/>
      <c r="AX286" s="2"/>
      <c r="AY286" s="2"/>
      <c r="AZ286" s="2"/>
      <c r="BA286" s="2"/>
      <c r="BB286" s="2"/>
      <c r="BD286" s="56"/>
    </row>
    <row r="287" spans="2:56" ht="28.5" customHeight="1" x14ac:dyDescent="0.45">
      <c r="B287" s="14"/>
      <c r="C287" s="9"/>
      <c r="D287" s="13"/>
      <c r="E287" s="9"/>
      <c r="F287" s="9"/>
      <c r="G287" s="9"/>
      <c r="H287" s="9"/>
      <c r="I287" s="9"/>
      <c r="J287" s="9"/>
      <c r="K287" s="9"/>
      <c r="L287" s="9"/>
      <c r="M287" s="10"/>
      <c r="N287" s="9"/>
      <c r="O287" s="9"/>
      <c r="P287" s="10"/>
      <c r="Q287" s="10"/>
      <c r="R287" s="10"/>
      <c r="S287" s="9"/>
      <c r="T287" s="12"/>
      <c r="U287" s="11"/>
      <c r="V287" s="10"/>
      <c r="W287" s="10"/>
      <c r="X287" s="10"/>
      <c r="Y287" s="10"/>
      <c r="Z287" s="9"/>
      <c r="AA287" s="8"/>
      <c r="AB287" s="8"/>
      <c r="AC287" s="8"/>
      <c r="AD287" s="8"/>
      <c r="AE287" s="8"/>
      <c r="AF287" s="8"/>
      <c r="AX287" s="2"/>
      <c r="AY287" s="2"/>
      <c r="AZ287" s="2"/>
      <c r="BA287" s="2"/>
      <c r="BB287" s="2"/>
      <c r="BD287" s="56"/>
    </row>
    <row r="288" spans="2:56" ht="28.5" customHeight="1" x14ac:dyDescent="0.45">
      <c r="B288" s="14"/>
      <c r="C288" s="9"/>
      <c r="D288" s="13"/>
      <c r="E288" s="9"/>
      <c r="F288" s="9"/>
      <c r="G288" s="9"/>
      <c r="H288" s="9"/>
      <c r="I288" s="9"/>
      <c r="J288" s="9"/>
      <c r="K288" s="9"/>
      <c r="L288" s="9"/>
      <c r="M288" s="10"/>
      <c r="N288" s="9"/>
      <c r="O288" s="9"/>
      <c r="P288" s="10"/>
      <c r="Q288" s="10"/>
      <c r="R288" s="10"/>
      <c r="S288" s="9"/>
      <c r="T288" s="12"/>
      <c r="U288" s="11"/>
      <c r="V288" s="10"/>
      <c r="W288" s="10"/>
      <c r="X288" s="10"/>
      <c r="Y288" s="10"/>
      <c r="Z288" s="9"/>
      <c r="AA288" s="8"/>
      <c r="AB288" s="8"/>
      <c r="AC288" s="8"/>
      <c r="AD288" s="8"/>
      <c r="AE288" s="8"/>
      <c r="AF288" s="8"/>
      <c r="AX288" s="2"/>
      <c r="AY288" s="2"/>
      <c r="AZ288" s="2"/>
      <c r="BA288" s="2"/>
      <c r="BB288" s="2"/>
      <c r="BD288" s="56"/>
    </row>
    <row r="289" spans="2:56" ht="28.5" customHeight="1" x14ac:dyDescent="0.45">
      <c r="B289" s="14"/>
      <c r="C289" s="9"/>
      <c r="D289" s="13"/>
      <c r="E289" s="9"/>
      <c r="F289" s="9"/>
      <c r="G289" s="9"/>
      <c r="H289" s="9"/>
      <c r="I289" s="9"/>
      <c r="J289" s="9"/>
      <c r="K289" s="9"/>
      <c r="L289" s="9"/>
      <c r="M289" s="10"/>
      <c r="N289" s="9"/>
      <c r="O289" s="9"/>
      <c r="P289" s="10"/>
      <c r="Q289" s="10"/>
      <c r="R289" s="10"/>
      <c r="S289" s="9"/>
      <c r="T289" s="12"/>
      <c r="U289" s="11"/>
      <c r="V289" s="10"/>
      <c r="W289" s="10"/>
      <c r="X289" s="10"/>
      <c r="Y289" s="10"/>
      <c r="Z289" s="9"/>
      <c r="AA289" s="8"/>
      <c r="AB289" s="8"/>
      <c r="AC289" s="8"/>
      <c r="AD289" s="8"/>
      <c r="AE289" s="8"/>
      <c r="AF289" s="8"/>
      <c r="AX289" s="2"/>
      <c r="AY289" s="2"/>
      <c r="AZ289" s="2"/>
      <c r="BA289" s="2"/>
      <c r="BB289" s="2"/>
      <c r="BD289" s="56"/>
    </row>
    <row r="290" spans="2:56" ht="28.5" customHeight="1" x14ac:dyDescent="0.45">
      <c r="B290" s="14"/>
      <c r="C290" s="9"/>
      <c r="D290" s="13"/>
      <c r="E290" s="9"/>
      <c r="F290" s="9"/>
      <c r="G290" s="9"/>
      <c r="H290" s="9"/>
      <c r="I290" s="9"/>
      <c r="J290" s="9"/>
      <c r="K290" s="9"/>
      <c r="L290" s="9"/>
      <c r="M290" s="10"/>
      <c r="N290" s="9"/>
      <c r="O290" s="9"/>
      <c r="P290" s="10"/>
      <c r="Q290" s="10"/>
      <c r="R290" s="10"/>
      <c r="S290" s="9"/>
      <c r="T290" s="12"/>
      <c r="U290" s="11"/>
      <c r="V290" s="10"/>
      <c r="W290" s="10"/>
      <c r="X290" s="10"/>
      <c r="Y290" s="10"/>
      <c r="Z290" s="9"/>
      <c r="AA290" s="8"/>
      <c r="AB290" s="8"/>
      <c r="AC290" s="8"/>
      <c r="AD290" s="8"/>
      <c r="AE290" s="8"/>
      <c r="AF290" s="8"/>
      <c r="AX290" s="2"/>
      <c r="AY290" s="2"/>
      <c r="AZ290" s="2"/>
      <c r="BA290" s="2"/>
      <c r="BB290" s="2"/>
      <c r="BD290" s="56"/>
    </row>
    <row r="291" spans="2:56" ht="28.5" customHeight="1" x14ac:dyDescent="0.45">
      <c r="B291" s="14"/>
      <c r="C291" s="9"/>
      <c r="D291" s="13"/>
      <c r="E291" s="9"/>
      <c r="F291" s="9"/>
      <c r="G291" s="9"/>
      <c r="H291" s="9"/>
      <c r="I291" s="9"/>
      <c r="J291" s="9"/>
      <c r="K291" s="9"/>
      <c r="L291" s="9"/>
      <c r="M291" s="10"/>
      <c r="N291" s="9"/>
      <c r="O291" s="9"/>
      <c r="P291" s="10"/>
      <c r="Q291" s="10"/>
      <c r="R291" s="10"/>
      <c r="S291" s="9"/>
      <c r="T291" s="12"/>
      <c r="U291" s="11"/>
      <c r="V291" s="10"/>
      <c r="W291" s="10"/>
      <c r="X291" s="10"/>
      <c r="Y291" s="10"/>
      <c r="Z291" s="9"/>
      <c r="AA291" s="8"/>
      <c r="AB291" s="8"/>
      <c r="AC291" s="8"/>
      <c r="AD291" s="8"/>
      <c r="AE291" s="8"/>
      <c r="AF291" s="8"/>
      <c r="AX291" s="2"/>
      <c r="AY291" s="2"/>
      <c r="AZ291" s="2"/>
      <c r="BA291" s="2"/>
      <c r="BB291" s="2"/>
      <c r="BD291" s="56"/>
    </row>
    <row r="292" spans="2:56" ht="28.5" customHeight="1" x14ac:dyDescent="0.45">
      <c r="B292" s="14"/>
      <c r="C292" s="9"/>
      <c r="D292" s="13"/>
      <c r="E292" s="9"/>
      <c r="F292" s="9"/>
      <c r="G292" s="9"/>
      <c r="H292" s="9"/>
      <c r="I292" s="9"/>
      <c r="J292" s="9"/>
      <c r="K292" s="9"/>
      <c r="L292" s="9"/>
      <c r="M292" s="10"/>
      <c r="N292" s="9"/>
      <c r="O292" s="9"/>
      <c r="P292" s="10"/>
      <c r="Q292" s="10"/>
      <c r="R292" s="10"/>
      <c r="S292" s="9"/>
      <c r="T292" s="12"/>
      <c r="U292" s="11"/>
      <c r="V292" s="10"/>
      <c r="W292" s="10"/>
      <c r="X292" s="10"/>
      <c r="Y292" s="10"/>
      <c r="Z292" s="9"/>
      <c r="AA292" s="8"/>
      <c r="AB292" s="8"/>
      <c r="AC292" s="8"/>
      <c r="AD292" s="8"/>
      <c r="AE292" s="8"/>
      <c r="AF292" s="8"/>
      <c r="AX292" s="2"/>
      <c r="AY292" s="2"/>
      <c r="AZ292" s="2"/>
      <c r="BA292" s="2"/>
      <c r="BB292" s="2"/>
      <c r="BD292" s="56"/>
    </row>
    <row r="293" spans="2:56" ht="28.5" customHeight="1" x14ac:dyDescent="0.45">
      <c r="B293" s="14"/>
      <c r="C293" s="9"/>
      <c r="D293" s="13"/>
      <c r="E293" s="9"/>
      <c r="F293" s="9"/>
      <c r="G293" s="9"/>
      <c r="H293" s="9"/>
      <c r="I293" s="9"/>
      <c r="J293" s="9"/>
      <c r="K293" s="9"/>
      <c r="L293" s="9"/>
      <c r="M293" s="10"/>
      <c r="N293" s="9"/>
      <c r="O293" s="9"/>
      <c r="P293" s="10"/>
      <c r="Q293" s="10"/>
      <c r="R293" s="10"/>
      <c r="S293" s="9"/>
      <c r="T293" s="12"/>
      <c r="U293" s="11"/>
      <c r="V293" s="10"/>
      <c r="W293" s="10"/>
      <c r="X293" s="10"/>
      <c r="Y293" s="10"/>
      <c r="Z293" s="9"/>
      <c r="AA293" s="8"/>
      <c r="AB293" s="8"/>
      <c r="AC293" s="8"/>
      <c r="AD293" s="8"/>
      <c r="AE293" s="8"/>
      <c r="AF293" s="8"/>
      <c r="AX293" s="2"/>
      <c r="AY293" s="2"/>
      <c r="AZ293" s="2"/>
      <c r="BA293" s="2"/>
      <c r="BB293" s="2"/>
      <c r="BD293" s="56"/>
    </row>
    <row r="294" spans="2:56" ht="28.5" customHeight="1" x14ac:dyDescent="0.45">
      <c r="B294" s="14"/>
      <c r="C294" s="9"/>
      <c r="D294" s="13"/>
      <c r="E294" s="9"/>
      <c r="F294" s="9"/>
      <c r="G294" s="9"/>
      <c r="H294" s="9"/>
      <c r="I294" s="9"/>
      <c r="J294" s="9"/>
      <c r="K294" s="9"/>
      <c r="L294" s="9"/>
      <c r="M294" s="10"/>
      <c r="N294" s="9"/>
      <c r="O294" s="9"/>
      <c r="P294" s="10"/>
      <c r="Q294" s="10"/>
      <c r="R294" s="10"/>
      <c r="S294" s="9"/>
      <c r="T294" s="12"/>
      <c r="U294" s="11"/>
      <c r="V294" s="10"/>
      <c r="W294" s="10"/>
      <c r="X294" s="10"/>
      <c r="Y294" s="10"/>
      <c r="Z294" s="9"/>
      <c r="AA294" s="8"/>
      <c r="AB294" s="8"/>
      <c r="AC294" s="8"/>
      <c r="AD294" s="8"/>
      <c r="AE294" s="8"/>
      <c r="AF294" s="8"/>
      <c r="AX294" s="2"/>
      <c r="AY294" s="2"/>
      <c r="AZ294" s="2"/>
      <c r="BA294" s="2"/>
      <c r="BB294" s="2"/>
      <c r="BD294" s="56"/>
    </row>
    <row r="295" spans="2:56" ht="28.5" customHeight="1" x14ac:dyDescent="0.45">
      <c r="B295" s="14"/>
      <c r="C295" s="9"/>
      <c r="D295" s="13"/>
      <c r="E295" s="9"/>
      <c r="F295" s="9"/>
      <c r="G295" s="9"/>
      <c r="H295" s="9"/>
      <c r="I295" s="9"/>
      <c r="J295" s="9"/>
      <c r="K295" s="9"/>
      <c r="L295" s="9"/>
      <c r="M295" s="10"/>
      <c r="N295" s="9"/>
      <c r="O295" s="9"/>
      <c r="P295" s="10"/>
      <c r="Q295" s="10"/>
      <c r="R295" s="10"/>
      <c r="S295" s="9"/>
      <c r="T295" s="12"/>
      <c r="U295" s="11"/>
      <c r="V295" s="10"/>
      <c r="W295" s="10"/>
      <c r="X295" s="10"/>
      <c r="Y295" s="10"/>
      <c r="Z295" s="9"/>
      <c r="AA295" s="8"/>
      <c r="AB295" s="8"/>
      <c r="AC295" s="8"/>
      <c r="AD295" s="8"/>
      <c r="AE295" s="8"/>
      <c r="AF295" s="8"/>
      <c r="AX295" s="2"/>
      <c r="AY295" s="2"/>
      <c r="AZ295" s="2"/>
      <c r="BA295" s="2"/>
      <c r="BB295" s="2"/>
      <c r="BD295" s="56"/>
    </row>
    <row r="296" spans="2:56" ht="28.5" customHeight="1" x14ac:dyDescent="0.45">
      <c r="B296" s="14"/>
      <c r="C296" s="9"/>
      <c r="D296" s="13"/>
      <c r="E296" s="9"/>
      <c r="F296" s="9"/>
      <c r="G296" s="9"/>
      <c r="H296" s="9"/>
      <c r="I296" s="9"/>
      <c r="J296" s="9"/>
      <c r="K296" s="9"/>
      <c r="L296" s="9"/>
      <c r="M296" s="10"/>
      <c r="N296" s="9"/>
      <c r="O296" s="9"/>
      <c r="P296" s="10"/>
      <c r="Q296" s="10"/>
      <c r="R296" s="10"/>
      <c r="S296" s="9"/>
      <c r="T296" s="12"/>
      <c r="U296" s="11"/>
      <c r="V296" s="10"/>
      <c r="W296" s="10"/>
      <c r="X296" s="10"/>
      <c r="Y296" s="10"/>
      <c r="Z296" s="9"/>
      <c r="AA296" s="8"/>
      <c r="AB296" s="8"/>
      <c r="AC296" s="8"/>
      <c r="AD296" s="8"/>
      <c r="AE296" s="8"/>
      <c r="AF296" s="8"/>
      <c r="AX296" s="2"/>
      <c r="AY296" s="2"/>
      <c r="AZ296" s="2"/>
      <c r="BA296" s="2"/>
      <c r="BB296" s="2"/>
      <c r="BD296" s="56"/>
    </row>
    <row r="297" spans="2:56" ht="28.5" customHeight="1" x14ac:dyDescent="0.45">
      <c r="B297" s="14"/>
      <c r="C297" s="9"/>
      <c r="D297" s="13"/>
      <c r="E297" s="9"/>
      <c r="F297" s="9"/>
      <c r="G297" s="9"/>
      <c r="H297" s="9"/>
      <c r="I297" s="9"/>
      <c r="J297" s="9"/>
      <c r="K297" s="9"/>
      <c r="L297" s="9"/>
      <c r="M297" s="10"/>
      <c r="N297" s="9"/>
      <c r="O297" s="9"/>
      <c r="P297" s="10"/>
      <c r="Q297" s="10"/>
      <c r="R297" s="10"/>
      <c r="S297" s="9"/>
      <c r="T297" s="12"/>
      <c r="U297" s="11"/>
      <c r="V297" s="10"/>
      <c r="W297" s="10"/>
      <c r="X297" s="10"/>
      <c r="Y297" s="10"/>
      <c r="Z297" s="9"/>
      <c r="AA297" s="8"/>
      <c r="AB297" s="8"/>
      <c r="AC297" s="8"/>
      <c r="AD297" s="8"/>
      <c r="AE297" s="8"/>
      <c r="AF297" s="8"/>
      <c r="AX297" s="2"/>
      <c r="AY297" s="2"/>
      <c r="AZ297" s="2"/>
      <c r="BA297" s="2"/>
      <c r="BB297" s="2"/>
      <c r="BD297" s="56"/>
    </row>
    <row r="298" spans="2:56" ht="28.5" customHeight="1" x14ac:dyDescent="0.45">
      <c r="B298" s="14"/>
      <c r="C298" s="9"/>
      <c r="D298" s="13"/>
      <c r="E298" s="9"/>
      <c r="F298" s="9"/>
      <c r="G298" s="9"/>
      <c r="H298" s="9"/>
      <c r="I298" s="9"/>
      <c r="J298" s="9"/>
      <c r="K298" s="9"/>
      <c r="L298" s="9"/>
      <c r="M298" s="10"/>
      <c r="N298" s="9"/>
      <c r="O298" s="9"/>
      <c r="P298" s="10"/>
      <c r="Q298" s="10"/>
      <c r="R298" s="10"/>
      <c r="S298" s="9"/>
      <c r="T298" s="12"/>
      <c r="U298" s="11"/>
      <c r="V298" s="10"/>
      <c r="W298" s="10"/>
      <c r="X298" s="10"/>
      <c r="Y298" s="10"/>
      <c r="Z298" s="9"/>
      <c r="AA298" s="8"/>
      <c r="AB298" s="8"/>
      <c r="AC298" s="8"/>
      <c r="AD298" s="8"/>
      <c r="AE298" s="8"/>
      <c r="AF298" s="8"/>
      <c r="AX298" s="2"/>
      <c r="AY298" s="2"/>
      <c r="AZ298" s="2"/>
      <c r="BA298" s="2"/>
      <c r="BB298" s="2"/>
      <c r="BD298" s="56"/>
    </row>
    <row r="299" spans="2:56" ht="28.5" customHeight="1" x14ac:dyDescent="0.45">
      <c r="B299" s="14"/>
      <c r="C299" s="9"/>
      <c r="D299" s="13"/>
      <c r="E299" s="9"/>
      <c r="F299" s="9"/>
      <c r="G299" s="9"/>
      <c r="H299" s="9"/>
      <c r="I299" s="9"/>
      <c r="J299" s="9"/>
      <c r="K299" s="9"/>
      <c r="L299" s="9"/>
      <c r="M299" s="10"/>
      <c r="N299" s="9"/>
      <c r="O299" s="9"/>
      <c r="P299" s="10"/>
      <c r="Q299" s="10"/>
      <c r="R299" s="10"/>
      <c r="S299" s="9"/>
      <c r="T299" s="12"/>
      <c r="U299" s="11"/>
      <c r="V299" s="10"/>
      <c r="W299" s="10"/>
      <c r="X299" s="10"/>
      <c r="Y299" s="10"/>
      <c r="Z299" s="9"/>
      <c r="AA299" s="8"/>
      <c r="AB299" s="8"/>
      <c r="AC299" s="8"/>
      <c r="AD299" s="8"/>
      <c r="AE299" s="8"/>
      <c r="AF299" s="8"/>
      <c r="AX299" s="2"/>
      <c r="AY299" s="2"/>
      <c r="AZ299" s="2"/>
      <c r="BA299" s="2"/>
      <c r="BB299" s="2"/>
      <c r="BD299" s="56"/>
    </row>
    <row r="300" spans="2:56" ht="28.5" customHeight="1" x14ac:dyDescent="0.45">
      <c r="B300" s="14"/>
      <c r="C300" s="9"/>
      <c r="D300" s="13"/>
      <c r="E300" s="9"/>
      <c r="F300" s="9"/>
      <c r="G300" s="9"/>
      <c r="H300" s="9"/>
      <c r="I300" s="9"/>
      <c r="J300" s="9"/>
      <c r="K300" s="9"/>
      <c r="L300" s="9"/>
      <c r="M300" s="10"/>
      <c r="N300" s="9"/>
      <c r="O300" s="9"/>
      <c r="P300" s="10"/>
      <c r="Q300" s="10"/>
      <c r="R300" s="10"/>
      <c r="S300" s="9"/>
      <c r="T300" s="12"/>
      <c r="U300" s="11"/>
      <c r="V300" s="10"/>
      <c r="W300" s="10"/>
      <c r="X300" s="10"/>
      <c r="Y300" s="10"/>
      <c r="Z300" s="9"/>
      <c r="AA300" s="8"/>
      <c r="AB300" s="8"/>
      <c r="AC300" s="8"/>
      <c r="AD300" s="8"/>
      <c r="AE300" s="8"/>
      <c r="AF300" s="8"/>
      <c r="AX300" s="2"/>
      <c r="AY300" s="2"/>
      <c r="AZ300" s="2"/>
      <c r="BA300" s="2"/>
      <c r="BB300" s="2"/>
      <c r="BD300" s="56"/>
    </row>
    <row r="301" spans="2:56" ht="28.5" customHeight="1" x14ac:dyDescent="0.45">
      <c r="B301" s="14"/>
      <c r="C301" s="9"/>
      <c r="D301" s="13"/>
      <c r="E301" s="9"/>
      <c r="F301" s="9"/>
      <c r="G301" s="9"/>
      <c r="H301" s="9"/>
      <c r="I301" s="9"/>
      <c r="J301" s="9"/>
      <c r="K301" s="9"/>
      <c r="L301" s="9"/>
      <c r="M301" s="10"/>
      <c r="N301" s="9"/>
      <c r="O301" s="9"/>
      <c r="P301" s="10"/>
      <c r="Q301" s="10"/>
      <c r="R301" s="10"/>
      <c r="S301" s="9"/>
      <c r="T301" s="12"/>
      <c r="U301" s="11"/>
      <c r="V301" s="10"/>
      <c r="W301" s="10"/>
      <c r="X301" s="10"/>
      <c r="Y301" s="10"/>
      <c r="Z301" s="9"/>
      <c r="AA301" s="8"/>
      <c r="AB301" s="8"/>
      <c r="AC301" s="8"/>
      <c r="AD301" s="8"/>
      <c r="AE301" s="8"/>
      <c r="AF301" s="8"/>
      <c r="AX301" s="2"/>
      <c r="AY301" s="2"/>
      <c r="AZ301" s="2"/>
      <c r="BA301" s="2"/>
      <c r="BB301" s="2"/>
      <c r="BD301" s="56"/>
    </row>
    <row r="302" spans="2:56" ht="28.5" customHeight="1" x14ac:dyDescent="0.45">
      <c r="B302" s="14"/>
      <c r="C302" s="9"/>
      <c r="D302" s="13"/>
      <c r="E302" s="9"/>
      <c r="F302" s="9"/>
      <c r="G302" s="9"/>
      <c r="H302" s="9"/>
      <c r="I302" s="9"/>
      <c r="J302" s="9"/>
      <c r="K302" s="9"/>
      <c r="L302" s="9"/>
      <c r="M302" s="10"/>
      <c r="N302" s="9"/>
      <c r="O302" s="9"/>
      <c r="P302" s="10"/>
      <c r="Q302" s="10"/>
      <c r="R302" s="10"/>
      <c r="S302" s="9"/>
      <c r="T302" s="12"/>
      <c r="U302" s="11"/>
      <c r="V302" s="10"/>
      <c r="W302" s="10"/>
      <c r="X302" s="10"/>
      <c r="Y302" s="10"/>
      <c r="Z302" s="9"/>
      <c r="AA302" s="8"/>
      <c r="AB302" s="8"/>
      <c r="AC302" s="8"/>
      <c r="AD302" s="8"/>
      <c r="AE302" s="8"/>
      <c r="AF302" s="8"/>
      <c r="AX302" s="2"/>
      <c r="AY302" s="2"/>
      <c r="AZ302" s="2"/>
      <c r="BA302" s="2"/>
      <c r="BB302" s="2"/>
      <c r="BD302" s="56"/>
    </row>
    <row r="303" spans="2:56" ht="28.5" customHeight="1" x14ac:dyDescent="0.45">
      <c r="B303" s="14"/>
      <c r="C303" s="9"/>
      <c r="D303" s="13"/>
      <c r="E303" s="9"/>
      <c r="F303" s="9"/>
      <c r="G303" s="9"/>
      <c r="H303" s="9"/>
      <c r="I303" s="9"/>
      <c r="J303" s="9"/>
      <c r="K303" s="9"/>
      <c r="L303" s="9"/>
      <c r="M303" s="10"/>
      <c r="N303" s="9"/>
      <c r="O303" s="9"/>
      <c r="P303" s="10"/>
      <c r="Q303" s="10"/>
      <c r="R303" s="10"/>
      <c r="S303" s="9"/>
      <c r="T303" s="12"/>
      <c r="U303" s="11"/>
      <c r="V303" s="10"/>
      <c r="W303" s="10"/>
      <c r="X303" s="10"/>
      <c r="Y303" s="10"/>
      <c r="Z303" s="9"/>
      <c r="AA303" s="8"/>
      <c r="AB303" s="8"/>
      <c r="AC303" s="8"/>
      <c r="AD303" s="8"/>
      <c r="AE303" s="8"/>
      <c r="AF303" s="8"/>
      <c r="AX303" s="2"/>
      <c r="AY303" s="2"/>
      <c r="AZ303" s="2"/>
      <c r="BA303" s="2"/>
      <c r="BB303" s="2"/>
      <c r="BD303" s="56"/>
    </row>
    <row r="304" spans="2:56" ht="28.5" customHeight="1" x14ac:dyDescent="0.45">
      <c r="B304" s="14"/>
      <c r="C304" s="9"/>
      <c r="D304" s="13"/>
      <c r="E304" s="9"/>
      <c r="F304" s="9"/>
      <c r="G304" s="9"/>
      <c r="H304" s="9"/>
      <c r="I304" s="9"/>
      <c r="J304" s="9"/>
      <c r="K304" s="9"/>
      <c r="L304" s="9"/>
      <c r="M304" s="10"/>
      <c r="N304" s="9"/>
      <c r="O304" s="9"/>
      <c r="P304" s="10"/>
      <c r="Q304" s="10"/>
      <c r="R304" s="10"/>
      <c r="S304" s="9"/>
      <c r="T304" s="12"/>
      <c r="U304" s="11"/>
      <c r="V304" s="10"/>
      <c r="W304" s="10"/>
      <c r="X304" s="10"/>
      <c r="Y304" s="10"/>
      <c r="Z304" s="9"/>
      <c r="AA304" s="8"/>
      <c r="AB304" s="8"/>
      <c r="AC304" s="8"/>
      <c r="AD304" s="8"/>
      <c r="AE304" s="8"/>
      <c r="AF304" s="8"/>
      <c r="AX304" s="2"/>
      <c r="AY304" s="2"/>
      <c r="AZ304" s="2"/>
      <c r="BA304" s="2"/>
      <c r="BB304" s="2"/>
      <c r="BD304" s="56"/>
    </row>
    <row r="305" spans="2:56" ht="28.5" customHeight="1" x14ac:dyDescent="0.45">
      <c r="B305" s="14"/>
      <c r="C305" s="9"/>
      <c r="D305" s="13"/>
      <c r="E305" s="9"/>
      <c r="F305" s="9"/>
      <c r="G305" s="9"/>
      <c r="H305" s="9"/>
      <c r="I305" s="9"/>
      <c r="J305" s="9"/>
      <c r="K305" s="9"/>
      <c r="L305" s="9"/>
      <c r="M305" s="10"/>
      <c r="N305" s="9"/>
      <c r="O305" s="9"/>
      <c r="P305" s="10"/>
      <c r="Q305" s="10"/>
      <c r="R305" s="10"/>
      <c r="S305" s="9"/>
      <c r="T305" s="12"/>
      <c r="U305" s="11"/>
      <c r="V305" s="10"/>
      <c r="W305" s="10"/>
      <c r="X305" s="10"/>
      <c r="Y305" s="10"/>
      <c r="Z305" s="9"/>
      <c r="AA305" s="8"/>
      <c r="AB305" s="8"/>
      <c r="AC305" s="8"/>
      <c r="AD305" s="8"/>
      <c r="AE305" s="8"/>
      <c r="AF305" s="8"/>
      <c r="AX305" s="2"/>
      <c r="AY305" s="2"/>
      <c r="AZ305" s="2"/>
      <c r="BA305" s="2"/>
      <c r="BB305" s="2"/>
      <c r="BD305" s="56"/>
    </row>
    <row r="306" spans="2:56" ht="28.5" customHeight="1" x14ac:dyDescent="0.45">
      <c r="B306" s="14"/>
      <c r="C306" s="9"/>
      <c r="D306" s="13"/>
      <c r="E306" s="9"/>
      <c r="F306" s="9"/>
      <c r="G306" s="9"/>
      <c r="H306" s="9"/>
      <c r="I306" s="9"/>
      <c r="J306" s="9"/>
      <c r="K306" s="9"/>
      <c r="L306" s="9"/>
      <c r="M306" s="10"/>
      <c r="N306" s="9"/>
      <c r="O306" s="9"/>
      <c r="P306" s="10"/>
      <c r="Q306" s="10"/>
      <c r="R306" s="10"/>
      <c r="S306" s="9"/>
      <c r="T306" s="12"/>
      <c r="U306" s="11"/>
      <c r="V306" s="10"/>
      <c r="W306" s="10"/>
      <c r="X306" s="10"/>
      <c r="Y306" s="10"/>
      <c r="Z306" s="9"/>
      <c r="AA306" s="8"/>
      <c r="AB306" s="8"/>
      <c r="AC306" s="8"/>
      <c r="AD306" s="8"/>
      <c r="AE306" s="8"/>
      <c r="AF306" s="8"/>
      <c r="AX306" s="2"/>
      <c r="AY306" s="2"/>
      <c r="AZ306" s="2"/>
      <c r="BA306" s="2"/>
      <c r="BB306" s="2"/>
      <c r="BD306" s="56"/>
    </row>
    <row r="307" spans="2:56" ht="28.5" customHeight="1" x14ac:dyDescent="0.45">
      <c r="B307" s="14"/>
      <c r="C307" s="9"/>
      <c r="D307" s="13"/>
      <c r="E307" s="9"/>
      <c r="F307" s="9"/>
      <c r="G307" s="9"/>
      <c r="H307" s="9"/>
      <c r="I307" s="9"/>
      <c r="J307" s="9"/>
      <c r="K307" s="9"/>
      <c r="L307" s="9"/>
      <c r="M307" s="10"/>
      <c r="N307" s="9"/>
      <c r="O307" s="9"/>
      <c r="P307" s="10"/>
      <c r="Q307" s="10"/>
      <c r="R307" s="10"/>
      <c r="S307" s="9"/>
      <c r="T307" s="12"/>
      <c r="U307" s="11"/>
      <c r="V307" s="10"/>
      <c r="W307" s="10"/>
      <c r="X307" s="10"/>
      <c r="Y307" s="10"/>
      <c r="Z307" s="9"/>
      <c r="AA307" s="8"/>
      <c r="AB307" s="8"/>
      <c r="AC307" s="8"/>
      <c r="AD307" s="8"/>
      <c r="AE307" s="8"/>
      <c r="AF307" s="8"/>
      <c r="AX307" s="2"/>
      <c r="AY307" s="2"/>
      <c r="AZ307" s="2"/>
      <c r="BA307" s="2"/>
      <c r="BB307" s="2"/>
      <c r="BD307" s="56"/>
    </row>
    <row r="308" spans="2:56" ht="28.5" customHeight="1" x14ac:dyDescent="0.45">
      <c r="B308" s="14"/>
      <c r="C308" s="9"/>
      <c r="D308" s="13"/>
      <c r="E308" s="9"/>
      <c r="F308" s="9"/>
      <c r="G308" s="9"/>
      <c r="H308" s="9"/>
      <c r="I308" s="9"/>
      <c r="J308" s="9"/>
      <c r="K308" s="9"/>
      <c r="L308" s="9"/>
      <c r="M308" s="10"/>
      <c r="N308" s="9"/>
      <c r="O308" s="9"/>
      <c r="P308" s="10"/>
      <c r="Q308" s="10"/>
      <c r="R308" s="10"/>
      <c r="S308" s="9"/>
      <c r="T308" s="12"/>
      <c r="U308" s="11"/>
      <c r="V308" s="10"/>
      <c r="W308" s="10"/>
      <c r="X308" s="10"/>
      <c r="Y308" s="10"/>
      <c r="Z308" s="9"/>
      <c r="AA308" s="8"/>
      <c r="AB308" s="8"/>
      <c r="AC308" s="8"/>
      <c r="AD308" s="8"/>
      <c r="AE308" s="8"/>
      <c r="AF308" s="8"/>
      <c r="AX308" s="2"/>
      <c r="AY308" s="2"/>
      <c r="AZ308" s="2"/>
      <c r="BA308" s="2"/>
      <c r="BB308" s="2"/>
      <c r="BD308" s="56"/>
    </row>
    <row r="309" spans="2:56" ht="28.5" customHeight="1" x14ac:dyDescent="0.45">
      <c r="B309" s="14"/>
      <c r="C309" s="9"/>
      <c r="D309" s="13"/>
      <c r="E309" s="9"/>
      <c r="F309" s="9"/>
      <c r="G309" s="9"/>
      <c r="H309" s="9"/>
      <c r="I309" s="9"/>
      <c r="J309" s="9"/>
      <c r="K309" s="9"/>
      <c r="L309" s="9"/>
      <c r="M309" s="10"/>
      <c r="N309" s="9"/>
      <c r="O309" s="9"/>
      <c r="P309" s="10"/>
      <c r="Q309" s="10"/>
      <c r="R309" s="10"/>
      <c r="S309" s="9"/>
      <c r="T309" s="12"/>
      <c r="U309" s="11"/>
      <c r="V309" s="10"/>
      <c r="W309" s="10"/>
      <c r="X309" s="10"/>
      <c r="Y309" s="10"/>
      <c r="Z309" s="9"/>
      <c r="AA309" s="8"/>
      <c r="AB309" s="8"/>
      <c r="AC309" s="8"/>
      <c r="AD309" s="8"/>
      <c r="AE309" s="8"/>
      <c r="AF309" s="8"/>
      <c r="AX309" s="2"/>
      <c r="AY309" s="2"/>
      <c r="AZ309" s="2"/>
      <c r="BA309" s="2"/>
      <c r="BB309" s="2"/>
      <c r="BD309" s="56"/>
    </row>
    <row r="310" spans="2:56" ht="28.5" customHeight="1" x14ac:dyDescent="0.45">
      <c r="B310" s="14"/>
      <c r="C310" s="9"/>
      <c r="D310" s="13"/>
      <c r="E310" s="9"/>
      <c r="F310" s="9"/>
      <c r="G310" s="9"/>
      <c r="H310" s="9"/>
      <c r="I310" s="9"/>
      <c r="J310" s="9"/>
      <c r="K310" s="9"/>
      <c r="L310" s="9"/>
      <c r="M310" s="10"/>
      <c r="N310" s="9"/>
      <c r="O310" s="9"/>
      <c r="P310" s="10"/>
      <c r="Q310" s="10"/>
      <c r="R310" s="10"/>
      <c r="S310" s="9"/>
      <c r="T310" s="12"/>
      <c r="U310" s="11"/>
      <c r="V310" s="10"/>
      <c r="W310" s="10"/>
      <c r="X310" s="10"/>
      <c r="Y310" s="10"/>
      <c r="Z310" s="9"/>
      <c r="AA310" s="8"/>
      <c r="AB310" s="8"/>
      <c r="AC310" s="8"/>
      <c r="AD310" s="8"/>
      <c r="AE310" s="8"/>
      <c r="AF310" s="8"/>
      <c r="AX310" s="2"/>
      <c r="AY310" s="2"/>
      <c r="AZ310" s="2"/>
      <c r="BA310" s="2"/>
      <c r="BB310" s="2"/>
      <c r="BD310" s="56"/>
    </row>
    <row r="311" spans="2:56" ht="28.5" customHeight="1" x14ac:dyDescent="0.45">
      <c r="B311" s="14"/>
      <c r="C311" s="9"/>
      <c r="D311" s="13"/>
      <c r="E311" s="9"/>
      <c r="F311" s="9"/>
      <c r="G311" s="9"/>
      <c r="H311" s="9"/>
      <c r="I311" s="9"/>
      <c r="J311" s="9"/>
      <c r="K311" s="9"/>
      <c r="L311" s="9"/>
      <c r="M311" s="10"/>
      <c r="N311" s="9"/>
      <c r="O311" s="9"/>
      <c r="P311" s="10"/>
      <c r="Q311" s="10"/>
      <c r="R311" s="10"/>
      <c r="S311" s="9"/>
      <c r="T311" s="12"/>
      <c r="U311" s="11"/>
      <c r="V311" s="10"/>
      <c r="W311" s="10"/>
      <c r="X311" s="10"/>
      <c r="Y311" s="10"/>
      <c r="Z311" s="9"/>
      <c r="AA311" s="8"/>
      <c r="AB311" s="8"/>
      <c r="AC311" s="8"/>
      <c r="AD311" s="8"/>
      <c r="AE311" s="8"/>
      <c r="AF311" s="8"/>
      <c r="AX311" s="2"/>
      <c r="AY311" s="2"/>
      <c r="AZ311" s="2"/>
      <c r="BA311" s="2"/>
      <c r="BB311" s="2"/>
      <c r="BD311" s="56"/>
    </row>
    <row r="312" spans="2:56" ht="28.5" customHeight="1" x14ac:dyDescent="0.45">
      <c r="B312" s="14"/>
      <c r="C312" s="9"/>
      <c r="D312" s="13"/>
      <c r="E312" s="9"/>
      <c r="F312" s="9"/>
      <c r="G312" s="9"/>
      <c r="H312" s="9"/>
      <c r="I312" s="9"/>
      <c r="J312" s="9"/>
      <c r="K312" s="9"/>
      <c r="L312" s="9"/>
      <c r="M312" s="10"/>
      <c r="N312" s="9"/>
      <c r="O312" s="9"/>
      <c r="P312" s="10"/>
      <c r="Q312" s="10"/>
      <c r="R312" s="10"/>
      <c r="S312" s="9"/>
      <c r="T312" s="12"/>
      <c r="U312" s="11"/>
      <c r="V312" s="10"/>
      <c r="W312" s="10"/>
      <c r="X312" s="10"/>
      <c r="Y312" s="10"/>
      <c r="Z312" s="9"/>
      <c r="AA312" s="8"/>
      <c r="AB312" s="8"/>
      <c r="AC312" s="8"/>
      <c r="AD312" s="8"/>
      <c r="AE312" s="8"/>
      <c r="AF312" s="8"/>
      <c r="AX312" s="2"/>
      <c r="AY312" s="2"/>
      <c r="AZ312" s="2"/>
      <c r="BA312" s="2"/>
      <c r="BB312" s="2"/>
      <c r="BD312" s="56"/>
    </row>
    <row r="313" spans="2:56" ht="28.5" customHeight="1" x14ac:dyDescent="0.45">
      <c r="B313" s="14"/>
      <c r="C313" s="9"/>
      <c r="D313" s="13"/>
      <c r="E313" s="9"/>
      <c r="F313" s="9"/>
      <c r="G313" s="9"/>
      <c r="H313" s="9"/>
      <c r="I313" s="9"/>
      <c r="J313" s="9"/>
      <c r="K313" s="9"/>
      <c r="L313" s="9"/>
      <c r="M313" s="10"/>
      <c r="N313" s="9"/>
      <c r="O313" s="9"/>
      <c r="P313" s="10"/>
      <c r="Q313" s="10"/>
      <c r="R313" s="10"/>
      <c r="S313" s="9"/>
      <c r="T313" s="12"/>
      <c r="U313" s="11"/>
      <c r="V313" s="10"/>
      <c r="W313" s="10"/>
      <c r="X313" s="10"/>
      <c r="Y313" s="10"/>
      <c r="Z313" s="9"/>
      <c r="AA313" s="8"/>
      <c r="AB313" s="8"/>
      <c r="AC313" s="8"/>
      <c r="AD313" s="8"/>
      <c r="AE313" s="8"/>
      <c r="AF313" s="8"/>
      <c r="AX313" s="2"/>
      <c r="AY313" s="2"/>
      <c r="AZ313" s="2"/>
      <c r="BA313" s="2"/>
      <c r="BB313" s="2"/>
      <c r="BD313" s="56"/>
    </row>
    <row r="314" spans="2:56" ht="28.5" customHeight="1" x14ac:dyDescent="0.45">
      <c r="B314" s="14"/>
      <c r="C314" s="9"/>
      <c r="D314" s="13"/>
      <c r="E314" s="9"/>
      <c r="F314" s="9"/>
      <c r="G314" s="9"/>
      <c r="H314" s="9"/>
      <c r="I314" s="9"/>
      <c r="J314" s="9"/>
      <c r="K314" s="9"/>
      <c r="L314" s="9"/>
      <c r="M314" s="10"/>
      <c r="N314" s="9"/>
      <c r="O314" s="9"/>
      <c r="P314" s="10"/>
      <c r="Q314" s="10"/>
      <c r="R314" s="10"/>
      <c r="S314" s="9"/>
      <c r="T314" s="12"/>
      <c r="U314" s="11"/>
      <c r="V314" s="10"/>
      <c r="W314" s="10"/>
      <c r="X314" s="10"/>
      <c r="Y314" s="10"/>
      <c r="Z314" s="9"/>
      <c r="AA314" s="8"/>
      <c r="AB314" s="8"/>
      <c r="AC314" s="8"/>
      <c r="AD314" s="8"/>
      <c r="AE314" s="8"/>
      <c r="AF314" s="8"/>
      <c r="AX314" s="2"/>
      <c r="AY314" s="2"/>
      <c r="AZ314" s="2"/>
      <c r="BA314" s="2"/>
      <c r="BB314" s="2"/>
      <c r="BD314" s="56"/>
    </row>
    <row r="315" spans="2:56" ht="28.5" customHeight="1" x14ac:dyDescent="0.45">
      <c r="B315" s="14"/>
      <c r="C315" s="9"/>
      <c r="D315" s="13"/>
      <c r="E315" s="9"/>
      <c r="F315" s="9"/>
      <c r="G315" s="9"/>
      <c r="H315" s="9"/>
      <c r="I315" s="9"/>
      <c r="J315" s="9"/>
      <c r="K315" s="9"/>
      <c r="L315" s="9"/>
      <c r="M315" s="10"/>
      <c r="N315" s="9"/>
      <c r="O315" s="9"/>
      <c r="P315" s="10"/>
      <c r="Q315" s="10"/>
      <c r="R315" s="10"/>
      <c r="S315" s="9"/>
      <c r="T315" s="12"/>
      <c r="U315" s="11"/>
      <c r="V315" s="10"/>
      <c r="W315" s="10"/>
      <c r="X315" s="10"/>
      <c r="Y315" s="10"/>
      <c r="Z315" s="9"/>
      <c r="AA315" s="8"/>
      <c r="AB315" s="8"/>
      <c r="AC315" s="8"/>
      <c r="AD315" s="8"/>
      <c r="AE315" s="8"/>
      <c r="AF315" s="8"/>
      <c r="AX315" s="2"/>
      <c r="AY315" s="2"/>
      <c r="AZ315" s="2"/>
      <c r="BA315" s="2"/>
      <c r="BB315" s="2"/>
      <c r="BD315" s="56"/>
    </row>
    <row r="316" spans="2:56" ht="28.5" customHeight="1" x14ac:dyDescent="0.45">
      <c r="B316" s="14"/>
      <c r="C316" s="9"/>
      <c r="D316" s="13"/>
      <c r="E316" s="9"/>
      <c r="F316" s="9"/>
      <c r="G316" s="9"/>
      <c r="H316" s="9"/>
      <c r="I316" s="9"/>
      <c r="J316" s="9"/>
      <c r="K316" s="9"/>
      <c r="L316" s="9"/>
      <c r="M316" s="10"/>
      <c r="N316" s="9"/>
      <c r="O316" s="9"/>
      <c r="P316" s="10"/>
      <c r="Q316" s="10"/>
      <c r="R316" s="10"/>
      <c r="S316" s="9"/>
      <c r="T316" s="12"/>
      <c r="U316" s="11"/>
      <c r="V316" s="10"/>
      <c r="W316" s="10"/>
      <c r="X316" s="10"/>
      <c r="Y316" s="10"/>
      <c r="Z316" s="9"/>
      <c r="AA316" s="8"/>
      <c r="AB316" s="8"/>
      <c r="AC316" s="8"/>
      <c r="AD316" s="8"/>
      <c r="AE316" s="8"/>
      <c r="AF316" s="8"/>
      <c r="AX316" s="2"/>
      <c r="AY316" s="2"/>
      <c r="AZ316" s="2"/>
      <c r="BA316" s="2"/>
      <c r="BB316" s="2"/>
      <c r="BD316" s="56"/>
    </row>
    <row r="317" spans="2:56" ht="28.5" customHeight="1" x14ac:dyDescent="0.45">
      <c r="B317" s="14"/>
      <c r="C317" s="9"/>
      <c r="D317" s="13"/>
      <c r="E317" s="9"/>
      <c r="F317" s="9"/>
      <c r="G317" s="9"/>
      <c r="H317" s="9"/>
      <c r="I317" s="9"/>
      <c r="J317" s="9"/>
      <c r="K317" s="9"/>
      <c r="L317" s="9"/>
      <c r="M317" s="10"/>
      <c r="N317" s="9"/>
      <c r="O317" s="9"/>
      <c r="P317" s="10"/>
      <c r="Q317" s="10"/>
      <c r="R317" s="10"/>
      <c r="S317" s="9"/>
      <c r="T317" s="12"/>
      <c r="U317" s="11"/>
      <c r="V317" s="10"/>
      <c r="W317" s="10"/>
      <c r="X317" s="10"/>
      <c r="Y317" s="10"/>
      <c r="Z317" s="9"/>
      <c r="AA317" s="8"/>
      <c r="AB317" s="8"/>
      <c r="AC317" s="8"/>
      <c r="AD317" s="8"/>
      <c r="AE317" s="8"/>
      <c r="AF317" s="8"/>
      <c r="AX317" s="2"/>
      <c r="AY317" s="2"/>
      <c r="AZ317" s="2"/>
      <c r="BA317" s="2"/>
      <c r="BB317" s="2"/>
      <c r="BD317" s="56"/>
    </row>
    <row r="318" spans="2:56" ht="28.5" customHeight="1" x14ac:dyDescent="0.45">
      <c r="B318" s="14"/>
      <c r="C318" s="9"/>
      <c r="D318" s="13"/>
      <c r="E318" s="9"/>
      <c r="F318" s="9"/>
      <c r="G318" s="9"/>
      <c r="H318" s="9"/>
      <c r="I318" s="9"/>
      <c r="J318" s="9"/>
      <c r="K318" s="9"/>
      <c r="L318" s="9"/>
      <c r="M318" s="10"/>
      <c r="N318" s="9"/>
      <c r="O318" s="9"/>
      <c r="P318" s="10"/>
      <c r="Q318" s="10"/>
      <c r="R318" s="10"/>
      <c r="S318" s="9"/>
      <c r="T318" s="12"/>
      <c r="U318" s="11"/>
      <c r="V318" s="10"/>
      <c r="W318" s="10"/>
      <c r="X318" s="10"/>
      <c r="Y318" s="10"/>
      <c r="Z318" s="9"/>
      <c r="AA318" s="8"/>
      <c r="AB318" s="8"/>
      <c r="AC318" s="8"/>
      <c r="AD318" s="8"/>
      <c r="AE318" s="8"/>
      <c r="AF318" s="8"/>
      <c r="AX318" s="2"/>
      <c r="AY318" s="2"/>
      <c r="AZ318" s="2"/>
      <c r="BA318" s="2"/>
      <c r="BB318" s="2"/>
      <c r="BD318" s="56"/>
    </row>
    <row r="319" spans="2:56" ht="28.5" customHeight="1" x14ac:dyDescent="0.45">
      <c r="B319" s="14"/>
      <c r="C319" s="9"/>
      <c r="D319" s="13"/>
      <c r="E319" s="9"/>
      <c r="F319" s="9"/>
      <c r="G319" s="9"/>
      <c r="H319" s="9"/>
      <c r="I319" s="9"/>
      <c r="J319" s="9"/>
      <c r="K319" s="9"/>
      <c r="L319" s="9"/>
      <c r="M319" s="10"/>
      <c r="N319" s="9"/>
      <c r="O319" s="9"/>
      <c r="P319" s="10"/>
      <c r="Q319" s="10"/>
      <c r="R319" s="10"/>
      <c r="S319" s="9"/>
      <c r="T319" s="12"/>
      <c r="U319" s="11"/>
      <c r="V319" s="10"/>
      <c r="W319" s="10"/>
      <c r="X319" s="10"/>
      <c r="Y319" s="10"/>
      <c r="Z319" s="9"/>
      <c r="AA319" s="8"/>
      <c r="AB319" s="8"/>
      <c r="AC319" s="8"/>
      <c r="AD319" s="8"/>
      <c r="AE319" s="8"/>
      <c r="AF319" s="8"/>
      <c r="AX319" s="2"/>
      <c r="AY319" s="2"/>
      <c r="AZ319" s="2"/>
      <c r="BA319" s="2"/>
      <c r="BB319" s="2"/>
      <c r="BD319" s="56"/>
    </row>
    <row r="320" spans="2:56" ht="28.5" customHeight="1" x14ac:dyDescent="0.45">
      <c r="B320" s="14"/>
      <c r="C320" s="9"/>
      <c r="D320" s="13"/>
      <c r="E320" s="9"/>
      <c r="F320" s="9"/>
      <c r="G320" s="9"/>
      <c r="H320" s="9"/>
      <c r="I320" s="9"/>
      <c r="J320" s="9"/>
      <c r="K320" s="9"/>
      <c r="L320" s="9"/>
      <c r="M320" s="10"/>
      <c r="N320" s="9"/>
      <c r="O320" s="9"/>
      <c r="P320" s="10"/>
      <c r="Q320" s="10"/>
      <c r="R320" s="10"/>
      <c r="S320" s="9"/>
      <c r="T320" s="12"/>
      <c r="U320" s="11"/>
      <c r="V320" s="10"/>
      <c r="W320" s="10"/>
      <c r="X320" s="10"/>
      <c r="Y320" s="10"/>
      <c r="Z320" s="9"/>
      <c r="AA320" s="8"/>
      <c r="AB320" s="8"/>
      <c r="AC320" s="8"/>
      <c r="AD320" s="8"/>
      <c r="AE320" s="8"/>
      <c r="AF320" s="8"/>
      <c r="AX320" s="2"/>
      <c r="AY320" s="2"/>
      <c r="AZ320" s="2"/>
      <c r="BA320" s="2"/>
      <c r="BB320" s="2"/>
      <c r="BD320" s="56"/>
    </row>
    <row r="321" spans="2:56" ht="28.5" customHeight="1" x14ac:dyDescent="0.45">
      <c r="B321" s="14"/>
      <c r="C321" s="9"/>
      <c r="D321" s="13"/>
      <c r="E321" s="9"/>
      <c r="F321" s="9"/>
      <c r="G321" s="9"/>
      <c r="H321" s="9"/>
      <c r="I321" s="9"/>
      <c r="J321" s="9"/>
      <c r="K321" s="9"/>
      <c r="L321" s="9"/>
      <c r="M321" s="10"/>
      <c r="N321" s="9"/>
      <c r="O321" s="9"/>
      <c r="P321" s="10"/>
      <c r="Q321" s="10"/>
      <c r="R321" s="10"/>
      <c r="S321" s="9"/>
      <c r="T321" s="12"/>
      <c r="U321" s="11"/>
      <c r="V321" s="10"/>
      <c r="W321" s="10"/>
      <c r="X321" s="10"/>
      <c r="Y321" s="10"/>
      <c r="Z321" s="9"/>
      <c r="AA321" s="8"/>
      <c r="AB321" s="8"/>
      <c r="AC321" s="8"/>
      <c r="AD321" s="8"/>
      <c r="AE321" s="8"/>
      <c r="AF321" s="8"/>
      <c r="AX321" s="2"/>
      <c r="AY321" s="2"/>
      <c r="AZ321" s="2"/>
      <c r="BA321" s="2"/>
      <c r="BB321" s="2"/>
      <c r="BD321" s="56"/>
    </row>
    <row r="322" spans="2:56" ht="28.5" customHeight="1" x14ac:dyDescent="0.45">
      <c r="B322" s="14"/>
      <c r="C322" s="9"/>
      <c r="D322" s="13"/>
      <c r="E322" s="9"/>
      <c r="F322" s="9"/>
      <c r="G322" s="9"/>
      <c r="H322" s="9"/>
      <c r="I322" s="9"/>
      <c r="J322" s="9"/>
      <c r="K322" s="9"/>
      <c r="L322" s="9"/>
      <c r="M322" s="10"/>
      <c r="N322" s="9"/>
      <c r="O322" s="9"/>
      <c r="P322" s="10"/>
      <c r="Q322" s="10"/>
      <c r="R322" s="10"/>
      <c r="S322" s="9"/>
      <c r="T322" s="12"/>
      <c r="U322" s="11"/>
      <c r="V322" s="10"/>
      <c r="W322" s="10"/>
      <c r="X322" s="10"/>
      <c r="Y322" s="10"/>
      <c r="Z322" s="9"/>
      <c r="AA322" s="8"/>
      <c r="AB322" s="8"/>
      <c r="AC322" s="8"/>
      <c r="AD322" s="8"/>
      <c r="AE322" s="8"/>
      <c r="AF322" s="8"/>
      <c r="AX322" s="2"/>
      <c r="AY322" s="2"/>
      <c r="AZ322" s="2"/>
      <c r="BA322" s="2"/>
      <c r="BB322" s="2"/>
      <c r="BD322" s="56"/>
    </row>
    <row r="323" spans="2:56" ht="28.5" customHeight="1" x14ac:dyDescent="0.45">
      <c r="B323" s="14"/>
      <c r="C323" s="9"/>
      <c r="D323" s="13"/>
      <c r="E323" s="9"/>
      <c r="F323" s="9"/>
      <c r="G323" s="9"/>
      <c r="H323" s="9"/>
      <c r="I323" s="9"/>
      <c r="J323" s="9"/>
      <c r="K323" s="9"/>
      <c r="L323" s="9"/>
      <c r="M323" s="10"/>
      <c r="N323" s="9"/>
      <c r="O323" s="9"/>
      <c r="P323" s="10"/>
      <c r="Q323" s="10"/>
      <c r="R323" s="10"/>
      <c r="S323" s="9"/>
      <c r="T323" s="12"/>
      <c r="U323" s="11"/>
      <c r="V323" s="10"/>
      <c r="W323" s="10"/>
      <c r="X323" s="10"/>
      <c r="Y323" s="10"/>
      <c r="Z323" s="9"/>
      <c r="AA323" s="8"/>
      <c r="AB323" s="8"/>
      <c r="AC323" s="8"/>
      <c r="AD323" s="8"/>
      <c r="AE323" s="8"/>
      <c r="AF323" s="8"/>
      <c r="AX323" s="2"/>
      <c r="AY323" s="2"/>
      <c r="AZ323" s="2"/>
      <c r="BA323" s="2"/>
      <c r="BB323" s="2"/>
      <c r="BD323" s="56"/>
    </row>
    <row r="324" spans="2:56" ht="28.5" customHeight="1" x14ac:dyDescent="0.45">
      <c r="B324" s="14"/>
      <c r="C324" s="9"/>
      <c r="D324" s="13"/>
      <c r="E324" s="9"/>
      <c r="F324" s="9"/>
      <c r="G324" s="9"/>
      <c r="H324" s="9"/>
      <c r="I324" s="9"/>
      <c r="J324" s="9"/>
      <c r="K324" s="9"/>
      <c r="L324" s="9"/>
      <c r="M324" s="10"/>
      <c r="N324" s="9"/>
      <c r="O324" s="9"/>
      <c r="P324" s="10"/>
      <c r="Q324" s="10"/>
      <c r="R324" s="10"/>
      <c r="S324" s="9"/>
      <c r="T324" s="12"/>
      <c r="U324" s="11"/>
      <c r="V324" s="10"/>
      <c r="W324" s="10"/>
      <c r="X324" s="10"/>
      <c r="Y324" s="10"/>
      <c r="Z324" s="9"/>
      <c r="AA324" s="8"/>
      <c r="AB324" s="8"/>
      <c r="AC324" s="8"/>
      <c r="AD324" s="8"/>
      <c r="AE324" s="8"/>
      <c r="AF324" s="8"/>
      <c r="AX324" s="2"/>
      <c r="AY324" s="2"/>
      <c r="AZ324" s="2"/>
      <c r="BA324" s="2"/>
      <c r="BB324" s="2"/>
      <c r="BD324" s="56"/>
    </row>
    <row r="325" spans="2:56" ht="28.5" customHeight="1" x14ac:dyDescent="0.45">
      <c r="B325" s="14"/>
      <c r="C325" s="9"/>
      <c r="D325" s="13"/>
      <c r="E325" s="9"/>
      <c r="F325" s="9"/>
      <c r="G325" s="9"/>
      <c r="H325" s="9"/>
      <c r="I325" s="9"/>
      <c r="J325" s="9"/>
      <c r="K325" s="9"/>
      <c r="L325" s="9"/>
      <c r="M325" s="10"/>
      <c r="N325" s="9"/>
      <c r="O325" s="9"/>
      <c r="P325" s="10"/>
      <c r="Q325" s="10"/>
      <c r="R325" s="10"/>
      <c r="S325" s="9"/>
      <c r="T325" s="12"/>
      <c r="U325" s="11"/>
      <c r="V325" s="10"/>
      <c r="W325" s="10"/>
      <c r="X325" s="10"/>
      <c r="Y325" s="10"/>
      <c r="Z325" s="9"/>
      <c r="AA325" s="8"/>
      <c r="AB325" s="8"/>
      <c r="AC325" s="8"/>
      <c r="AD325" s="8"/>
      <c r="AE325" s="8"/>
      <c r="AF325" s="8"/>
      <c r="AX325" s="2"/>
      <c r="AY325" s="2"/>
      <c r="AZ325" s="2"/>
      <c r="BA325" s="2"/>
      <c r="BB325" s="2"/>
      <c r="BD325" s="56"/>
    </row>
    <row r="326" spans="2:56" ht="28.5" customHeight="1" x14ac:dyDescent="0.45">
      <c r="B326" s="14"/>
      <c r="C326" s="9"/>
      <c r="D326" s="13"/>
      <c r="E326" s="9"/>
      <c r="F326" s="9"/>
      <c r="G326" s="9"/>
      <c r="H326" s="9"/>
      <c r="I326" s="9"/>
      <c r="J326" s="9"/>
      <c r="K326" s="9"/>
      <c r="L326" s="9"/>
      <c r="M326" s="10"/>
      <c r="N326" s="9"/>
      <c r="O326" s="9"/>
      <c r="P326" s="10"/>
      <c r="Q326" s="10"/>
      <c r="R326" s="10"/>
      <c r="S326" s="9"/>
      <c r="T326" s="12"/>
      <c r="U326" s="11"/>
      <c r="V326" s="10"/>
      <c r="W326" s="10"/>
      <c r="X326" s="10"/>
      <c r="Y326" s="10"/>
      <c r="Z326" s="9"/>
      <c r="AA326" s="8"/>
      <c r="AB326" s="8"/>
      <c r="AC326" s="8"/>
      <c r="AD326" s="8"/>
      <c r="AE326" s="8"/>
      <c r="AF326" s="8"/>
      <c r="AX326" s="2"/>
      <c r="AY326" s="2"/>
      <c r="AZ326" s="2"/>
      <c r="BA326" s="2"/>
      <c r="BB326" s="2"/>
      <c r="BD326" s="56"/>
    </row>
    <row r="327" spans="2:56" ht="28.5" customHeight="1" x14ac:dyDescent="0.45">
      <c r="B327" s="14"/>
      <c r="C327" s="9"/>
      <c r="D327" s="13"/>
      <c r="E327" s="9"/>
      <c r="F327" s="9"/>
      <c r="G327" s="9"/>
      <c r="H327" s="9"/>
      <c r="I327" s="9"/>
      <c r="J327" s="9"/>
      <c r="K327" s="9"/>
      <c r="L327" s="9"/>
      <c r="M327" s="10"/>
      <c r="N327" s="9"/>
      <c r="O327" s="9"/>
      <c r="P327" s="10"/>
      <c r="Q327" s="10"/>
      <c r="R327" s="10"/>
      <c r="S327" s="9"/>
      <c r="T327" s="12"/>
      <c r="U327" s="11"/>
      <c r="V327" s="10"/>
      <c r="W327" s="10"/>
      <c r="X327" s="10"/>
      <c r="Y327" s="10"/>
      <c r="Z327" s="9"/>
      <c r="AA327" s="8"/>
      <c r="AB327" s="8"/>
      <c r="AC327" s="8"/>
      <c r="AD327" s="8"/>
      <c r="AE327" s="8"/>
      <c r="AF327" s="8"/>
      <c r="AX327" s="2"/>
      <c r="AY327" s="2"/>
      <c r="AZ327" s="2"/>
      <c r="BA327" s="2"/>
      <c r="BB327" s="2"/>
      <c r="BD327" s="56"/>
    </row>
    <row r="328" spans="2:56" ht="28.5" customHeight="1" x14ac:dyDescent="0.45">
      <c r="B328" s="14"/>
      <c r="C328" s="9"/>
      <c r="D328" s="13"/>
      <c r="E328" s="9"/>
      <c r="F328" s="9"/>
      <c r="G328" s="9"/>
      <c r="H328" s="9"/>
      <c r="I328" s="9"/>
      <c r="J328" s="9"/>
      <c r="K328" s="9"/>
      <c r="L328" s="9"/>
      <c r="M328" s="10"/>
      <c r="N328" s="9"/>
      <c r="O328" s="9"/>
      <c r="P328" s="10"/>
      <c r="Q328" s="10"/>
      <c r="R328" s="10"/>
      <c r="S328" s="9"/>
      <c r="T328" s="12"/>
      <c r="U328" s="11"/>
      <c r="V328" s="10"/>
      <c r="W328" s="10"/>
      <c r="X328" s="10"/>
      <c r="Y328" s="10"/>
      <c r="Z328" s="9"/>
      <c r="AA328" s="8"/>
      <c r="AB328" s="8"/>
      <c r="AC328" s="8"/>
      <c r="AD328" s="8"/>
      <c r="AE328" s="8"/>
      <c r="AF328" s="8"/>
      <c r="AX328" s="2"/>
      <c r="AY328" s="2"/>
      <c r="AZ328" s="2"/>
      <c r="BA328" s="2"/>
      <c r="BB328" s="2"/>
      <c r="BD328" s="56"/>
    </row>
    <row r="329" spans="2:56" ht="28.5" customHeight="1" x14ac:dyDescent="0.45">
      <c r="B329" s="14"/>
      <c r="C329" s="9"/>
      <c r="D329" s="13"/>
      <c r="E329" s="9"/>
      <c r="F329" s="9"/>
      <c r="G329" s="9"/>
      <c r="H329" s="9"/>
      <c r="I329" s="9"/>
      <c r="J329" s="9"/>
      <c r="K329" s="9"/>
      <c r="L329" s="9"/>
      <c r="M329" s="10"/>
      <c r="N329" s="9"/>
      <c r="O329" s="9"/>
      <c r="P329" s="10"/>
      <c r="Q329" s="10"/>
      <c r="R329" s="10"/>
      <c r="S329" s="9"/>
      <c r="T329" s="12"/>
      <c r="U329" s="11"/>
      <c r="V329" s="10"/>
      <c r="W329" s="10"/>
      <c r="X329" s="10"/>
      <c r="Y329" s="10"/>
      <c r="Z329" s="9"/>
      <c r="AA329" s="8"/>
      <c r="AB329" s="8"/>
      <c r="AC329" s="8"/>
      <c r="AD329" s="8"/>
      <c r="AE329" s="8"/>
      <c r="AF329" s="8"/>
      <c r="AX329" s="2"/>
      <c r="AY329" s="2"/>
      <c r="AZ329" s="2"/>
      <c r="BA329" s="2"/>
      <c r="BB329" s="2"/>
      <c r="BD329" s="56"/>
    </row>
    <row r="330" spans="2:56" ht="28.5" customHeight="1" x14ac:dyDescent="0.45">
      <c r="B330" s="14"/>
      <c r="C330" s="9"/>
      <c r="D330" s="13"/>
      <c r="E330" s="9"/>
      <c r="F330" s="9"/>
      <c r="G330" s="9"/>
      <c r="H330" s="9"/>
      <c r="I330" s="9"/>
      <c r="J330" s="9"/>
      <c r="K330" s="9"/>
      <c r="L330" s="9"/>
      <c r="M330" s="10"/>
      <c r="N330" s="9"/>
      <c r="O330" s="9"/>
      <c r="P330" s="10"/>
      <c r="Q330" s="10"/>
      <c r="R330" s="10"/>
      <c r="S330" s="9"/>
      <c r="T330" s="12"/>
      <c r="U330" s="11"/>
      <c r="V330" s="10"/>
      <c r="W330" s="10"/>
      <c r="X330" s="10"/>
      <c r="Y330" s="10"/>
      <c r="Z330" s="9"/>
      <c r="AA330" s="8"/>
      <c r="AB330" s="8"/>
      <c r="AC330" s="8"/>
      <c r="AD330" s="8"/>
      <c r="AE330" s="8"/>
      <c r="AF330" s="8"/>
      <c r="AX330" s="2"/>
      <c r="AY330" s="2"/>
      <c r="AZ330" s="2"/>
      <c r="BA330" s="2"/>
      <c r="BB330" s="2"/>
      <c r="BD330" s="56"/>
    </row>
    <row r="331" spans="2:56" ht="28.5" customHeight="1" x14ac:dyDescent="0.45">
      <c r="B331" s="14"/>
      <c r="C331" s="9"/>
      <c r="D331" s="13"/>
      <c r="E331" s="9"/>
      <c r="F331" s="9"/>
      <c r="G331" s="9"/>
      <c r="H331" s="9"/>
      <c r="I331" s="9"/>
      <c r="J331" s="9"/>
      <c r="K331" s="9"/>
      <c r="L331" s="9"/>
      <c r="M331" s="10"/>
      <c r="N331" s="9"/>
      <c r="O331" s="9"/>
      <c r="P331" s="10"/>
      <c r="Q331" s="10"/>
      <c r="R331" s="10"/>
      <c r="S331" s="9"/>
      <c r="T331" s="12"/>
      <c r="U331" s="11"/>
      <c r="V331" s="10"/>
      <c r="W331" s="10"/>
      <c r="X331" s="10"/>
      <c r="Y331" s="10"/>
      <c r="Z331" s="9"/>
      <c r="AA331" s="8"/>
      <c r="AB331" s="8"/>
      <c r="AC331" s="8"/>
      <c r="AD331" s="8"/>
      <c r="AE331" s="8"/>
      <c r="AF331" s="8"/>
      <c r="AX331" s="2"/>
      <c r="AY331" s="2"/>
      <c r="AZ331" s="2"/>
      <c r="BA331" s="2"/>
      <c r="BB331" s="2"/>
      <c r="BD331" s="56"/>
    </row>
    <row r="332" spans="2:56" ht="28.5" customHeight="1" x14ac:dyDescent="0.45">
      <c r="B332" s="14"/>
      <c r="C332" s="9"/>
      <c r="D332" s="13"/>
      <c r="E332" s="9"/>
      <c r="F332" s="9"/>
      <c r="G332" s="9"/>
      <c r="H332" s="9"/>
      <c r="I332" s="9"/>
      <c r="J332" s="9"/>
      <c r="K332" s="9"/>
      <c r="L332" s="9"/>
      <c r="M332" s="10"/>
      <c r="N332" s="9"/>
      <c r="O332" s="9"/>
      <c r="P332" s="10"/>
      <c r="Q332" s="10"/>
      <c r="R332" s="10"/>
      <c r="S332" s="9"/>
      <c r="T332" s="12"/>
      <c r="U332" s="11"/>
      <c r="V332" s="10"/>
      <c r="W332" s="10"/>
      <c r="X332" s="10"/>
      <c r="Y332" s="10"/>
      <c r="Z332" s="9"/>
      <c r="AA332" s="8"/>
      <c r="AB332" s="8"/>
      <c r="AC332" s="8"/>
      <c r="AD332" s="8"/>
      <c r="AE332" s="8"/>
      <c r="AF332" s="8"/>
      <c r="AX332" s="2"/>
      <c r="AY332" s="2"/>
      <c r="AZ332" s="2"/>
      <c r="BA332" s="2"/>
      <c r="BB332" s="2"/>
      <c r="BD332" s="56"/>
    </row>
    <row r="333" spans="2:56" ht="28.5" customHeight="1" x14ac:dyDescent="0.45">
      <c r="B333" s="14"/>
      <c r="C333" s="9"/>
      <c r="D333" s="13"/>
      <c r="E333" s="9"/>
      <c r="F333" s="9"/>
      <c r="G333" s="9"/>
      <c r="H333" s="9"/>
      <c r="I333" s="9"/>
      <c r="J333" s="9"/>
      <c r="K333" s="9"/>
      <c r="L333" s="9"/>
      <c r="M333" s="10"/>
      <c r="N333" s="9"/>
      <c r="O333" s="9"/>
      <c r="P333" s="10"/>
      <c r="Q333" s="10"/>
      <c r="R333" s="10"/>
      <c r="S333" s="9"/>
      <c r="T333" s="12"/>
      <c r="U333" s="11"/>
      <c r="V333" s="10"/>
      <c r="W333" s="10"/>
      <c r="X333" s="10"/>
      <c r="Y333" s="10"/>
      <c r="Z333" s="9"/>
      <c r="AA333" s="8"/>
      <c r="AB333" s="8"/>
      <c r="AC333" s="8"/>
      <c r="AD333" s="8"/>
      <c r="AE333" s="8"/>
      <c r="AF333" s="8"/>
      <c r="AX333" s="2"/>
      <c r="AY333" s="2"/>
      <c r="AZ333" s="2"/>
      <c r="BA333" s="2"/>
      <c r="BB333" s="2"/>
      <c r="BD333" s="56"/>
    </row>
    <row r="334" spans="2:56" ht="28.5" customHeight="1" x14ac:dyDescent="0.45">
      <c r="B334" s="14"/>
      <c r="C334" s="9"/>
      <c r="D334" s="13"/>
      <c r="E334" s="9"/>
      <c r="F334" s="9"/>
      <c r="G334" s="9"/>
      <c r="H334" s="9"/>
      <c r="I334" s="9"/>
      <c r="J334" s="9"/>
      <c r="K334" s="9"/>
      <c r="L334" s="9"/>
      <c r="M334" s="10"/>
      <c r="N334" s="9"/>
      <c r="O334" s="9"/>
      <c r="P334" s="10"/>
      <c r="Q334" s="10"/>
      <c r="R334" s="10"/>
      <c r="S334" s="9"/>
      <c r="T334" s="12"/>
      <c r="U334" s="11"/>
      <c r="V334" s="10"/>
      <c r="W334" s="10"/>
      <c r="X334" s="10"/>
      <c r="Y334" s="10"/>
      <c r="Z334" s="9"/>
      <c r="AA334" s="8"/>
      <c r="AB334" s="8"/>
      <c r="AC334" s="8"/>
      <c r="AD334" s="8"/>
      <c r="AE334" s="8"/>
      <c r="AF334" s="8"/>
      <c r="AX334" s="2"/>
      <c r="AY334" s="2"/>
      <c r="AZ334" s="2"/>
      <c r="BA334" s="2"/>
      <c r="BB334" s="2"/>
      <c r="BD334" s="56"/>
    </row>
    <row r="335" spans="2:56" ht="28.5" customHeight="1" x14ac:dyDescent="0.45">
      <c r="B335" s="14"/>
      <c r="C335" s="9"/>
      <c r="D335" s="13"/>
      <c r="E335" s="9"/>
      <c r="F335" s="9"/>
      <c r="G335" s="9"/>
      <c r="H335" s="9"/>
      <c r="I335" s="9"/>
      <c r="J335" s="9"/>
      <c r="K335" s="9"/>
      <c r="L335" s="9"/>
      <c r="M335" s="10"/>
      <c r="N335" s="9"/>
      <c r="O335" s="9"/>
      <c r="P335" s="10"/>
      <c r="Q335" s="10"/>
      <c r="R335" s="10"/>
      <c r="S335" s="9"/>
      <c r="T335" s="12"/>
      <c r="U335" s="11"/>
      <c r="V335" s="10"/>
      <c r="W335" s="10"/>
      <c r="X335" s="10"/>
      <c r="Y335" s="10"/>
      <c r="Z335" s="9"/>
      <c r="AA335" s="8"/>
      <c r="AB335" s="8"/>
      <c r="AC335" s="8"/>
      <c r="AD335" s="8"/>
      <c r="AE335" s="8"/>
      <c r="AF335" s="8"/>
      <c r="AX335" s="2"/>
      <c r="AY335" s="2"/>
      <c r="AZ335" s="2"/>
      <c r="BA335" s="2"/>
      <c r="BB335" s="2"/>
      <c r="BD335" s="56"/>
    </row>
    <row r="336" spans="2:56" ht="28.5" customHeight="1" x14ac:dyDescent="0.45">
      <c r="B336" s="14"/>
      <c r="C336" s="9"/>
      <c r="D336" s="13"/>
      <c r="E336" s="9"/>
      <c r="F336" s="9"/>
      <c r="G336" s="9"/>
      <c r="H336" s="9"/>
      <c r="I336" s="9"/>
      <c r="J336" s="9"/>
      <c r="K336" s="9"/>
      <c r="L336" s="9"/>
      <c r="M336" s="10"/>
      <c r="N336" s="9"/>
      <c r="O336" s="9"/>
      <c r="P336" s="10"/>
      <c r="Q336" s="10"/>
      <c r="R336" s="10"/>
      <c r="S336" s="9"/>
      <c r="T336" s="12"/>
      <c r="U336" s="11"/>
      <c r="V336" s="10"/>
      <c r="W336" s="10"/>
      <c r="X336" s="10"/>
      <c r="Y336" s="10"/>
      <c r="Z336" s="9"/>
      <c r="AA336" s="8"/>
      <c r="AB336" s="8"/>
      <c r="AC336" s="8"/>
      <c r="AD336" s="8"/>
      <c r="AE336" s="8"/>
      <c r="AF336" s="8"/>
      <c r="AX336" s="2"/>
      <c r="AY336" s="2"/>
      <c r="AZ336" s="2"/>
      <c r="BA336" s="2"/>
      <c r="BB336" s="2"/>
      <c r="BD336" s="56"/>
    </row>
    <row r="337" spans="2:56" ht="28.5" customHeight="1" x14ac:dyDescent="0.45">
      <c r="B337" s="14"/>
      <c r="C337" s="9"/>
      <c r="D337" s="13"/>
      <c r="E337" s="9"/>
      <c r="F337" s="9"/>
      <c r="G337" s="9"/>
      <c r="H337" s="9"/>
      <c r="I337" s="9"/>
      <c r="J337" s="9"/>
      <c r="K337" s="9"/>
      <c r="L337" s="9"/>
      <c r="M337" s="10"/>
      <c r="N337" s="9"/>
      <c r="O337" s="9"/>
      <c r="P337" s="10"/>
      <c r="Q337" s="10"/>
      <c r="R337" s="10"/>
      <c r="S337" s="9"/>
      <c r="T337" s="12"/>
      <c r="U337" s="11"/>
      <c r="V337" s="10"/>
      <c r="W337" s="10"/>
      <c r="X337" s="10"/>
      <c r="Y337" s="10"/>
      <c r="Z337" s="9"/>
      <c r="AA337" s="8"/>
      <c r="AB337" s="8"/>
      <c r="AC337" s="8"/>
      <c r="AD337" s="8"/>
      <c r="AE337" s="8"/>
      <c r="AF337" s="8"/>
      <c r="AX337" s="2"/>
      <c r="AY337" s="2"/>
      <c r="AZ337" s="2"/>
      <c r="BA337" s="2"/>
      <c r="BB337" s="2"/>
      <c r="BD337" s="56"/>
    </row>
    <row r="338" spans="2:56" ht="28.5" customHeight="1" x14ac:dyDescent="0.45">
      <c r="B338" s="14"/>
      <c r="C338" s="9"/>
      <c r="D338" s="13"/>
      <c r="E338" s="9"/>
      <c r="F338" s="9"/>
      <c r="G338" s="9"/>
      <c r="H338" s="9"/>
      <c r="I338" s="9"/>
      <c r="J338" s="9"/>
      <c r="K338" s="9"/>
      <c r="L338" s="9"/>
      <c r="M338" s="10"/>
      <c r="N338" s="9"/>
      <c r="O338" s="9"/>
      <c r="P338" s="10"/>
      <c r="Q338" s="10"/>
      <c r="R338" s="10"/>
      <c r="S338" s="9"/>
      <c r="T338" s="12"/>
      <c r="U338" s="11"/>
      <c r="V338" s="10"/>
      <c r="W338" s="10"/>
      <c r="X338" s="10"/>
      <c r="Y338" s="10"/>
      <c r="Z338" s="9"/>
      <c r="AA338" s="8"/>
      <c r="AB338" s="8"/>
      <c r="AC338" s="8"/>
      <c r="AD338" s="8"/>
      <c r="AE338" s="8"/>
      <c r="AF338" s="8"/>
      <c r="AX338" s="2"/>
      <c r="AY338" s="2"/>
      <c r="AZ338" s="2"/>
      <c r="BA338" s="2"/>
      <c r="BB338" s="2"/>
      <c r="BD338" s="56"/>
    </row>
    <row r="339" spans="2:56" ht="28.5" customHeight="1" x14ac:dyDescent="0.45">
      <c r="B339" s="14"/>
      <c r="C339" s="9"/>
      <c r="D339" s="13"/>
      <c r="E339" s="9"/>
      <c r="F339" s="9"/>
      <c r="G339" s="9"/>
      <c r="H339" s="9"/>
      <c r="I339" s="9"/>
      <c r="J339" s="9"/>
      <c r="K339" s="9"/>
      <c r="L339" s="9"/>
      <c r="M339" s="10"/>
      <c r="N339" s="9"/>
      <c r="O339" s="9"/>
      <c r="P339" s="10"/>
      <c r="Q339" s="10"/>
      <c r="R339" s="10"/>
      <c r="S339" s="9"/>
      <c r="T339" s="12"/>
      <c r="U339" s="11"/>
      <c r="V339" s="10"/>
      <c r="W339" s="10"/>
      <c r="X339" s="10"/>
      <c r="Y339" s="10"/>
      <c r="Z339" s="9"/>
      <c r="AA339" s="8"/>
      <c r="AB339" s="8"/>
      <c r="AC339" s="8"/>
      <c r="AD339" s="8"/>
      <c r="AE339" s="8"/>
      <c r="AF339" s="8"/>
      <c r="AX339" s="2"/>
      <c r="AY339" s="2"/>
      <c r="AZ339" s="2"/>
      <c r="BA339" s="2"/>
      <c r="BB339" s="2"/>
      <c r="BD339" s="56"/>
    </row>
    <row r="340" spans="2:56" ht="28.5" customHeight="1" x14ac:dyDescent="0.45">
      <c r="B340" s="14"/>
      <c r="C340" s="9"/>
      <c r="D340" s="13"/>
      <c r="E340" s="9"/>
      <c r="F340" s="9"/>
      <c r="G340" s="9"/>
      <c r="H340" s="9"/>
      <c r="I340" s="9"/>
      <c r="J340" s="9"/>
      <c r="K340" s="9"/>
      <c r="L340" s="9"/>
      <c r="M340" s="10"/>
      <c r="N340" s="9"/>
      <c r="O340" s="9"/>
      <c r="P340" s="10"/>
      <c r="Q340" s="10"/>
      <c r="R340" s="10"/>
      <c r="S340" s="9"/>
      <c r="T340" s="12"/>
      <c r="U340" s="11"/>
      <c r="V340" s="10"/>
      <c r="W340" s="10"/>
      <c r="X340" s="10"/>
      <c r="Y340" s="10"/>
      <c r="Z340" s="9"/>
      <c r="AA340" s="8"/>
      <c r="AB340" s="8"/>
      <c r="AC340" s="8"/>
      <c r="AD340" s="8"/>
      <c r="AE340" s="8"/>
      <c r="AF340" s="8"/>
      <c r="AX340" s="2"/>
      <c r="AY340" s="2"/>
      <c r="AZ340" s="2"/>
      <c r="BA340" s="2"/>
      <c r="BB340" s="2"/>
      <c r="BD340" s="56"/>
    </row>
    <row r="341" spans="2:56" ht="28.5" customHeight="1" x14ac:dyDescent="0.45">
      <c r="B341" s="14"/>
      <c r="C341" s="9"/>
      <c r="D341" s="13"/>
      <c r="E341" s="9"/>
      <c r="F341" s="9"/>
      <c r="G341" s="9"/>
      <c r="H341" s="9"/>
      <c r="I341" s="9"/>
      <c r="J341" s="9"/>
      <c r="K341" s="9"/>
      <c r="L341" s="9"/>
      <c r="M341" s="10"/>
      <c r="N341" s="9"/>
      <c r="O341" s="9"/>
      <c r="P341" s="10"/>
      <c r="Q341" s="10"/>
      <c r="R341" s="10"/>
      <c r="S341" s="9"/>
      <c r="T341" s="12"/>
      <c r="U341" s="11"/>
      <c r="V341" s="10"/>
      <c r="W341" s="10"/>
      <c r="X341" s="10"/>
      <c r="Y341" s="10"/>
      <c r="Z341" s="9"/>
      <c r="AA341" s="8"/>
      <c r="AB341" s="8"/>
      <c r="AC341" s="8"/>
      <c r="AD341" s="8"/>
      <c r="AE341" s="8"/>
      <c r="AF341" s="8"/>
      <c r="AX341" s="2"/>
      <c r="AY341" s="2"/>
      <c r="AZ341" s="2"/>
      <c r="BA341" s="2"/>
      <c r="BB341" s="2"/>
      <c r="BD341" s="56"/>
    </row>
    <row r="342" spans="2:56" ht="28.5" customHeight="1" x14ac:dyDescent="0.45">
      <c r="B342" s="14"/>
      <c r="C342" s="9"/>
      <c r="D342" s="13"/>
      <c r="E342" s="9"/>
      <c r="F342" s="9"/>
      <c r="G342" s="9"/>
      <c r="H342" s="9"/>
      <c r="I342" s="9"/>
      <c r="J342" s="9"/>
      <c r="K342" s="9"/>
      <c r="L342" s="9"/>
      <c r="M342" s="10"/>
      <c r="N342" s="9"/>
      <c r="O342" s="9"/>
      <c r="P342" s="10"/>
      <c r="Q342" s="10"/>
      <c r="R342" s="10"/>
      <c r="S342" s="9"/>
      <c r="T342" s="12"/>
      <c r="U342" s="11"/>
      <c r="V342" s="10"/>
      <c r="W342" s="10"/>
      <c r="X342" s="10"/>
      <c r="Y342" s="10"/>
      <c r="Z342" s="9"/>
      <c r="AA342" s="8"/>
      <c r="AB342" s="8"/>
      <c r="AC342" s="8"/>
      <c r="AD342" s="8"/>
      <c r="AE342" s="8"/>
      <c r="AF342" s="8"/>
      <c r="AX342" s="2"/>
      <c r="AY342" s="2"/>
      <c r="AZ342" s="2"/>
      <c r="BA342" s="2"/>
      <c r="BB342" s="2"/>
      <c r="BD342" s="56"/>
    </row>
    <row r="343" spans="2:56" ht="28.5" customHeight="1" x14ac:dyDescent="0.45">
      <c r="B343" s="14"/>
      <c r="C343" s="9"/>
      <c r="D343" s="13"/>
      <c r="E343" s="9"/>
      <c r="F343" s="9"/>
      <c r="G343" s="9"/>
      <c r="H343" s="9"/>
      <c r="I343" s="9"/>
      <c r="J343" s="9"/>
      <c r="K343" s="9"/>
      <c r="L343" s="9"/>
      <c r="M343" s="10"/>
      <c r="N343" s="9"/>
      <c r="O343" s="9"/>
      <c r="P343" s="10"/>
      <c r="Q343" s="10"/>
      <c r="R343" s="10"/>
      <c r="S343" s="9"/>
      <c r="T343" s="12"/>
      <c r="U343" s="11"/>
      <c r="V343" s="10"/>
      <c r="W343" s="10"/>
      <c r="X343" s="10"/>
      <c r="Y343" s="10"/>
      <c r="Z343" s="9"/>
      <c r="AA343" s="8"/>
      <c r="AB343" s="8"/>
      <c r="AC343" s="8"/>
      <c r="AD343" s="8"/>
      <c r="AE343" s="8"/>
      <c r="AF343" s="8"/>
      <c r="AX343" s="2"/>
      <c r="AY343" s="2"/>
      <c r="AZ343" s="2"/>
      <c r="BA343" s="2"/>
      <c r="BB343" s="2"/>
      <c r="BD343" s="56"/>
    </row>
    <row r="344" spans="2:56" ht="28.5" customHeight="1" x14ac:dyDescent="0.45">
      <c r="B344" s="14"/>
      <c r="C344" s="9"/>
      <c r="D344" s="13"/>
      <c r="E344" s="9"/>
      <c r="F344" s="9"/>
      <c r="G344" s="9"/>
      <c r="H344" s="9"/>
      <c r="I344" s="9"/>
      <c r="J344" s="9"/>
      <c r="K344" s="9"/>
      <c r="L344" s="9"/>
      <c r="M344" s="10"/>
      <c r="N344" s="9"/>
      <c r="O344" s="9"/>
      <c r="P344" s="10"/>
      <c r="Q344" s="10"/>
      <c r="R344" s="10"/>
      <c r="S344" s="9"/>
      <c r="T344" s="12"/>
      <c r="U344" s="11"/>
      <c r="V344" s="10"/>
      <c r="W344" s="10"/>
      <c r="X344" s="10"/>
      <c r="Y344" s="10"/>
      <c r="Z344" s="9"/>
      <c r="AA344" s="8"/>
      <c r="AB344" s="8"/>
      <c r="AC344" s="8"/>
      <c r="AD344" s="8"/>
      <c r="AE344" s="8"/>
      <c r="AF344" s="8"/>
      <c r="AX344" s="2"/>
      <c r="AY344" s="2"/>
      <c r="AZ344" s="2"/>
      <c r="BA344" s="2"/>
      <c r="BB344" s="2"/>
      <c r="BD344" s="56"/>
    </row>
    <row r="345" spans="2:56" ht="28.5" customHeight="1" x14ac:dyDescent="0.45">
      <c r="B345" s="14"/>
      <c r="C345" s="9"/>
      <c r="D345" s="13"/>
      <c r="E345" s="9"/>
      <c r="F345" s="9"/>
      <c r="G345" s="9"/>
      <c r="H345" s="9"/>
      <c r="I345" s="9"/>
      <c r="J345" s="9"/>
      <c r="K345" s="9"/>
      <c r="L345" s="9"/>
      <c r="M345" s="10"/>
      <c r="N345" s="9"/>
      <c r="O345" s="9"/>
      <c r="P345" s="10"/>
      <c r="Q345" s="10"/>
      <c r="R345" s="10"/>
      <c r="S345" s="9"/>
      <c r="T345" s="12"/>
      <c r="U345" s="11"/>
      <c r="V345" s="10"/>
      <c r="W345" s="10"/>
      <c r="X345" s="10"/>
      <c r="Y345" s="10"/>
      <c r="Z345" s="9"/>
      <c r="AA345" s="8"/>
      <c r="AB345" s="8"/>
      <c r="AC345" s="8"/>
      <c r="AD345" s="8"/>
      <c r="AE345" s="8"/>
      <c r="AF345" s="8"/>
      <c r="AX345" s="2"/>
      <c r="AY345" s="2"/>
      <c r="AZ345" s="2"/>
      <c r="BA345" s="2"/>
      <c r="BB345" s="2"/>
      <c r="BD345" s="56"/>
    </row>
    <row r="346" spans="2:56" ht="28.5" customHeight="1" x14ac:dyDescent="0.45">
      <c r="B346" s="14"/>
      <c r="C346" s="9"/>
      <c r="D346" s="13"/>
      <c r="E346" s="9"/>
      <c r="F346" s="9"/>
      <c r="G346" s="9"/>
      <c r="H346" s="9"/>
      <c r="I346" s="9"/>
      <c r="J346" s="9"/>
      <c r="K346" s="9"/>
      <c r="L346" s="9"/>
      <c r="M346" s="10"/>
      <c r="N346" s="9"/>
      <c r="O346" s="9"/>
      <c r="P346" s="10"/>
      <c r="Q346" s="10"/>
      <c r="R346" s="10"/>
      <c r="S346" s="9"/>
      <c r="T346" s="12"/>
      <c r="U346" s="11"/>
      <c r="V346" s="10"/>
      <c r="W346" s="10"/>
      <c r="X346" s="10"/>
      <c r="Y346" s="10"/>
      <c r="Z346" s="9"/>
      <c r="AA346" s="8"/>
      <c r="AB346" s="8"/>
      <c r="AC346" s="8"/>
      <c r="AD346" s="8"/>
      <c r="AE346" s="8"/>
      <c r="AF346" s="8"/>
      <c r="AX346" s="2"/>
      <c r="AY346" s="2"/>
      <c r="AZ346" s="2"/>
      <c r="BA346" s="2"/>
      <c r="BB346" s="2"/>
      <c r="BD346" s="56"/>
    </row>
    <row r="347" spans="2:56" ht="28.5" customHeight="1" x14ac:dyDescent="0.45">
      <c r="B347" s="14"/>
      <c r="C347" s="9"/>
      <c r="D347" s="13"/>
      <c r="E347" s="9"/>
      <c r="F347" s="9"/>
      <c r="G347" s="9"/>
      <c r="H347" s="9"/>
      <c r="I347" s="9"/>
      <c r="J347" s="9"/>
      <c r="K347" s="9"/>
      <c r="L347" s="9"/>
      <c r="M347" s="10"/>
      <c r="N347" s="9"/>
      <c r="O347" s="9"/>
      <c r="P347" s="10"/>
      <c r="Q347" s="10"/>
      <c r="R347" s="10"/>
      <c r="S347" s="9"/>
      <c r="T347" s="12"/>
      <c r="U347" s="11"/>
      <c r="V347" s="10"/>
      <c r="W347" s="10"/>
      <c r="X347" s="10"/>
      <c r="Y347" s="10"/>
      <c r="Z347" s="9"/>
      <c r="AA347" s="8"/>
      <c r="AB347" s="8"/>
      <c r="AC347" s="8"/>
      <c r="AD347" s="8"/>
      <c r="AE347" s="8"/>
      <c r="AF347" s="8"/>
      <c r="AX347" s="2"/>
      <c r="AY347" s="2"/>
      <c r="AZ347" s="2"/>
      <c r="BA347" s="2"/>
      <c r="BB347" s="2"/>
      <c r="BD347" s="56"/>
    </row>
    <row r="348" spans="2:56" ht="28.5" customHeight="1" x14ac:dyDescent="0.45">
      <c r="B348" s="14"/>
      <c r="C348" s="9"/>
      <c r="D348" s="13"/>
      <c r="E348" s="9"/>
      <c r="F348" s="9"/>
      <c r="G348" s="9"/>
      <c r="H348" s="9"/>
      <c r="I348" s="9"/>
      <c r="J348" s="9"/>
      <c r="K348" s="9"/>
      <c r="L348" s="9"/>
      <c r="M348" s="10"/>
      <c r="N348" s="9"/>
      <c r="O348" s="9"/>
      <c r="P348" s="10"/>
      <c r="Q348" s="10"/>
      <c r="R348" s="10"/>
      <c r="S348" s="9"/>
      <c r="T348" s="12"/>
      <c r="U348" s="11"/>
      <c r="V348" s="10"/>
      <c r="W348" s="10"/>
      <c r="X348" s="10"/>
      <c r="Y348" s="10"/>
      <c r="Z348" s="9"/>
      <c r="AA348" s="8"/>
      <c r="AB348" s="8"/>
      <c r="AC348" s="8"/>
      <c r="AD348" s="8"/>
      <c r="AE348" s="8"/>
      <c r="AF348" s="8"/>
      <c r="AX348" s="2"/>
      <c r="AY348" s="2"/>
      <c r="AZ348" s="2"/>
      <c r="BA348" s="2"/>
      <c r="BB348" s="2"/>
      <c r="BD348" s="56"/>
    </row>
    <row r="349" spans="2:56" ht="28.5" customHeight="1" x14ac:dyDescent="0.45">
      <c r="B349" s="14"/>
      <c r="C349" s="9"/>
      <c r="D349" s="13"/>
      <c r="E349" s="9"/>
      <c r="F349" s="9"/>
      <c r="G349" s="9"/>
      <c r="H349" s="9"/>
      <c r="I349" s="9"/>
      <c r="J349" s="9"/>
      <c r="K349" s="9"/>
      <c r="L349" s="9"/>
      <c r="M349" s="10"/>
      <c r="N349" s="9"/>
      <c r="O349" s="9"/>
      <c r="P349" s="10"/>
      <c r="Q349" s="10"/>
      <c r="R349" s="10"/>
      <c r="S349" s="9"/>
      <c r="T349" s="12"/>
      <c r="U349" s="11"/>
      <c r="V349" s="10"/>
      <c r="W349" s="10"/>
      <c r="X349" s="10"/>
      <c r="Y349" s="10"/>
      <c r="Z349" s="9"/>
      <c r="AA349" s="8"/>
      <c r="AB349" s="8"/>
      <c r="AC349" s="8"/>
      <c r="AD349" s="8"/>
      <c r="AE349" s="8"/>
      <c r="AF349" s="8"/>
      <c r="AX349" s="2"/>
      <c r="AY349" s="2"/>
      <c r="AZ349" s="2"/>
      <c r="BA349" s="2"/>
      <c r="BB349" s="2"/>
      <c r="BD349" s="56"/>
    </row>
    <row r="350" spans="2:56" ht="28.5" customHeight="1" x14ac:dyDescent="0.45">
      <c r="B350" s="14"/>
      <c r="C350" s="9"/>
      <c r="D350" s="13"/>
      <c r="E350" s="9"/>
      <c r="F350" s="9"/>
      <c r="G350" s="9"/>
      <c r="H350" s="9"/>
      <c r="I350" s="9"/>
      <c r="J350" s="9"/>
      <c r="K350" s="9"/>
      <c r="L350" s="9"/>
      <c r="M350" s="10"/>
      <c r="N350" s="9"/>
      <c r="O350" s="9"/>
      <c r="P350" s="10"/>
      <c r="Q350" s="10"/>
      <c r="R350" s="10"/>
      <c r="S350" s="9"/>
      <c r="T350" s="12"/>
      <c r="U350" s="11"/>
      <c r="V350" s="10"/>
      <c r="W350" s="10"/>
      <c r="X350" s="10"/>
      <c r="Y350" s="10"/>
      <c r="Z350" s="9"/>
      <c r="AA350" s="8"/>
      <c r="AB350" s="8"/>
      <c r="AC350" s="8"/>
      <c r="AD350" s="8"/>
      <c r="AE350" s="8"/>
      <c r="AF350" s="8"/>
      <c r="AX350" s="2"/>
      <c r="AY350" s="2"/>
      <c r="AZ350" s="2"/>
      <c r="BA350" s="2"/>
      <c r="BB350" s="2"/>
      <c r="BD350" s="56"/>
    </row>
    <row r="351" spans="2:56" ht="28.5" customHeight="1" x14ac:dyDescent="0.45">
      <c r="B351" s="14"/>
      <c r="C351" s="9"/>
      <c r="D351" s="13"/>
      <c r="E351" s="9"/>
      <c r="F351" s="9"/>
      <c r="G351" s="9"/>
      <c r="H351" s="9"/>
      <c r="I351" s="9"/>
      <c r="J351" s="9"/>
      <c r="K351" s="9"/>
      <c r="L351" s="9"/>
      <c r="M351" s="10"/>
      <c r="N351" s="9"/>
      <c r="O351" s="9"/>
      <c r="P351" s="10"/>
      <c r="Q351" s="10"/>
      <c r="R351" s="10"/>
      <c r="S351" s="9"/>
      <c r="T351" s="12"/>
      <c r="U351" s="11"/>
      <c r="V351" s="10"/>
      <c r="W351" s="10"/>
      <c r="X351" s="10"/>
      <c r="Y351" s="10"/>
      <c r="Z351" s="9"/>
      <c r="AA351" s="8"/>
      <c r="AB351" s="8"/>
      <c r="AC351" s="8"/>
      <c r="AD351" s="8"/>
      <c r="AE351" s="8"/>
      <c r="AF351" s="8"/>
      <c r="AX351" s="2"/>
      <c r="AY351" s="2"/>
      <c r="AZ351" s="2"/>
      <c r="BA351" s="2"/>
      <c r="BB351" s="2"/>
      <c r="BD351" s="56"/>
    </row>
    <row r="352" spans="2:56" ht="28.5" customHeight="1" x14ac:dyDescent="0.45">
      <c r="B352" s="14"/>
      <c r="C352" s="9"/>
      <c r="D352" s="13"/>
      <c r="E352" s="9"/>
      <c r="F352" s="9"/>
      <c r="G352" s="9"/>
      <c r="H352" s="9"/>
      <c r="I352" s="9"/>
      <c r="J352" s="9"/>
      <c r="K352" s="9"/>
      <c r="L352" s="9"/>
      <c r="M352" s="10"/>
      <c r="N352" s="9"/>
      <c r="O352" s="9"/>
      <c r="P352" s="10"/>
      <c r="Q352" s="10"/>
      <c r="R352" s="10"/>
      <c r="S352" s="9"/>
      <c r="T352" s="12"/>
      <c r="U352" s="11"/>
      <c r="V352" s="10"/>
      <c r="W352" s="10"/>
      <c r="X352" s="10"/>
      <c r="Y352" s="10"/>
      <c r="Z352" s="9"/>
      <c r="AA352" s="8"/>
      <c r="AB352" s="8"/>
      <c r="AC352" s="8"/>
      <c r="AD352" s="8"/>
      <c r="AE352" s="8"/>
      <c r="AF352" s="8"/>
      <c r="AX352" s="2"/>
      <c r="AY352" s="2"/>
      <c r="AZ352" s="2"/>
      <c r="BA352" s="2"/>
      <c r="BB352" s="2"/>
      <c r="BD352" s="56"/>
    </row>
    <row r="353" spans="2:56" ht="28.5" customHeight="1" x14ac:dyDescent="0.45">
      <c r="B353" s="14"/>
      <c r="C353" s="9"/>
      <c r="D353" s="13"/>
      <c r="E353" s="9"/>
      <c r="F353" s="9"/>
      <c r="G353" s="9"/>
      <c r="H353" s="9"/>
      <c r="I353" s="9"/>
      <c r="J353" s="9"/>
      <c r="K353" s="9"/>
      <c r="L353" s="9"/>
      <c r="M353" s="10"/>
      <c r="N353" s="9"/>
      <c r="O353" s="9"/>
      <c r="P353" s="10"/>
      <c r="Q353" s="10"/>
      <c r="R353" s="10"/>
      <c r="S353" s="9"/>
      <c r="T353" s="12"/>
      <c r="U353" s="11"/>
      <c r="V353" s="10"/>
      <c r="W353" s="10"/>
      <c r="X353" s="10"/>
      <c r="Y353" s="10"/>
      <c r="Z353" s="9"/>
      <c r="AA353" s="8"/>
      <c r="AB353" s="8"/>
      <c r="AC353" s="8"/>
      <c r="AD353" s="8"/>
      <c r="AE353" s="8"/>
      <c r="AF353" s="8"/>
      <c r="AX353" s="2"/>
      <c r="AY353" s="2"/>
      <c r="AZ353" s="2"/>
      <c r="BA353" s="2"/>
      <c r="BB353" s="2"/>
      <c r="BD353" s="56"/>
    </row>
    <row r="354" spans="2:56" ht="28.5" customHeight="1" x14ac:dyDescent="0.45">
      <c r="B354" s="14"/>
      <c r="C354" s="9"/>
      <c r="D354" s="13"/>
      <c r="E354" s="9"/>
      <c r="F354" s="9"/>
      <c r="G354" s="9"/>
      <c r="H354" s="9"/>
      <c r="I354" s="9"/>
      <c r="J354" s="9"/>
      <c r="K354" s="9"/>
      <c r="L354" s="9"/>
      <c r="M354" s="10"/>
      <c r="N354" s="9"/>
      <c r="O354" s="9"/>
      <c r="P354" s="10"/>
      <c r="Q354" s="10"/>
      <c r="R354" s="10"/>
      <c r="S354" s="9"/>
      <c r="T354" s="12"/>
      <c r="U354" s="11"/>
      <c r="V354" s="10"/>
      <c r="W354" s="10"/>
      <c r="X354" s="10"/>
      <c r="Y354" s="10"/>
      <c r="Z354" s="9"/>
      <c r="AA354" s="8"/>
      <c r="AB354" s="8"/>
      <c r="AC354" s="8"/>
      <c r="AD354" s="8"/>
      <c r="AE354" s="8"/>
      <c r="AF354" s="8"/>
      <c r="AX354" s="2"/>
      <c r="AY354" s="2"/>
      <c r="AZ354" s="2"/>
      <c r="BA354" s="2"/>
      <c r="BB354" s="2"/>
      <c r="BD354" s="56"/>
    </row>
    <row r="355" spans="2:56" ht="28.5" customHeight="1" x14ac:dyDescent="0.45">
      <c r="B355" s="14"/>
      <c r="C355" s="9"/>
      <c r="D355" s="13"/>
      <c r="E355" s="9"/>
      <c r="F355" s="9"/>
      <c r="G355" s="9"/>
      <c r="H355" s="9"/>
      <c r="I355" s="9"/>
      <c r="J355" s="9"/>
      <c r="K355" s="9"/>
      <c r="L355" s="9"/>
      <c r="M355" s="10"/>
      <c r="N355" s="9"/>
      <c r="O355" s="9"/>
      <c r="P355" s="10"/>
      <c r="Q355" s="10"/>
      <c r="R355" s="10"/>
      <c r="S355" s="9"/>
      <c r="T355" s="12"/>
      <c r="U355" s="11"/>
      <c r="V355" s="10"/>
      <c r="W355" s="10"/>
      <c r="X355" s="10"/>
      <c r="Y355" s="10"/>
      <c r="Z355" s="9"/>
      <c r="AA355" s="8"/>
      <c r="AB355" s="8"/>
      <c r="AC355" s="8"/>
      <c r="AD355" s="8"/>
      <c r="AE355" s="8"/>
      <c r="AF355" s="8"/>
      <c r="AX355" s="2"/>
      <c r="AY355" s="2"/>
      <c r="AZ355" s="2"/>
      <c r="BA355" s="2"/>
      <c r="BB355" s="2"/>
      <c r="BD355" s="56"/>
    </row>
    <row r="356" spans="2:56" ht="28.5" customHeight="1" x14ac:dyDescent="0.45">
      <c r="B356" s="14"/>
      <c r="C356" s="9"/>
      <c r="D356" s="13"/>
      <c r="E356" s="9"/>
      <c r="F356" s="9"/>
      <c r="G356" s="9"/>
      <c r="H356" s="9"/>
      <c r="I356" s="9"/>
      <c r="J356" s="9"/>
      <c r="K356" s="9"/>
      <c r="L356" s="9"/>
      <c r="M356" s="10"/>
      <c r="N356" s="9"/>
      <c r="O356" s="9"/>
      <c r="P356" s="10"/>
      <c r="Q356" s="10"/>
      <c r="R356" s="10"/>
      <c r="S356" s="9"/>
      <c r="T356" s="12"/>
      <c r="U356" s="11"/>
      <c r="V356" s="10"/>
      <c r="W356" s="10"/>
      <c r="X356" s="10"/>
      <c r="Y356" s="10"/>
      <c r="Z356" s="9"/>
      <c r="AA356" s="8"/>
      <c r="AB356" s="8"/>
      <c r="AC356" s="8"/>
      <c r="AD356" s="8"/>
      <c r="AE356" s="8"/>
      <c r="AF356" s="8"/>
      <c r="AX356" s="2"/>
      <c r="AY356" s="2"/>
      <c r="AZ356" s="2"/>
      <c r="BA356" s="2"/>
      <c r="BB356" s="2"/>
      <c r="BD356" s="56"/>
    </row>
    <row r="357" spans="2:56" ht="28.5" customHeight="1" x14ac:dyDescent="0.45">
      <c r="B357" s="14"/>
      <c r="C357" s="9"/>
      <c r="D357" s="13"/>
      <c r="E357" s="9"/>
      <c r="F357" s="9"/>
      <c r="G357" s="9"/>
      <c r="H357" s="9"/>
      <c r="I357" s="9"/>
      <c r="J357" s="9"/>
      <c r="K357" s="9"/>
      <c r="L357" s="9"/>
      <c r="M357" s="10"/>
      <c r="N357" s="9"/>
      <c r="O357" s="9"/>
      <c r="P357" s="10"/>
      <c r="Q357" s="10"/>
      <c r="R357" s="10"/>
      <c r="S357" s="9"/>
      <c r="T357" s="12"/>
      <c r="U357" s="11"/>
      <c r="V357" s="10"/>
      <c r="W357" s="10"/>
      <c r="X357" s="10"/>
      <c r="Y357" s="10"/>
      <c r="Z357" s="9"/>
      <c r="AA357" s="8"/>
      <c r="AB357" s="8"/>
      <c r="AC357" s="8"/>
      <c r="AD357" s="8"/>
      <c r="AE357" s="8"/>
      <c r="AF357" s="8"/>
      <c r="AX357" s="2"/>
      <c r="AY357" s="2"/>
      <c r="AZ357" s="2"/>
      <c r="BA357" s="2"/>
      <c r="BB357" s="2"/>
      <c r="BD357" s="56"/>
    </row>
    <row r="358" spans="2:56" ht="28.5" customHeight="1" x14ac:dyDescent="0.45">
      <c r="B358" s="14"/>
      <c r="C358" s="9"/>
      <c r="D358" s="13"/>
      <c r="E358" s="9"/>
      <c r="F358" s="9"/>
      <c r="G358" s="9"/>
      <c r="H358" s="9"/>
      <c r="I358" s="9"/>
      <c r="J358" s="9"/>
      <c r="K358" s="9"/>
      <c r="L358" s="9"/>
      <c r="M358" s="10"/>
      <c r="N358" s="9"/>
      <c r="O358" s="9"/>
      <c r="P358" s="10"/>
      <c r="Q358" s="10"/>
      <c r="R358" s="10"/>
      <c r="S358" s="9"/>
      <c r="T358" s="12"/>
      <c r="U358" s="11"/>
      <c r="V358" s="10"/>
      <c r="W358" s="10"/>
      <c r="X358" s="10"/>
      <c r="Y358" s="10"/>
      <c r="Z358" s="9"/>
      <c r="AA358" s="8"/>
      <c r="AB358" s="8"/>
      <c r="AC358" s="8"/>
      <c r="AD358" s="8"/>
      <c r="AE358" s="8"/>
      <c r="AF358" s="8"/>
      <c r="AX358" s="2"/>
      <c r="AY358" s="2"/>
      <c r="AZ358" s="2"/>
      <c r="BA358" s="2"/>
      <c r="BB358" s="2"/>
      <c r="BD358" s="56"/>
    </row>
    <row r="359" spans="2:56" ht="28.5" customHeight="1" x14ac:dyDescent="0.45">
      <c r="B359" s="14"/>
      <c r="C359" s="9"/>
      <c r="D359" s="13"/>
      <c r="E359" s="9"/>
      <c r="F359" s="9"/>
      <c r="G359" s="9"/>
      <c r="H359" s="9"/>
      <c r="I359" s="9"/>
      <c r="J359" s="9"/>
      <c r="K359" s="9"/>
      <c r="L359" s="9"/>
      <c r="M359" s="10"/>
      <c r="N359" s="9"/>
      <c r="O359" s="9"/>
      <c r="P359" s="10"/>
      <c r="Q359" s="10"/>
      <c r="R359" s="10"/>
      <c r="S359" s="9"/>
      <c r="T359" s="12"/>
      <c r="U359" s="11"/>
      <c r="V359" s="10"/>
      <c r="W359" s="10"/>
      <c r="X359" s="10"/>
      <c r="Y359" s="10"/>
      <c r="Z359" s="9"/>
      <c r="AA359" s="8"/>
      <c r="AB359" s="8"/>
      <c r="AC359" s="8"/>
      <c r="AD359" s="8"/>
      <c r="AE359" s="8"/>
      <c r="AF359" s="8"/>
      <c r="AX359" s="2"/>
      <c r="AY359" s="2"/>
      <c r="AZ359" s="2"/>
      <c r="BA359" s="2"/>
      <c r="BB359" s="2"/>
      <c r="BD359" s="56"/>
    </row>
    <row r="360" spans="2:56" ht="28.5" customHeight="1" x14ac:dyDescent="0.45">
      <c r="B360" s="14"/>
      <c r="C360" s="9"/>
      <c r="D360" s="13"/>
      <c r="E360" s="9"/>
      <c r="F360" s="9"/>
      <c r="G360" s="9"/>
      <c r="H360" s="9"/>
      <c r="I360" s="9"/>
      <c r="J360" s="9"/>
      <c r="K360" s="9"/>
      <c r="L360" s="9"/>
      <c r="M360" s="10"/>
      <c r="N360" s="9"/>
      <c r="O360" s="9"/>
      <c r="P360" s="10"/>
      <c r="Q360" s="10"/>
      <c r="R360" s="10"/>
      <c r="S360" s="9"/>
      <c r="T360" s="12"/>
      <c r="U360" s="11"/>
      <c r="V360" s="10"/>
      <c r="W360" s="10"/>
      <c r="X360" s="10"/>
      <c r="Y360" s="10"/>
      <c r="Z360" s="9"/>
      <c r="AA360" s="8"/>
      <c r="AB360" s="8"/>
      <c r="AC360" s="8"/>
      <c r="AD360" s="8"/>
      <c r="AE360" s="8"/>
      <c r="AF360" s="8"/>
      <c r="AX360" s="2"/>
      <c r="AY360" s="2"/>
      <c r="AZ360" s="2"/>
      <c r="BA360" s="2"/>
      <c r="BB360" s="2"/>
      <c r="BD360" s="56"/>
    </row>
    <row r="361" spans="2:56" ht="28.5" customHeight="1" x14ac:dyDescent="0.45">
      <c r="B361" s="14"/>
      <c r="C361" s="9"/>
      <c r="D361" s="13"/>
      <c r="E361" s="9"/>
      <c r="F361" s="9"/>
      <c r="G361" s="9"/>
      <c r="H361" s="9"/>
      <c r="I361" s="9"/>
      <c r="J361" s="9"/>
      <c r="K361" s="9"/>
      <c r="L361" s="9"/>
      <c r="M361" s="10"/>
      <c r="N361" s="9"/>
      <c r="O361" s="9"/>
      <c r="P361" s="10"/>
      <c r="Q361" s="10"/>
      <c r="R361" s="10"/>
      <c r="S361" s="9"/>
      <c r="T361" s="12"/>
      <c r="U361" s="11"/>
      <c r="V361" s="10"/>
      <c r="W361" s="10"/>
      <c r="X361" s="10"/>
      <c r="Y361" s="10"/>
      <c r="Z361" s="9"/>
      <c r="AA361" s="8"/>
      <c r="AB361" s="8"/>
      <c r="AC361" s="8"/>
      <c r="AD361" s="8"/>
      <c r="AE361" s="8"/>
      <c r="AF361" s="8"/>
      <c r="AX361" s="2"/>
      <c r="AY361" s="2"/>
      <c r="AZ361" s="2"/>
      <c r="BA361" s="2"/>
      <c r="BB361" s="2"/>
      <c r="BD361" s="56"/>
    </row>
    <row r="362" spans="2:56" ht="28.5" customHeight="1" x14ac:dyDescent="0.45">
      <c r="B362" s="14"/>
      <c r="C362" s="9"/>
      <c r="D362" s="13"/>
      <c r="E362" s="9"/>
      <c r="F362" s="9"/>
      <c r="G362" s="9"/>
      <c r="H362" s="9"/>
      <c r="I362" s="9"/>
      <c r="J362" s="9"/>
      <c r="K362" s="9"/>
      <c r="L362" s="9"/>
      <c r="M362" s="10"/>
      <c r="N362" s="9"/>
      <c r="O362" s="9"/>
      <c r="P362" s="10"/>
      <c r="Q362" s="10"/>
      <c r="R362" s="10"/>
      <c r="S362" s="9"/>
      <c r="T362" s="12"/>
      <c r="U362" s="11"/>
      <c r="V362" s="10"/>
      <c r="W362" s="10"/>
      <c r="X362" s="10"/>
      <c r="Y362" s="10"/>
      <c r="Z362" s="9"/>
      <c r="AA362" s="8"/>
      <c r="AB362" s="8"/>
      <c r="AC362" s="8"/>
      <c r="AD362" s="8"/>
      <c r="AE362" s="8"/>
      <c r="AF362" s="8"/>
      <c r="AX362" s="2"/>
      <c r="AY362" s="2"/>
      <c r="AZ362" s="2"/>
      <c r="BA362" s="2"/>
      <c r="BB362" s="2"/>
      <c r="BD362" s="56"/>
    </row>
    <row r="363" spans="2:56" ht="28.5" customHeight="1" x14ac:dyDescent="0.45">
      <c r="B363" s="14"/>
      <c r="C363" s="9"/>
      <c r="D363" s="13"/>
      <c r="E363" s="9"/>
      <c r="F363" s="9"/>
      <c r="G363" s="9"/>
      <c r="H363" s="9"/>
      <c r="I363" s="9"/>
      <c r="J363" s="9"/>
      <c r="K363" s="9"/>
      <c r="L363" s="9"/>
      <c r="M363" s="10"/>
      <c r="N363" s="9"/>
      <c r="O363" s="9"/>
      <c r="P363" s="10"/>
      <c r="Q363" s="10"/>
      <c r="R363" s="10"/>
      <c r="S363" s="9"/>
      <c r="T363" s="12"/>
      <c r="U363" s="11"/>
      <c r="V363" s="10"/>
      <c r="W363" s="10"/>
      <c r="X363" s="10"/>
      <c r="Y363" s="10"/>
      <c r="Z363" s="9"/>
      <c r="AA363" s="8"/>
      <c r="AB363" s="8"/>
      <c r="AC363" s="8"/>
      <c r="AD363" s="8"/>
      <c r="AE363" s="8"/>
      <c r="AF363" s="8"/>
      <c r="AX363" s="2"/>
      <c r="AY363" s="2"/>
      <c r="AZ363" s="2"/>
      <c r="BA363" s="2"/>
      <c r="BB363" s="2"/>
      <c r="BD363" s="56"/>
    </row>
    <row r="364" spans="2:56" ht="28.5" customHeight="1" x14ac:dyDescent="0.45">
      <c r="B364" s="14"/>
      <c r="C364" s="9"/>
      <c r="D364" s="13"/>
      <c r="E364" s="9"/>
      <c r="F364" s="9"/>
      <c r="G364" s="9"/>
      <c r="H364" s="9"/>
      <c r="I364" s="9"/>
      <c r="J364" s="9"/>
      <c r="K364" s="9"/>
      <c r="L364" s="9"/>
      <c r="M364" s="10"/>
      <c r="N364" s="9"/>
      <c r="O364" s="9"/>
      <c r="P364" s="10"/>
      <c r="Q364" s="10"/>
      <c r="R364" s="10"/>
      <c r="S364" s="9"/>
      <c r="T364" s="12"/>
      <c r="U364" s="11"/>
      <c r="V364" s="10"/>
      <c r="W364" s="10"/>
      <c r="X364" s="10"/>
      <c r="Y364" s="10"/>
      <c r="Z364" s="9"/>
      <c r="AA364" s="8"/>
      <c r="AB364" s="8"/>
      <c r="AC364" s="8"/>
      <c r="AD364" s="8"/>
      <c r="AE364" s="8"/>
      <c r="AF364" s="8"/>
      <c r="AX364" s="2"/>
      <c r="AY364" s="2"/>
      <c r="AZ364" s="2"/>
      <c r="BA364" s="2"/>
      <c r="BB364" s="2"/>
      <c r="BD364" s="56"/>
    </row>
    <row r="365" spans="2:56" ht="28.5" customHeight="1" x14ac:dyDescent="0.45">
      <c r="B365" s="14"/>
      <c r="C365" s="9"/>
      <c r="D365" s="13"/>
      <c r="E365" s="9"/>
      <c r="F365" s="9"/>
      <c r="G365" s="9"/>
      <c r="H365" s="9"/>
      <c r="I365" s="9"/>
      <c r="J365" s="9"/>
      <c r="K365" s="9"/>
      <c r="L365" s="9"/>
      <c r="M365" s="10"/>
      <c r="N365" s="9"/>
      <c r="O365" s="9"/>
      <c r="P365" s="10"/>
      <c r="Q365" s="10"/>
      <c r="R365" s="10"/>
      <c r="S365" s="9"/>
      <c r="T365" s="12"/>
      <c r="U365" s="11"/>
      <c r="V365" s="10"/>
      <c r="W365" s="10"/>
      <c r="X365" s="10"/>
      <c r="Y365" s="10"/>
      <c r="Z365" s="9"/>
      <c r="AA365" s="8"/>
      <c r="AB365" s="8"/>
      <c r="AC365" s="8"/>
      <c r="AD365" s="8"/>
      <c r="AE365" s="8"/>
      <c r="AF365" s="8"/>
      <c r="AX365" s="2"/>
      <c r="AY365" s="2"/>
      <c r="AZ365" s="2"/>
      <c r="BA365" s="2"/>
      <c r="BB365" s="2"/>
      <c r="BD365" s="56"/>
    </row>
    <row r="366" spans="2:56" ht="28.5" customHeight="1" x14ac:dyDescent="0.45">
      <c r="B366" s="14"/>
      <c r="C366" s="9"/>
      <c r="D366" s="13"/>
      <c r="E366" s="9"/>
      <c r="F366" s="9"/>
      <c r="G366" s="9"/>
      <c r="H366" s="9"/>
      <c r="I366" s="9"/>
      <c r="J366" s="9"/>
      <c r="K366" s="9"/>
      <c r="L366" s="9"/>
      <c r="M366" s="10"/>
      <c r="N366" s="9"/>
      <c r="O366" s="9"/>
      <c r="P366" s="10"/>
      <c r="Q366" s="10"/>
      <c r="R366" s="10"/>
      <c r="S366" s="9"/>
      <c r="T366" s="12"/>
      <c r="U366" s="11"/>
      <c r="V366" s="10"/>
      <c r="W366" s="10"/>
      <c r="X366" s="10"/>
      <c r="Y366" s="10"/>
      <c r="Z366" s="9"/>
      <c r="AA366" s="8"/>
      <c r="AB366" s="8"/>
      <c r="AC366" s="8"/>
      <c r="AD366" s="8"/>
      <c r="AE366" s="8"/>
      <c r="AF366" s="8"/>
      <c r="AX366" s="2"/>
      <c r="AY366" s="2"/>
      <c r="AZ366" s="2"/>
      <c r="BA366" s="2"/>
      <c r="BB366" s="2"/>
      <c r="BD366" s="56"/>
    </row>
    <row r="367" spans="2:56" ht="28.5" customHeight="1" x14ac:dyDescent="0.45">
      <c r="B367" s="14"/>
      <c r="C367" s="9"/>
      <c r="D367" s="13"/>
      <c r="E367" s="9"/>
      <c r="F367" s="9"/>
      <c r="G367" s="9"/>
      <c r="H367" s="9"/>
      <c r="I367" s="9"/>
      <c r="J367" s="9"/>
      <c r="K367" s="9"/>
      <c r="L367" s="9"/>
      <c r="M367" s="10"/>
      <c r="N367" s="9"/>
      <c r="O367" s="9"/>
      <c r="P367" s="10"/>
      <c r="Q367" s="10"/>
      <c r="R367" s="10"/>
      <c r="S367" s="9"/>
      <c r="T367" s="12"/>
      <c r="U367" s="11"/>
      <c r="V367" s="10"/>
      <c r="W367" s="10"/>
      <c r="X367" s="10"/>
      <c r="Y367" s="10"/>
      <c r="Z367" s="9"/>
      <c r="AA367" s="8"/>
      <c r="AB367" s="8"/>
      <c r="AC367" s="8"/>
      <c r="AD367" s="8"/>
      <c r="AE367" s="8"/>
      <c r="AF367" s="8"/>
      <c r="AX367" s="2"/>
      <c r="AY367" s="2"/>
      <c r="AZ367" s="2"/>
      <c r="BA367" s="2"/>
      <c r="BB367" s="2"/>
      <c r="BD367" s="56"/>
    </row>
    <row r="368" spans="2:56" ht="28.5" customHeight="1" x14ac:dyDescent="0.45">
      <c r="B368" s="14"/>
      <c r="C368" s="9"/>
      <c r="D368" s="13"/>
      <c r="E368" s="9"/>
      <c r="F368" s="9"/>
      <c r="G368" s="9"/>
      <c r="H368" s="9"/>
      <c r="I368" s="9"/>
      <c r="J368" s="9"/>
      <c r="K368" s="9"/>
      <c r="L368" s="9"/>
      <c r="M368" s="10"/>
      <c r="N368" s="9"/>
      <c r="O368" s="9"/>
      <c r="P368" s="10"/>
      <c r="Q368" s="10"/>
      <c r="R368" s="10"/>
      <c r="S368" s="9"/>
      <c r="T368" s="12"/>
      <c r="U368" s="11"/>
      <c r="V368" s="10"/>
      <c r="W368" s="10"/>
      <c r="X368" s="10"/>
      <c r="Y368" s="10"/>
      <c r="Z368" s="9"/>
      <c r="AA368" s="8"/>
      <c r="AB368" s="8"/>
      <c r="AC368" s="8"/>
      <c r="AD368" s="8"/>
      <c r="AE368" s="8"/>
      <c r="AF368" s="8"/>
      <c r="AX368" s="2"/>
      <c r="AY368" s="2"/>
      <c r="AZ368" s="2"/>
      <c r="BA368" s="2"/>
      <c r="BB368" s="2"/>
      <c r="BD368" s="56"/>
    </row>
    <row r="369" spans="2:56" ht="28.5" customHeight="1" x14ac:dyDescent="0.45">
      <c r="B369" s="14"/>
      <c r="C369" s="9"/>
      <c r="D369" s="13"/>
      <c r="E369" s="9"/>
      <c r="F369" s="9"/>
      <c r="G369" s="9"/>
      <c r="H369" s="9"/>
      <c r="I369" s="9"/>
      <c r="J369" s="9"/>
      <c r="K369" s="9"/>
      <c r="L369" s="9"/>
      <c r="M369" s="10"/>
      <c r="N369" s="9"/>
      <c r="O369" s="9"/>
      <c r="P369" s="10"/>
      <c r="Q369" s="10"/>
      <c r="R369" s="10"/>
      <c r="S369" s="9"/>
      <c r="T369" s="12"/>
      <c r="U369" s="11"/>
      <c r="V369" s="10"/>
      <c r="W369" s="10"/>
      <c r="X369" s="10"/>
      <c r="Y369" s="10"/>
      <c r="Z369" s="9"/>
      <c r="AA369" s="8"/>
      <c r="AB369" s="8"/>
      <c r="AC369" s="8"/>
      <c r="AD369" s="8"/>
      <c r="AE369" s="8"/>
      <c r="AF369" s="8"/>
      <c r="AX369" s="2"/>
      <c r="AY369" s="2"/>
      <c r="AZ369" s="2"/>
      <c r="BA369" s="2"/>
      <c r="BB369" s="2"/>
      <c r="BD369" s="56"/>
    </row>
    <row r="370" spans="2:56" ht="28.5" customHeight="1" x14ac:dyDescent="0.45">
      <c r="B370" s="14"/>
      <c r="C370" s="9"/>
      <c r="D370" s="13"/>
      <c r="E370" s="9"/>
      <c r="F370" s="9"/>
      <c r="G370" s="9"/>
      <c r="H370" s="9"/>
      <c r="I370" s="9"/>
      <c r="J370" s="9"/>
      <c r="K370" s="9"/>
      <c r="L370" s="9"/>
      <c r="M370" s="10"/>
      <c r="N370" s="9"/>
      <c r="O370" s="9"/>
      <c r="P370" s="10"/>
      <c r="Q370" s="10"/>
      <c r="R370" s="10"/>
      <c r="S370" s="9"/>
      <c r="T370" s="12"/>
      <c r="U370" s="11"/>
      <c r="V370" s="10"/>
      <c r="W370" s="10"/>
      <c r="X370" s="10"/>
      <c r="Y370" s="10"/>
      <c r="Z370" s="9"/>
      <c r="AA370" s="8"/>
      <c r="AB370" s="8"/>
      <c r="AC370" s="8"/>
      <c r="AD370" s="8"/>
      <c r="AE370" s="8"/>
      <c r="AF370" s="8"/>
      <c r="AX370" s="2"/>
      <c r="AY370" s="2"/>
      <c r="AZ370" s="2"/>
      <c r="BA370" s="2"/>
      <c r="BB370" s="2"/>
      <c r="BD370" s="56"/>
    </row>
    <row r="371" spans="2:56" ht="28.5" customHeight="1" x14ac:dyDescent="0.45">
      <c r="B371" s="14"/>
      <c r="C371" s="9"/>
      <c r="D371" s="13"/>
      <c r="E371" s="9"/>
      <c r="F371" s="9"/>
      <c r="G371" s="9"/>
      <c r="H371" s="9"/>
      <c r="I371" s="9"/>
      <c r="J371" s="9"/>
      <c r="K371" s="9"/>
      <c r="L371" s="9"/>
      <c r="M371" s="10"/>
      <c r="N371" s="9"/>
      <c r="O371" s="9"/>
      <c r="P371" s="10"/>
      <c r="Q371" s="10"/>
      <c r="R371" s="10"/>
      <c r="S371" s="9"/>
      <c r="T371" s="12"/>
      <c r="U371" s="11"/>
      <c r="V371" s="10"/>
      <c r="W371" s="10"/>
      <c r="X371" s="10"/>
      <c r="Y371" s="10"/>
      <c r="Z371" s="9"/>
      <c r="AA371" s="8"/>
      <c r="AB371" s="8"/>
      <c r="AC371" s="8"/>
      <c r="AD371" s="8"/>
      <c r="AE371" s="8"/>
      <c r="AF371" s="8"/>
      <c r="AX371" s="2"/>
      <c r="AY371" s="2"/>
      <c r="AZ371" s="2"/>
      <c r="BA371" s="2"/>
      <c r="BB371" s="2"/>
      <c r="BD371" s="56"/>
    </row>
    <row r="372" spans="2:56" ht="28.5" customHeight="1" x14ac:dyDescent="0.45">
      <c r="B372" s="14"/>
      <c r="C372" s="9"/>
      <c r="D372" s="13"/>
      <c r="E372" s="9"/>
      <c r="F372" s="9"/>
      <c r="G372" s="9"/>
      <c r="H372" s="9"/>
      <c r="I372" s="9"/>
      <c r="J372" s="9"/>
      <c r="K372" s="9"/>
      <c r="L372" s="9"/>
      <c r="M372" s="10"/>
      <c r="N372" s="9"/>
      <c r="O372" s="9"/>
      <c r="P372" s="10"/>
      <c r="Q372" s="10"/>
      <c r="R372" s="10"/>
      <c r="S372" s="9"/>
      <c r="T372" s="12"/>
      <c r="U372" s="11"/>
      <c r="V372" s="10"/>
      <c r="W372" s="10"/>
      <c r="X372" s="10"/>
      <c r="Y372" s="10"/>
      <c r="Z372" s="9"/>
      <c r="AA372" s="8"/>
      <c r="AB372" s="8"/>
      <c r="AC372" s="8"/>
      <c r="AD372" s="8"/>
      <c r="AE372" s="8"/>
      <c r="AF372" s="8"/>
      <c r="AX372" s="2"/>
      <c r="AY372" s="2"/>
      <c r="AZ372" s="2"/>
      <c r="BA372" s="2"/>
      <c r="BB372" s="2"/>
      <c r="BD372" s="56"/>
    </row>
    <row r="373" spans="2:56" ht="28.5" customHeight="1" x14ac:dyDescent="0.45">
      <c r="B373" s="14"/>
      <c r="C373" s="9"/>
      <c r="D373" s="13"/>
      <c r="E373" s="9"/>
      <c r="F373" s="9"/>
      <c r="G373" s="9"/>
      <c r="H373" s="9"/>
      <c r="I373" s="9"/>
      <c r="J373" s="9"/>
      <c r="K373" s="9"/>
      <c r="L373" s="9"/>
      <c r="M373" s="10"/>
      <c r="N373" s="9"/>
      <c r="O373" s="9"/>
      <c r="P373" s="10"/>
      <c r="Q373" s="10"/>
      <c r="R373" s="10"/>
      <c r="S373" s="9"/>
      <c r="T373" s="12"/>
      <c r="U373" s="11"/>
      <c r="V373" s="10"/>
      <c r="W373" s="10"/>
      <c r="X373" s="10"/>
      <c r="Y373" s="10"/>
      <c r="Z373" s="9"/>
      <c r="AA373" s="8"/>
      <c r="AB373" s="8"/>
      <c r="AC373" s="8"/>
      <c r="AD373" s="8"/>
      <c r="AE373" s="8"/>
      <c r="AF373" s="8"/>
      <c r="AX373" s="2"/>
      <c r="AY373" s="2"/>
      <c r="AZ373" s="2"/>
      <c r="BA373" s="2"/>
      <c r="BB373" s="2"/>
      <c r="BD373" s="56"/>
    </row>
    <row r="374" spans="2:56" ht="28.5" customHeight="1" x14ac:dyDescent="0.45">
      <c r="B374" s="14"/>
      <c r="C374" s="9"/>
      <c r="D374" s="13"/>
      <c r="E374" s="9"/>
      <c r="F374" s="9"/>
      <c r="G374" s="9"/>
      <c r="H374" s="9"/>
      <c r="I374" s="9"/>
      <c r="J374" s="9"/>
      <c r="K374" s="9"/>
      <c r="L374" s="9"/>
      <c r="M374" s="10"/>
      <c r="N374" s="9"/>
      <c r="O374" s="9"/>
      <c r="P374" s="10"/>
      <c r="Q374" s="10"/>
      <c r="R374" s="10"/>
      <c r="S374" s="9"/>
      <c r="T374" s="12"/>
      <c r="U374" s="11"/>
      <c r="V374" s="10"/>
      <c r="W374" s="10"/>
      <c r="X374" s="10"/>
      <c r="Y374" s="10"/>
      <c r="Z374" s="9"/>
      <c r="AA374" s="8"/>
      <c r="AB374" s="8"/>
      <c r="AC374" s="8"/>
      <c r="AD374" s="8"/>
      <c r="AE374" s="8"/>
      <c r="AF374" s="8"/>
      <c r="AX374" s="2"/>
      <c r="AY374" s="2"/>
      <c r="AZ374" s="2"/>
      <c r="BA374" s="2"/>
      <c r="BB374" s="2"/>
      <c r="BD374" s="56"/>
    </row>
    <row r="375" spans="2:56" ht="28.5" customHeight="1" x14ac:dyDescent="0.45">
      <c r="B375" s="14"/>
      <c r="C375" s="9"/>
      <c r="D375" s="13"/>
      <c r="E375" s="9"/>
      <c r="F375" s="9"/>
      <c r="G375" s="9"/>
      <c r="H375" s="9"/>
      <c r="I375" s="9"/>
      <c r="J375" s="9"/>
      <c r="K375" s="9"/>
      <c r="L375" s="9"/>
      <c r="M375" s="10"/>
      <c r="N375" s="9"/>
      <c r="O375" s="9"/>
      <c r="P375" s="10"/>
      <c r="Q375" s="10"/>
      <c r="R375" s="10"/>
      <c r="S375" s="9"/>
      <c r="T375" s="12"/>
      <c r="U375" s="11"/>
      <c r="V375" s="10"/>
      <c r="W375" s="10"/>
      <c r="X375" s="10"/>
      <c r="Y375" s="10"/>
      <c r="Z375" s="9"/>
      <c r="AA375" s="8"/>
      <c r="AB375" s="8"/>
      <c r="AC375" s="8"/>
      <c r="AD375" s="8"/>
      <c r="AE375" s="8"/>
      <c r="AF375" s="8"/>
      <c r="AX375" s="2"/>
      <c r="AY375" s="2"/>
      <c r="AZ375" s="2"/>
      <c r="BA375" s="2"/>
      <c r="BB375" s="2"/>
      <c r="BD375" s="56"/>
    </row>
    <row r="376" spans="2:56" ht="28.5" customHeight="1" x14ac:dyDescent="0.45">
      <c r="B376" s="14"/>
      <c r="C376" s="9"/>
      <c r="D376" s="13"/>
      <c r="E376" s="9"/>
      <c r="F376" s="9"/>
      <c r="G376" s="9"/>
      <c r="H376" s="9"/>
      <c r="I376" s="9"/>
      <c r="J376" s="9"/>
      <c r="K376" s="9"/>
      <c r="L376" s="9"/>
      <c r="M376" s="10"/>
      <c r="N376" s="9"/>
      <c r="O376" s="9"/>
      <c r="P376" s="10"/>
      <c r="Q376" s="10"/>
      <c r="R376" s="10"/>
      <c r="S376" s="9"/>
      <c r="T376" s="12"/>
      <c r="U376" s="11"/>
      <c r="V376" s="10"/>
      <c r="W376" s="10"/>
      <c r="X376" s="10"/>
      <c r="Y376" s="10"/>
      <c r="Z376" s="9"/>
      <c r="AA376" s="8"/>
      <c r="AB376" s="8"/>
      <c r="AC376" s="8"/>
      <c r="AD376" s="8"/>
      <c r="AE376" s="8"/>
      <c r="AF376" s="8"/>
      <c r="AX376" s="2"/>
      <c r="AY376" s="2"/>
      <c r="AZ376" s="2"/>
      <c r="BA376" s="2"/>
      <c r="BB376" s="2"/>
      <c r="BD376" s="56"/>
    </row>
    <row r="377" spans="2:56" ht="28.5" customHeight="1" x14ac:dyDescent="0.45">
      <c r="B377" s="14"/>
      <c r="C377" s="9"/>
      <c r="D377" s="13"/>
      <c r="E377" s="9"/>
      <c r="F377" s="9"/>
      <c r="G377" s="9"/>
      <c r="H377" s="9"/>
      <c r="I377" s="9"/>
      <c r="J377" s="9"/>
      <c r="K377" s="9"/>
      <c r="L377" s="9"/>
      <c r="M377" s="10"/>
      <c r="N377" s="9"/>
      <c r="O377" s="9"/>
      <c r="P377" s="10"/>
      <c r="Q377" s="10"/>
      <c r="R377" s="10"/>
      <c r="S377" s="9"/>
      <c r="T377" s="12"/>
      <c r="U377" s="11"/>
      <c r="V377" s="10"/>
      <c r="W377" s="10"/>
      <c r="X377" s="10"/>
      <c r="Y377" s="10"/>
      <c r="Z377" s="9"/>
      <c r="AA377" s="8"/>
      <c r="AB377" s="8"/>
      <c r="AC377" s="8"/>
      <c r="AD377" s="8"/>
      <c r="AE377" s="8"/>
      <c r="AF377" s="8"/>
      <c r="AX377" s="2"/>
      <c r="AY377" s="2"/>
      <c r="AZ377" s="2"/>
      <c r="BA377" s="2"/>
      <c r="BB377" s="2"/>
      <c r="BD377" s="56"/>
    </row>
    <row r="378" spans="2:56" ht="28.5" customHeight="1" x14ac:dyDescent="0.45">
      <c r="B378" s="14"/>
      <c r="C378" s="9"/>
      <c r="D378" s="13"/>
      <c r="E378" s="9"/>
      <c r="F378" s="9"/>
      <c r="G378" s="9"/>
      <c r="H378" s="9"/>
      <c r="I378" s="9"/>
      <c r="J378" s="9"/>
      <c r="K378" s="9"/>
      <c r="L378" s="9"/>
      <c r="M378" s="10"/>
      <c r="N378" s="9"/>
      <c r="O378" s="9"/>
      <c r="P378" s="10"/>
      <c r="Q378" s="10"/>
      <c r="R378" s="10"/>
      <c r="S378" s="9"/>
      <c r="T378" s="12"/>
      <c r="U378" s="11"/>
      <c r="V378" s="10"/>
      <c r="W378" s="10"/>
      <c r="X378" s="10"/>
      <c r="Y378" s="10"/>
      <c r="Z378" s="9"/>
      <c r="AA378" s="8"/>
      <c r="AB378" s="8"/>
      <c r="AC378" s="8"/>
      <c r="AD378" s="8"/>
      <c r="AE378" s="8"/>
      <c r="AF378" s="8"/>
      <c r="AX378" s="2"/>
      <c r="AY378" s="2"/>
      <c r="AZ378" s="2"/>
      <c r="BA378" s="2"/>
      <c r="BB378" s="2"/>
      <c r="BD378" s="56"/>
    </row>
    <row r="379" spans="2:56" ht="28.5" customHeight="1" x14ac:dyDescent="0.45">
      <c r="B379" s="14"/>
      <c r="C379" s="9"/>
      <c r="D379" s="13"/>
      <c r="E379" s="9"/>
      <c r="F379" s="9"/>
      <c r="G379" s="9"/>
      <c r="H379" s="9"/>
      <c r="I379" s="9"/>
      <c r="J379" s="9"/>
      <c r="K379" s="9"/>
      <c r="L379" s="9"/>
      <c r="M379" s="10"/>
      <c r="N379" s="9"/>
      <c r="O379" s="9"/>
      <c r="P379" s="10"/>
      <c r="Q379" s="10"/>
      <c r="R379" s="10"/>
      <c r="S379" s="9"/>
      <c r="T379" s="12"/>
      <c r="U379" s="11"/>
      <c r="V379" s="10"/>
      <c r="W379" s="10"/>
      <c r="X379" s="10"/>
      <c r="Y379" s="10"/>
      <c r="Z379" s="9"/>
      <c r="AA379" s="8"/>
      <c r="AB379" s="8"/>
      <c r="AC379" s="8"/>
      <c r="AD379" s="8"/>
      <c r="AE379" s="8"/>
      <c r="AF379" s="8"/>
      <c r="AX379" s="2"/>
      <c r="AY379" s="2"/>
      <c r="AZ379" s="2"/>
      <c r="BA379" s="2"/>
      <c r="BB379" s="2"/>
      <c r="BD379" s="56"/>
    </row>
    <row r="380" spans="2:56" ht="28.5" customHeight="1" x14ac:dyDescent="0.45">
      <c r="B380" s="14"/>
      <c r="C380" s="9"/>
      <c r="D380" s="13"/>
      <c r="E380" s="9"/>
      <c r="F380" s="9"/>
      <c r="G380" s="9"/>
      <c r="H380" s="9"/>
      <c r="I380" s="9"/>
      <c r="J380" s="9"/>
      <c r="K380" s="9"/>
      <c r="L380" s="9"/>
      <c r="M380" s="10"/>
      <c r="N380" s="9"/>
      <c r="O380" s="9"/>
      <c r="P380" s="10"/>
      <c r="Q380" s="10"/>
      <c r="R380" s="10"/>
      <c r="S380" s="9"/>
      <c r="T380" s="12"/>
      <c r="U380" s="11"/>
      <c r="V380" s="10"/>
      <c r="W380" s="10"/>
      <c r="X380" s="10"/>
      <c r="Y380" s="10"/>
      <c r="Z380" s="9"/>
      <c r="AA380" s="8"/>
      <c r="AB380" s="8"/>
      <c r="AC380" s="8"/>
      <c r="AD380" s="8"/>
      <c r="AE380" s="8"/>
      <c r="AF380" s="8"/>
      <c r="AX380" s="2"/>
      <c r="AY380" s="2"/>
      <c r="AZ380" s="2"/>
      <c r="BA380" s="2"/>
      <c r="BB380" s="2"/>
      <c r="BD380" s="56"/>
    </row>
    <row r="381" spans="2:56" ht="28.5" customHeight="1" x14ac:dyDescent="0.45">
      <c r="B381" s="14"/>
      <c r="C381" s="9"/>
      <c r="D381" s="13"/>
      <c r="E381" s="9"/>
      <c r="F381" s="9"/>
      <c r="G381" s="9"/>
      <c r="H381" s="9"/>
      <c r="I381" s="9"/>
      <c r="J381" s="9"/>
      <c r="K381" s="9"/>
      <c r="L381" s="9"/>
      <c r="M381" s="10"/>
      <c r="N381" s="9"/>
      <c r="O381" s="9"/>
      <c r="P381" s="10"/>
      <c r="Q381" s="10"/>
      <c r="R381" s="10"/>
      <c r="S381" s="9"/>
      <c r="T381" s="12"/>
      <c r="U381" s="11"/>
      <c r="V381" s="10"/>
      <c r="W381" s="10"/>
      <c r="X381" s="10"/>
      <c r="Y381" s="10"/>
      <c r="Z381" s="9"/>
      <c r="AA381" s="8"/>
      <c r="AB381" s="8"/>
      <c r="AC381" s="8"/>
      <c r="AD381" s="8"/>
      <c r="AE381" s="8"/>
      <c r="AF381" s="8"/>
      <c r="AX381" s="2"/>
      <c r="AY381" s="2"/>
      <c r="AZ381" s="2"/>
      <c r="BA381" s="2"/>
      <c r="BB381" s="2"/>
      <c r="BD381" s="56"/>
    </row>
    <row r="382" spans="2:56" ht="28.5" customHeight="1" x14ac:dyDescent="0.45">
      <c r="B382" s="14"/>
      <c r="C382" s="9"/>
      <c r="D382" s="13"/>
      <c r="E382" s="9"/>
      <c r="F382" s="9"/>
      <c r="G382" s="9"/>
      <c r="H382" s="9"/>
      <c r="I382" s="9"/>
      <c r="J382" s="9"/>
      <c r="K382" s="9"/>
      <c r="L382" s="9"/>
      <c r="M382" s="10"/>
      <c r="N382" s="9"/>
      <c r="O382" s="9"/>
      <c r="P382" s="10"/>
      <c r="Q382" s="10"/>
      <c r="R382" s="10"/>
      <c r="S382" s="9"/>
      <c r="T382" s="12"/>
      <c r="U382" s="11"/>
      <c r="V382" s="10"/>
      <c r="W382" s="10"/>
      <c r="X382" s="10"/>
      <c r="Y382" s="10"/>
      <c r="Z382" s="9"/>
      <c r="AA382" s="8"/>
      <c r="AB382" s="8"/>
      <c r="AC382" s="8"/>
      <c r="AD382" s="8"/>
      <c r="AE382" s="8"/>
      <c r="AF382" s="8"/>
      <c r="AX382" s="2"/>
      <c r="AY382" s="2"/>
      <c r="AZ382" s="2"/>
      <c r="BA382" s="2"/>
      <c r="BB382" s="2"/>
      <c r="BD382" s="56"/>
    </row>
    <row r="383" spans="2:56" ht="28.5" customHeight="1" x14ac:dyDescent="0.45">
      <c r="B383" s="14"/>
      <c r="C383" s="9"/>
      <c r="D383" s="13"/>
      <c r="E383" s="9"/>
      <c r="F383" s="9"/>
      <c r="G383" s="9"/>
      <c r="H383" s="9"/>
      <c r="I383" s="9"/>
      <c r="J383" s="9"/>
      <c r="K383" s="9"/>
      <c r="L383" s="9"/>
      <c r="M383" s="10"/>
      <c r="N383" s="9"/>
      <c r="O383" s="9"/>
      <c r="P383" s="10"/>
      <c r="Q383" s="10"/>
      <c r="R383" s="10"/>
      <c r="S383" s="9"/>
      <c r="T383" s="12"/>
      <c r="U383" s="11"/>
      <c r="V383" s="10"/>
      <c r="W383" s="10"/>
      <c r="X383" s="10"/>
      <c r="Y383" s="10"/>
      <c r="Z383" s="9"/>
      <c r="AA383" s="8"/>
      <c r="AB383" s="8"/>
      <c r="AC383" s="8"/>
      <c r="AD383" s="8"/>
      <c r="AE383" s="8"/>
      <c r="AF383" s="8"/>
      <c r="AX383" s="2"/>
      <c r="AY383" s="2"/>
      <c r="AZ383" s="2"/>
      <c r="BA383" s="2"/>
      <c r="BB383" s="2"/>
      <c r="BD383" s="56"/>
    </row>
    <row r="384" spans="2:56" ht="28.5" customHeight="1" x14ac:dyDescent="0.45">
      <c r="B384" s="14"/>
      <c r="C384" s="9"/>
      <c r="D384" s="13"/>
      <c r="E384" s="9"/>
      <c r="F384" s="9"/>
      <c r="G384" s="9"/>
      <c r="H384" s="9"/>
      <c r="I384" s="9"/>
      <c r="J384" s="9"/>
      <c r="K384" s="9"/>
      <c r="L384" s="9"/>
      <c r="M384" s="10"/>
      <c r="N384" s="9"/>
      <c r="O384" s="9"/>
      <c r="P384" s="10"/>
      <c r="Q384" s="10"/>
      <c r="R384" s="10"/>
      <c r="S384" s="9"/>
      <c r="T384" s="12"/>
      <c r="U384" s="11"/>
      <c r="V384" s="10"/>
      <c r="W384" s="10"/>
      <c r="X384" s="10"/>
      <c r="Y384" s="10"/>
      <c r="Z384" s="9"/>
      <c r="AA384" s="8"/>
      <c r="AB384" s="8"/>
      <c r="AC384" s="8"/>
      <c r="AD384" s="8"/>
      <c r="AE384" s="8"/>
      <c r="AF384" s="8"/>
      <c r="AX384" s="2"/>
      <c r="AY384" s="2"/>
      <c r="AZ384" s="2"/>
      <c r="BA384" s="2"/>
      <c r="BB384" s="2"/>
      <c r="BD384" s="56"/>
    </row>
    <row r="385" spans="2:56" ht="28.5" customHeight="1" x14ac:dyDescent="0.45">
      <c r="B385" s="14"/>
      <c r="C385" s="9"/>
      <c r="D385" s="13"/>
      <c r="E385" s="9"/>
      <c r="F385" s="9"/>
      <c r="G385" s="9"/>
      <c r="H385" s="9"/>
      <c r="I385" s="9"/>
      <c r="J385" s="9"/>
      <c r="K385" s="9"/>
      <c r="L385" s="9"/>
      <c r="M385" s="10"/>
      <c r="N385" s="9"/>
      <c r="O385" s="9"/>
      <c r="P385" s="10"/>
      <c r="Q385" s="10"/>
      <c r="R385" s="10"/>
      <c r="S385" s="9"/>
      <c r="T385" s="12"/>
      <c r="U385" s="11"/>
      <c r="V385" s="10"/>
      <c r="W385" s="10"/>
      <c r="X385" s="10"/>
      <c r="Y385" s="10"/>
      <c r="Z385" s="9"/>
      <c r="AA385" s="8"/>
      <c r="AB385" s="8"/>
      <c r="AC385" s="8"/>
      <c r="AD385" s="8"/>
      <c r="AE385" s="8"/>
      <c r="AF385" s="8"/>
      <c r="AX385" s="2"/>
      <c r="AY385" s="2"/>
      <c r="AZ385" s="2"/>
      <c r="BA385" s="2"/>
      <c r="BB385" s="2"/>
      <c r="BD385" s="56"/>
    </row>
    <row r="386" spans="2:56" ht="28.5" customHeight="1" x14ac:dyDescent="0.45">
      <c r="B386" s="14"/>
      <c r="C386" s="9"/>
      <c r="D386" s="13"/>
      <c r="E386" s="9"/>
      <c r="F386" s="9"/>
      <c r="G386" s="9"/>
      <c r="H386" s="9"/>
      <c r="I386" s="9"/>
      <c r="J386" s="9"/>
      <c r="K386" s="9"/>
      <c r="L386" s="9"/>
      <c r="M386" s="10"/>
      <c r="N386" s="9"/>
      <c r="O386" s="9"/>
      <c r="P386" s="10"/>
      <c r="Q386" s="10"/>
      <c r="R386" s="10"/>
      <c r="S386" s="9"/>
      <c r="T386" s="12"/>
      <c r="U386" s="11"/>
      <c r="V386" s="10"/>
      <c r="W386" s="10"/>
      <c r="X386" s="10"/>
      <c r="Y386" s="10"/>
      <c r="Z386" s="9"/>
      <c r="AA386" s="8"/>
      <c r="AB386" s="8"/>
      <c r="AC386" s="8"/>
      <c r="AD386" s="8"/>
      <c r="AE386" s="8"/>
      <c r="AF386" s="8"/>
      <c r="AX386" s="2"/>
      <c r="AY386" s="2"/>
      <c r="AZ386" s="2"/>
      <c r="BA386" s="2"/>
      <c r="BB386" s="2"/>
      <c r="BD386" s="56"/>
    </row>
    <row r="387" spans="2:56" ht="28.5" customHeight="1" x14ac:dyDescent="0.45">
      <c r="B387" s="14"/>
      <c r="C387" s="9"/>
      <c r="D387" s="13"/>
      <c r="E387" s="9"/>
      <c r="F387" s="9"/>
      <c r="G387" s="9"/>
      <c r="H387" s="9"/>
      <c r="I387" s="9"/>
      <c r="J387" s="9"/>
      <c r="K387" s="9"/>
      <c r="L387" s="9"/>
      <c r="M387" s="10"/>
      <c r="N387" s="9"/>
      <c r="O387" s="9"/>
      <c r="P387" s="10"/>
      <c r="Q387" s="10"/>
      <c r="R387" s="10"/>
      <c r="S387" s="9"/>
      <c r="T387" s="12"/>
      <c r="U387" s="11"/>
      <c r="V387" s="10"/>
      <c r="W387" s="10"/>
      <c r="X387" s="10"/>
      <c r="Y387" s="10"/>
      <c r="Z387" s="9"/>
      <c r="AA387" s="8"/>
      <c r="AB387" s="8"/>
      <c r="AC387" s="8"/>
      <c r="AD387" s="8"/>
      <c r="AE387" s="8"/>
      <c r="AF387" s="8"/>
      <c r="AX387" s="2"/>
      <c r="AY387" s="2"/>
      <c r="AZ387" s="2"/>
      <c r="BA387" s="2"/>
      <c r="BB387" s="2"/>
      <c r="BD387" s="56"/>
    </row>
    <row r="388" spans="2:56" ht="28.5" customHeight="1" x14ac:dyDescent="0.45">
      <c r="B388" s="14"/>
      <c r="C388" s="9"/>
      <c r="D388" s="13"/>
      <c r="E388" s="9"/>
      <c r="F388" s="9"/>
      <c r="G388" s="9"/>
      <c r="H388" s="9"/>
      <c r="I388" s="9"/>
      <c r="J388" s="9"/>
      <c r="K388" s="9"/>
      <c r="L388" s="9"/>
      <c r="M388" s="10"/>
      <c r="N388" s="9"/>
      <c r="O388" s="9"/>
      <c r="P388" s="10"/>
      <c r="Q388" s="10"/>
      <c r="R388" s="10"/>
      <c r="S388" s="9"/>
      <c r="T388" s="12"/>
      <c r="U388" s="11"/>
      <c r="V388" s="10"/>
      <c r="W388" s="10"/>
      <c r="X388" s="10"/>
      <c r="Y388" s="10"/>
      <c r="Z388" s="9"/>
      <c r="AA388" s="8"/>
      <c r="AB388" s="8"/>
      <c r="AC388" s="8"/>
      <c r="AD388" s="8"/>
      <c r="AE388" s="8"/>
      <c r="AF388" s="8"/>
      <c r="AX388" s="2"/>
      <c r="AY388" s="2"/>
      <c r="AZ388" s="2"/>
      <c r="BA388" s="2"/>
      <c r="BB388" s="2"/>
      <c r="BD388" s="56"/>
    </row>
    <row r="389" spans="2:56" ht="28.5" customHeight="1" x14ac:dyDescent="0.45">
      <c r="B389" s="14"/>
      <c r="C389" s="9"/>
      <c r="D389" s="13"/>
      <c r="E389" s="9"/>
      <c r="F389" s="9"/>
      <c r="G389" s="9"/>
      <c r="H389" s="9"/>
      <c r="I389" s="9"/>
      <c r="J389" s="9"/>
      <c r="K389" s="9"/>
      <c r="L389" s="9"/>
      <c r="M389" s="10"/>
      <c r="N389" s="9"/>
      <c r="O389" s="9"/>
      <c r="P389" s="10"/>
      <c r="Q389" s="10"/>
      <c r="R389" s="10"/>
      <c r="S389" s="9"/>
      <c r="T389" s="12"/>
      <c r="U389" s="11"/>
      <c r="V389" s="10"/>
      <c r="W389" s="10"/>
      <c r="X389" s="10"/>
      <c r="Y389" s="10"/>
      <c r="Z389" s="9"/>
      <c r="AA389" s="8"/>
      <c r="AB389" s="8"/>
      <c r="AC389" s="8"/>
      <c r="AD389" s="8"/>
      <c r="AE389" s="8"/>
      <c r="AF389" s="8"/>
      <c r="AX389" s="2"/>
      <c r="AY389" s="2"/>
      <c r="AZ389" s="2"/>
      <c r="BA389" s="2"/>
      <c r="BB389" s="2"/>
      <c r="BD389" s="56"/>
    </row>
    <row r="390" spans="2:56" ht="28.5" customHeight="1" x14ac:dyDescent="0.45">
      <c r="B390" s="14"/>
      <c r="C390" s="9"/>
      <c r="D390" s="13"/>
      <c r="E390" s="9"/>
      <c r="F390" s="9"/>
      <c r="G390" s="9"/>
      <c r="H390" s="9"/>
      <c r="I390" s="9"/>
      <c r="J390" s="9"/>
      <c r="K390" s="9"/>
      <c r="L390" s="9"/>
      <c r="M390" s="10"/>
      <c r="N390" s="9"/>
      <c r="O390" s="9"/>
      <c r="P390" s="10"/>
      <c r="Q390" s="10"/>
      <c r="R390" s="10"/>
      <c r="S390" s="9"/>
      <c r="T390" s="12"/>
      <c r="U390" s="11"/>
      <c r="V390" s="10"/>
      <c r="W390" s="10"/>
      <c r="X390" s="10"/>
      <c r="Y390" s="10"/>
      <c r="Z390" s="9"/>
      <c r="AA390" s="8"/>
      <c r="AB390" s="8"/>
      <c r="AC390" s="8"/>
      <c r="AD390" s="8"/>
      <c r="AE390" s="8"/>
      <c r="AF390" s="8"/>
      <c r="AX390" s="2"/>
      <c r="AY390" s="2"/>
      <c r="AZ390" s="2"/>
      <c r="BA390" s="2"/>
      <c r="BB390" s="2"/>
      <c r="BD390" s="56"/>
    </row>
    <row r="391" spans="2:56" ht="28.5" customHeight="1" x14ac:dyDescent="0.45">
      <c r="B391" s="14"/>
      <c r="C391" s="9"/>
      <c r="D391" s="13"/>
      <c r="E391" s="9"/>
      <c r="F391" s="9"/>
      <c r="G391" s="9"/>
      <c r="H391" s="9"/>
      <c r="I391" s="9"/>
      <c r="J391" s="9"/>
      <c r="K391" s="9"/>
      <c r="L391" s="9"/>
      <c r="M391" s="10"/>
      <c r="N391" s="9"/>
      <c r="O391" s="9"/>
      <c r="P391" s="10"/>
      <c r="Q391" s="10"/>
      <c r="R391" s="10"/>
      <c r="S391" s="9"/>
      <c r="T391" s="12"/>
      <c r="U391" s="11"/>
      <c r="V391" s="10"/>
      <c r="W391" s="10"/>
      <c r="X391" s="10"/>
      <c r="Y391" s="10"/>
      <c r="Z391" s="9"/>
      <c r="AA391" s="8"/>
      <c r="AB391" s="8"/>
      <c r="AC391" s="8"/>
      <c r="AD391" s="8"/>
      <c r="AE391" s="8"/>
      <c r="AF391" s="8"/>
      <c r="AX391" s="2"/>
      <c r="AY391" s="2"/>
      <c r="AZ391" s="2"/>
      <c r="BA391" s="2"/>
      <c r="BB391" s="2"/>
      <c r="BD391" s="56"/>
    </row>
    <row r="392" spans="2:56" ht="28.5" customHeight="1" x14ac:dyDescent="0.45">
      <c r="B392" s="14"/>
      <c r="C392" s="9"/>
      <c r="D392" s="13"/>
      <c r="E392" s="9"/>
      <c r="F392" s="9"/>
      <c r="G392" s="9"/>
      <c r="H392" s="9"/>
      <c r="I392" s="9"/>
      <c r="J392" s="9"/>
      <c r="K392" s="9"/>
      <c r="L392" s="9"/>
      <c r="M392" s="10"/>
      <c r="N392" s="9"/>
      <c r="O392" s="9"/>
      <c r="P392" s="10"/>
      <c r="Q392" s="10"/>
      <c r="R392" s="10"/>
      <c r="S392" s="9"/>
      <c r="T392" s="12"/>
      <c r="U392" s="11"/>
      <c r="V392" s="10"/>
      <c r="W392" s="10"/>
      <c r="X392" s="10"/>
      <c r="Y392" s="10"/>
      <c r="Z392" s="9"/>
      <c r="AA392" s="8"/>
      <c r="AB392" s="8"/>
      <c r="AC392" s="8"/>
      <c r="AD392" s="8"/>
      <c r="AE392" s="8"/>
      <c r="AF392" s="8"/>
      <c r="AX392" s="2"/>
      <c r="AY392" s="2"/>
      <c r="AZ392" s="2"/>
      <c r="BA392" s="2"/>
      <c r="BB392" s="2"/>
      <c r="BD392" s="56"/>
    </row>
    <row r="393" spans="2:56" ht="28.5" customHeight="1" x14ac:dyDescent="0.45">
      <c r="B393" s="14"/>
      <c r="C393" s="9"/>
      <c r="D393" s="13"/>
      <c r="E393" s="9"/>
      <c r="F393" s="9"/>
      <c r="G393" s="9"/>
      <c r="H393" s="9"/>
      <c r="I393" s="9"/>
      <c r="J393" s="9"/>
      <c r="K393" s="9"/>
      <c r="L393" s="9"/>
      <c r="M393" s="10"/>
      <c r="N393" s="9"/>
      <c r="O393" s="9"/>
      <c r="P393" s="10"/>
      <c r="Q393" s="10"/>
      <c r="R393" s="10"/>
      <c r="S393" s="9"/>
      <c r="T393" s="12"/>
      <c r="U393" s="11"/>
      <c r="V393" s="10"/>
      <c r="W393" s="10"/>
      <c r="X393" s="10"/>
      <c r="Y393" s="10"/>
      <c r="Z393" s="9"/>
      <c r="AA393" s="8"/>
      <c r="AB393" s="8"/>
      <c r="AC393" s="8"/>
      <c r="AD393" s="8"/>
      <c r="AE393" s="8"/>
      <c r="AF393" s="8"/>
      <c r="AX393" s="2"/>
      <c r="AY393" s="2"/>
      <c r="AZ393" s="2"/>
      <c r="BA393" s="2"/>
      <c r="BB393" s="2"/>
      <c r="BD393" s="56"/>
    </row>
    <row r="394" spans="2:56" ht="28.5" customHeight="1" x14ac:dyDescent="0.45">
      <c r="B394" s="14"/>
      <c r="C394" s="9"/>
      <c r="D394" s="13"/>
      <c r="E394" s="9"/>
      <c r="F394" s="9"/>
      <c r="G394" s="9"/>
      <c r="H394" s="9"/>
      <c r="I394" s="9"/>
      <c r="J394" s="9"/>
      <c r="K394" s="9"/>
      <c r="L394" s="9"/>
      <c r="M394" s="10"/>
      <c r="N394" s="9"/>
      <c r="O394" s="9"/>
      <c r="P394" s="10"/>
      <c r="Q394" s="10"/>
      <c r="R394" s="10"/>
      <c r="S394" s="9"/>
      <c r="T394" s="12"/>
      <c r="U394" s="11"/>
      <c r="V394" s="10"/>
      <c r="W394" s="10"/>
      <c r="X394" s="10"/>
      <c r="Y394" s="10"/>
      <c r="Z394" s="9"/>
      <c r="AA394" s="8"/>
      <c r="AB394" s="8"/>
      <c r="AC394" s="8"/>
      <c r="AD394" s="8"/>
      <c r="AE394" s="8"/>
      <c r="AF394" s="8"/>
      <c r="AX394" s="2"/>
      <c r="AY394" s="2"/>
      <c r="AZ394" s="2"/>
      <c r="BA394" s="2"/>
      <c r="BB394" s="2"/>
      <c r="BD394" s="56"/>
    </row>
    <row r="395" spans="2:56" ht="28.5" customHeight="1" x14ac:dyDescent="0.45">
      <c r="B395" s="14"/>
      <c r="C395" s="9"/>
      <c r="D395" s="13"/>
      <c r="E395" s="9"/>
      <c r="F395" s="9"/>
      <c r="G395" s="9"/>
      <c r="H395" s="9"/>
      <c r="I395" s="9"/>
      <c r="J395" s="9"/>
      <c r="K395" s="9"/>
      <c r="L395" s="9"/>
      <c r="M395" s="10"/>
      <c r="N395" s="9"/>
      <c r="O395" s="9"/>
      <c r="P395" s="10"/>
      <c r="Q395" s="10"/>
      <c r="R395" s="10"/>
      <c r="S395" s="9"/>
      <c r="T395" s="12"/>
      <c r="U395" s="11"/>
      <c r="V395" s="10"/>
      <c r="W395" s="10"/>
      <c r="X395" s="10"/>
      <c r="Y395" s="10"/>
      <c r="Z395" s="9"/>
      <c r="AA395" s="8"/>
      <c r="AB395" s="8"/>
      <c r="AC395" s="8"/>
      <c r="AD395" s="8"/>
      <c r="AE395" s="8"/>
      <c r="AF395" s="8"/>
      <c r="AX395" s="2"/>
      <c r="AY395" s="2"/>
      <c r="AZ395" s="2"/>
      <c r="BA395" s="2"/>
      <c r="BB395" s="2"/>
      <c r="BD395" s="56"/>
    </row>
    <row r="396" spans="2:56" ht="28.5" customHeight="1" x14ac:dyDescent="0.45">
      <c r="B396" s="14"/>
      <c r="C396" s="9"/>
      <c r="D396" s="13"/>
      <c r="E396" s="9"/>
      <c r="F396" s="9"/>
      <c r="G396" s="9"/>
      <c r="H396" s="9"/>
      <c r="I396" s="9"/>
      <c r="J396" s="9"/>
      <c r="K396" s="9"/>
      <c r="L396" s="9"/>
      <c r="M396" s="10"/>
      <c r="N396" s="9"/>
      <c r="O396" s="9"/>
      <c r="P396" s="10"/>
      <c r="Q396" s="10"/>
      <c r="R396" s="10"/>
      <c r="S396" s="9"/>
      <c r="T396" s="12"/>
      <c r="U396" s="11"/>
      <c r="V396" s="10"/>
      <c r="W396" s="10"/>
      <c r="X396" s="10"/>
      <c r="Y396" s="10"/>
      <c r="Z396" s="9"/>
      <c r="AA396" s="8"/>
      <c r="AB396" s="8"/>
      <c r="AC396" s="8"/>
      <c r="AD396" s="8"/>
      <c r="AE396" s="8"/>
      <c r="AF396" s="8"/>
      <c r="AX396" s="2"/>
      <c r="AY396" s="2"/>
      <c r="AZ396" s="2"/>
      <c r="BA396" s="2"/>
      <c r="BB396" s="2"/>
      <c r="BD396" s="56"/>
    </row>
    <row r="397" spans="2:56" ht="28.5" customHeight="1" x14ac:dyDescent="0.45">
      <c r="B397" s="14"/>
      <c r="C397" s="9"/>
      <c r="D397" s="13"/>
      <c r="E397" s="9"/>
      <c r="F397" s="9"/>
      <c r="G397" s="9"/>
      <c r="H397" s="9"/>
      <c r="I397" s="9"/>
      <c r="J397" s="9"/>
      <c r="K397" s="9"/>
      <c r="L397" s="9"/>
      <c r="M397" s="10"/>
      <c r="N397" s="9"/>
      <c r="O397" s="9"/>
      <c r="P397" s="10"/>
      <c r="Q397" s="10"/>
      <c r="R397" s="10"/>
      <c r="S397" s="9"/>
      <c r="T397" s="12"/>
      <c r="U397" s="11"/>
      <c r="V397" s="10"/>
      <c r="W397" s="10"/>
      <c r="X397" s="10"/>
      <c r="Y397" s="10"/>
      <c r="Z397" s="9"/>
      <c r="AA397" s="8"/>
      <c r="AB397" s="8"/>
      <c r="AC397" s="8"/>
      <c r="AD397" s="8"/>
      <c r="AE397" s="8"/>
      <c r="AF397" s="8"/>
      <c r="AX397" s="2"/>
      <c r="AY397" s="2"/>
      <c r="AZ397" s="2"/>
      <c r="BA397" s="2"/>
      <c r="BB397" s="2"/>
      <c r="BD397" s="56"/>
    </row>
    <row r="398" spans="2:56" ht="28.5" customHeight="1" x14ac:dyDescent="0.45">
      <c r="B398" s="14"/>
      <c r="C398" s="9"/>
      <c r="D398" s="13"/>
      <c r="E398" s="9"/>
      <c r="F398" s="9"/>
      <c r="G398" s="9"/>
      <c r="H398" s="9"/>
      <c r="I398" s="9"/>
      <c r="J398" s="9"/>
      <c r="K398" s="9"/>
      <c r="L398" s="9"/>
      <c r="M398" s="10"/>
      <c r="N398" s="9"/>
      <c r="O398" s="9"/>
      <c r="P398" s="10"/>
      <c r="Q398" s="10"/>
      <c r="R398" s="10"/>
      <c r="S398" s="9"/>
      <c r="T398" s="12"/>
      <c r="U398" s="11"/>
      <c r="V398" s="10"/>
      <c r="W398" s="10"/>
      <c r="X398" s="10"/>
      <c r="Y398" s="10"/>
      <c r="Z398" s="9"/>
      <c r="AA398" s="8"/>
      <c r="AB398" s="8"/>
      <c r="AC398" s="8"/>
      <c r="AD398" s="8"/>
      <c r="AE398" s="8"/>
      <c r="AF398" s="8"/>
      <c r="AX398" s="2"/>
      <c r="AY398" s="2"/>
      <c r="AZ398" s="2"/>
      <c r="BA398" s="2"/>
      <c r="BB398" s="2"/>
      <c r="BD398" s="56"/>
    </row>
    <row r="399" spans="2:56" ht="28.5" customHeight="1" x14ac:dyDescent="0.45">
      <c r="B399" s="14"/>
      <c r="C399" s="9"/>
      <c r="D399" s="13"/>
      <c r="E399" s="9"/>
      <c r="F399" s="9"/>
      <c r="G399" s="9"/>
      <c r="H399" s="9"/>
      <c r="I399" s="9"/>
      <c r="J399" s="9"/>
      <c r="K399" s="9"/>
      <c r="L399" s="9"/>
      <c r="M399" s="10"/>
      <c r="N399" s="9"/>
      <c r="O399" s="9"/>
      <c r="P399" s="10"/>
      <c r="Q399" s="10"/>
      <c r="R399" s="10"/>
      <c r="S399" s="9"/>
      <c r="T399" s="12"/>
      <c r="U399" s="11"/>
      <c r="V399" s="10"/>
      <c r="W399" s="10"/>
      <c r="X399" s="10"/>
      <c r="Y399" s="10"/>
      <c r="Z399" s="9"/>
      <c r="AA399" s="8"/>
      <c r="AB399" s="8"/>
      <c r="AC399" s="8"/>
      <c r="AD399" s="8"/>
      <c r="AE399" s="8"/>
      <c r="AF399" s="8"/>
      <c r="AX399" s="2"/>
      <c r="AY399" s="2"/>
      <c r="AZ399" s="2"/>
      <c r="BA399" s="2"/>
      <c r="BB399" s="2"/>
      <c r="BD399" s="56"/>
    </row>
    <row r="400" spans="2:56" ht="28.5" customHeight="1" x14ac:dyDescent="0.45">
      <c r="B400" s="14"/>
      <c r="C400" s="9"/>
      <c r="D400" s="13"/>
      <c r="E400" s="9"/>
      <c r="F400" s="9"/>
      <c r="G400" s="9"/>
      <c r="H400" s="9"/>
      <c r="I400" s="9"/>
      <c r="J400" s="9"/>
      <c r="K400" s="9"/>
      <c r="L400" s="9"/>
      <c r="M400" s="10"/>
      <c r="N400" s="9"/>
      <c r="O400" s="9"/>
      <c r="P400" s="10"/>
      <c r="Q400" s="10"/>
      <c r="R400" s="10"/>
      <c r="S400" s="9"/>
      <c r="T400" s="12"/>
      <c r="U400" s="11"/>
      <c r="V400" s="10"/>
      <c r="W400" s="10"/>
      <c r="X400" s="10"/>
      <c r="Y400" s="10"/>
      <c r="Z400" s="9"/>
      <c r="AA400" s="8"/>
      <c r="AB400" s="8"/>
      <c r="AC400" s="8"/>
      <c r="AD400" s="8"/>
      <c r="AE400" s="8"/>
      <c r="AF400" s="8"/>
      <c r="AX400" s="2"/>
      <c r="AY400" s="2"/>
      <c r="AZ400" s="2"/>
      <c r="BA400" s="2"/>
      <c r="BB400" s="2"/>
      <c r="BD400" s="56"/>
    </row>
    <row r="401" spans="2:56" ht="28.5" customHeight="1" x14ac:dyDescent="0.45">
      <c r="B401" s="14"/>
      <c r="C401" s="9"/>
      <c r="D401" s="13"/>
      <c r="E401" s="9"/>
      <c r="F401" s="9"/>
      <c r="G401" s="9"/>
      <c r="H401" s="9"/>
      <c r="I401" s="9"/>
      <c r="J401" s="9"/>
      <c r="K401" s="9"/>
      <c r="L401" s="9"/>
      <c r="M401" s="10"/>
      <c r="N401" s="9"/>
      <c r="O401" s="9"/>
      <c r="P401" s="10"/>
      <c r="Q401" s="10"/>
      <c r="R401" s="10"/>
      <c r="S401" s="9"/>
      <c r="T401" s="12"/>
      <c r="U401" s="11"/>
      <c r="V401" s="10"/>
      <c r="W401" s="10"/>
      <c r="X401" s="10"/>
      <c r="Y401" s="10"/>
      <c r="Z401" s="9"/>
      <c r="AA401" s="8"/>
      <c r="AB401" s="8"/>
      <c r="AC401" s="8"/>
      <c r="AD401" s="8"/>
      <c r="AE401" s="8"/>
      <c r="AF401" s="8"/>
      <c r="AX401" s="2"/>
      <c r="AY401" s="2"/>
      <c r="AZ401" s="2"/>
      <c r="BA401" s="2"/>
      <c r="BB401" s="2"/>
      <c r="BD401" s="56"/>
    </row>
    <row r="402" spans="2:56" ht="28.5" customHeight="1" x14ac:dyDescent="0.45">
      <c r="B402" s="14"/>
      <c r="C402" s="9"/>
      <c r="D402" s="13"/>
      <c r="E402" s="9"/>
      <c r="F402" s="9"/>
      <c r="G402" s="9"/>
      <c r="H402" s="9"/>
      <c r="I402" s="9"/>
      <c r="J402" s="9"/>
      <c r="K402" s="9"/>
      <c r="L402" s="9"/>
      <c r="M402" s="10"/>
      <c r="N402" s="9"/>
      <c r="O402" s="9"/>
      <c r="P402" s="10"/>
      <c r="Q402" s="10"/>
      <c r="R402" s="10"/>
      <c r="S402" s="9"/>
      <c r="T402" s="12"/>
      <c r="U402" s="11"/>
      <c r="V402" s="10"/>
      <c r="W402" s="10"/>
      <c r="X402" s="10"/>
      <c r="Y402" s="10"/>
      <c r="Z402" s="9"/>
      <c r="AA402" s="8"/>
      <c r="AB402" s="8"/>
      <c r="AC402" s="8"/>
      <c r="AD402" s="8"/>
      <c r="AE402" s="8"/>
      <c r="AF402" s="8"/>
      <c r="AX402" s="2"/>
      <c r="AY402" s="2"/>
      <c r="AZ402" s="2"/>
      <c r="BA402" s="2"/>
      <c r="BB402" s="2"/>
      <c r="BD402" s="56"/>
    </row>
    <row r="403" spans="2:56" ht="28.5" customHeight="1" x14ac:dyDescent="0.45">
      <c r="B403" s="14"/>
      <c r="C403" s="9"/>
      <c r="D403" s="13"/>
      <c r="E403" s="9"/>
      <c r="F403" s="9"/>
      <c r="G403" s="9"/>
      <c r="H403" s="9"/>
      <c r="I403" s="9"/>
      <c r="J403" s="9"/>
      <c r="K403" s="9"/>
      <c r="L403" s="9"/>
      <c r="M403" s="10"/>
      <c r="N403" s="9"/>
      <c r="O403" s="9"/>
      <c r="P403" s="10"/>
      <c r="Q403" s="10"/>
      <c r="R403" s="10"/>
      <c r="S403" s="9"/>
      <c r="T403" s="12"/>
      <c r="U403" s="11"/>
      <c r="V403" s="10"/>
      <c r="W403" s="10"/>
      <c r="X403" s="10"/>
      <c r="Y403" s="10"/>
      <c r="Z403" s="9"/>
      <c r="AA403" s="8"/>
      <c r="AB403" s="8"/>
      <c r="AC403" s="8"/>
      <c r="AD403" s="8"/>
      <c r="AE403" s="8"/>
      <c r="AF403" s="8"/>
      <c r="AX403" s="2"/>
      <c r="AY403" s="2"/>
      <c r="AZ403" s="2"/>
      <c r="BA403" s="2"/>
      <c r="BB403" s="2"/>
      <c r="BD403" s="56"/>
    </row>
    <row r="404" spans="2:56" ht="28.5" customHeight="1" x14ac:dyDescent="0.45">
      <c r="B404" s="14"/>
      <c r="C404" s="9"/>
      <c r="D404" s="13"/>
      <c r="E404" s="9"/>
      <c r="F404" s="9"/>
      <c r="G404" s="9"/>
      <c r="H404" s="9"/>
      <c r="I404" s="9"/>
      <c r="J404" s="9"/>
      <c r="K404" s="9"/>
      <c r="L404" s="9"/>
      <c r="M404" s="10"/>
      <c r="N404" s="9"/>
      <c r="O404" s="9"/>
      <c r="P404" s="10"/>
      <c r="Q404" s="10"/>
      <c r="R404" s="10"/>
      <c r="S404" s="9"/>
      <c r="T404" s="12"/>
      <c r="U404" s="11"/>
      <c r="V404" s="10"/>
      <c r="W404" s="10"/>
      <c r="X404" s="10"/>
      <c r="Y404" s="10"/>
      <c r="Z404" s="9"/>
      <c r="AA404" s="8"/>
      <c r="AB404" s="8"/>
      <c r="AC404" s="8"/>
      <c r="AD404" s="8"/>
      <c r="AE404" s="8"/>
      <c r="AF404" s="8"/>
      <c r="AX404" s="2"/>
      <c r="AY404" s="2"/>
      <c r="AZ404" s="2"/>
      <c r="BA404" s="2"/>
      <c r="BB404" s="2"/>
      <c r="BD404" s="56"/>
    </row>
    <row r="405" spans="2:56" ht="28.5" customHeight="1" x14ac:dyDescent="0.45">
      <c r="B405" s="14"/>
      <c r="C405" s="9"/>
      <c r="D405" s="13"/>
      <c r="E405" s="9"/>
      <c r="F405" s="9"/>
      <c r="G405" s="9"/>
      <c r="H405" s="9"/>
      <c r="I405" s="9"/>
      <c r="J405" s="9"/>
      <c r="K405" s="9"/>
      <c r="L405" s="9"/>
      <c r="M405" s="10"/>
      <c r="N405" s="9"/>
      <c r="O405" s="9"/>
      <c r="P405" s="10"/>
      <c r="Q405" s="10"/>
      <c r="R405" s="10"/>
      <c r="S405" s="9"/>
      <c r="T405" s="12"/>
      <c r="U405" s="11"/>
      <c r="V405" s="10"/>
      <c r="W405" s="10"/>
      <c r="X405" s="10"/>
      <c r="Y405" s="10"/>
      <c r="Z405" s="9"/>
      <c r="AA405" s="8"/>
      <c r="AB405" s="8"/>
      <c r="AC405" s="8"/>
      <c r="AD405" s="8"/>
      <c r="AE405" s="8"/>
      <c r="AF405" s="8"/>
      <c r="AX405" s="2"/>
      <c r="AY405" s="2"/>
      <c r="AZ405" s="2"/>
      <c r="BA405" s="2"/>
      <c r="BB405" s="2"/>
      <c r="BD405" s="56"/>
    </row>
    <row r="406" spans="2:56" ht="28.5" customHeight="1" x14ac:dyDescent="0.45">
      <c r="B406" s="14"/>
      <c r="C406" s="9"/>
      <c r="D406" s="13"/>
      <c r="E406" s="9"/>
      <c r="F406" s="9"/>
      <c r="G406" s="9"/>
      <c r="H406" s="9"/>
      <c r="I406" s="9"/>
      <c r="J406" s="9"/>
      <c r="K406" s="9"/>
      <c r="L406" s="9"/>
      <c r="M406" s="10"/>
      <c r="N406" s="9"/>
      <c r="O406" s="9"/>
      <c r="P406" s="10"/>
      <c r="Q406" s="10"/>
      <c r="R406" s="10"/>
      <c r="S406" s="9"/>
      <c r="T406" s="12"/>
      <c r="U406" s="11"/>
      <c r="V406" s="10"/>
      <c r="W406" s="10"/>
      <c r="X406" s="10"/>
      <c r="Y406" s="10"/>
      <c r="Z406" s="9"/>
      <c r="AA406" s="8"/>
      <c r="AB406" s="8"/>
      <c r="AC406" s="8"/>
      <c r="AD406" s="8"/>
      <c r="AE406" s="8"/>
      <c r="AF406" s="8"/>
      <c r="AX406" s="2"/>
      <c r="AY406" s="2"/>
      <c r="AZ406" s="2"/>
      <c r="BA406" s="2"/>
      <c r="BB406" s="2"/>
      <c r="BD406" s="56"/>
    </row>
    <row r="407" spans="2:56" ht="28.5" customHeight="1" x14ac:dyDescent="0.45">
      <c r="B407" s="14"/>
      <c r="C407" s="9"/>
      <c r="D407" s="13"/>
      <c r="E407" s="9"/>
      <c r="F407" s="9"/>
      <c r="G407" s="9"/>
      <c r="H407" s="9"/>
      <c r="I407" s="9"/>
      <c r="J407" s="9"/>
      <c r="K407" s="9"/>
      <c r="L407" s="9"/>
      <c r="M407" s="10"/>
      <c r="N407" s="9"/>
      <c r="O407" s="9"/>
      <c r="P407" s="10"/>
      <c r="Q407" s="10"/>
      <c r="R407" s="10"/>
      <c r="S407" s="9"/>
      <c r="T407" s="12"/>
      <c r="U407" s="11"/>
      <c r="V407" s="10"/>
      <c r="W407" s="10"/>
      <c r="X407" s="10"/>
      <c r="Y407" s="10"/>
      <c r="Z407" s="9"/>
      <c r="AA407" s="8"/>
      <c r="AB407" s="8"/>
      <c r="AC407" s="8"/>
      <c r="AD407" s="8"/>
      <c r="AE407" s="8"/>
      <c r="AF407" s="8"/>
      <c r="AX407" s="2"/>
      <c r="AY407" s="2"/>
      <c r="AZ407" s="2"/>
      <c r="BA407" s="2"/>
      <c r="BB407" s="2"/>
      <c r="BD407" s="56"/>
    </row>
    <row r="408" spans="2:56" ht="28.5" customHeight="1" x14ac:dyDescent="0.45">
      <c r="B408" s="14"/>
      <c r="C408" s="9"/>
      <c r="D408" s="13"/>
      <c r="E408" s="9"/>
      <c r="F408" s="9"/>
      <c r="G408" s="9"/>
      <c r="H408" s="9"/>
      <c r="I408" s="9"/>
      <c r="J408" s="9"/>
      <c r="K408" s="9"/>
      <c r="L408" s="9"/>
      <c r="M408" s="10"/>
      <c r="N408" s="9"/>
      <c r="O408" s="9"/>
      <c r="P408" s="10"/>
      <c r="Q408" s="10"/>
      <c r="R408" s="10"/>
      <c r="S408" s="9"/>
      <c r="T408" s="12"/>
      <c r="U408" s="11"/>
      <c r="V408" s="10"/>
      <c r="W408" s="10"/>
      <c r="X408" s="10"/>
      <c r="Y408" s="10"/>
      <c r="Z408" s="9"/>
      <c r="AA408" s="8"/>
      <c r="AB408" s="8"/>
      <c r="AC408" s="8"/>
      <c r="AD408" s="8"/>
      <c r="AE408" s="8"/>
      <c r="AF408" s="8"/>
      <c r="AX408" s="2"/>
      <c r="AY408" s="2"/>
      <c r="AZ408" s="2"/>
      <c r="BA408" s="2"/>
      <c r="BB408" s="2"/>
      <c r="BD408" s="56"/>
    </row>
    <row r="409" spans="2:56" ht="28.5" customHeight="1" x14ac:dyDescent="0.45">
      <c r="B409" s="14"/>
      <c r="C409" s="9"/>
      <c r="D409" s="13"/>
      <c r="E409" s="9"/>
      <c r="F409" s="9"/>
      <c r="G409" s="9"/>
      <c r="H409" s="9"/>
      <c r="I409" s="9"/>
      <c r="J409" s="9"/>
      <c r="K409" s="9"/>
      <c r="L409" s="9"/>
      <c r="M409" s="10"/>
      <c r="N409" s="9"/>
      <c r="O409" s="9"/>
      <c r="P409" s="10"/>
      <c r="Q409" s="10"/>
      <c r="R409" s="10"/>
      <c r="S409" s="9"/>
      <c r="T409" s="12"/>
      <c r="U409" s="11"/>
      <c r="V409" s="10"/>
      <c r="W409" s="10"/>
      <c r="X409" s="10"/>
      <c r="Y409" s="10"/>
      <c r="Z409" s="9"/>
      <c r="AA409" s="8"/>
      <c r="AB409" s="8"/>
      <c r="AC409" s="8"/>
      <c r="AD409" s="8"/>
      <c r="AE409" s="8"/>
      <c r="AF409" s="8"/>
      <c r="AX409" s="2"/>
      <c r="AY409" s="2"/>
      <c r="AZ409" s="2"/>
      <c r="BA409" s="2"/>
      <c r="BB409" s="2"/>
      <c r="BD409" s="56"/>
    </row>
    <row r="410" spans="2:56" ht="28.5" customHeight="1" x14ac:dyDescent="0.45">
      <c r="B410" s="14"/>
      <c r="C410" s="9"/>
      <c r="D410" s="13"/>
      <c r="E410" s="9"/>
      <c r="F410" s="9"/>
      <c r="G410" s="9"/>
      <c r="H410" s="9"/>
      <c r="I410" s="9"/>
      <c r="J410" s="9"/>
      <c r="K410" s="9"/>
      <c r="L410" s="9"/>
      <c r="M410" s="10"/>
      <c r="N410" s="9"/>
      <c r="O410" s="9"/>
      <c r="P410" s="10"/>
      <c r="Q410" s="10"/>
      <c r="R410" s="10"/>
      <c r="S410" s="9"/>
      <c r="T410" s="12"/>
      <c r="U410" s="11"/>
      <c r="V410" s="10"/>
      <c r="W410" s="10"/>
      <c r="X410" s="10"/>
      <c r="Y410" s="10"/>
      <c r="Z410" s="9"/>
      <c r="AA410" s="8"/>
      <c r="AB410" s="8"/>
      <c r="AC410" s="8"/>
      <c r="AD410" s="8"/>
      <c r="AE410" s="8"/>
      <c r="AF410" s="8"/>
      <c r="AX410" s="2"/>
      <c r="AY410" s="2"/>
      <c r="AZ410" s="2"/>
      <c r="BA410" s="2"/>
      <c r="BB410" s="2"/>
      <c r="BD410" s="56"/>
    </row>
    <row r="411" spans="2:56" ht="28.5" customHeight="1" x14ac:dyDescent="0.45">
      <c r="B411" s="14"/>
      <c r="C411" s="9"/>
      <c r="D411" s="13"/>
      <c r="E411" s="9"/>
      <c r="F411" s="9"/>
      <c r="G411" s="9"/>
      <c r="H411" s="9"/>
      <c r="I411" s="9"/>
      <c r="J411" s="9"/>
      <c r="K411" s="9"/>
      <c r="L411" s="9"/>
      <c r="M411" s="10"/>
      <c r="N411" s="9"/>
      <c r="O411" s="9"/>
      <c r="P411" s="10"/>
      <c r="Q411" s="10"/>
      <c r="R411" s="10"/>
      <c r="S411" s="9"/>
      <c r="T411" s="12"/>
      <c r="U411" s="11"/>
      <c r="V411" s="10"/>
      <c r="W411" s="10"/>
      <c r="X411" s="10"/>
      <c r="Y411" s="10"/>
      <c r="Z411" s="9"/>
      <c r="AA411" s="8"/>
      <c r="AB411" s="8"/>
      <c r="AC411" s="8"/>
      <c r="AD411" s="8"/>
      <c r="AE411" s="8"/>
      <c r="AF411" s="8"/>
      <c r="AX411" s="2"/>
      <c r="AY411" s="2"/>
      <c r="AZ411" s="2"/>
      <c r="BA411" s="2"/>
      <c r="BB411" s="2"/>
      <c r="BD411" s="56"/>
    </row>
    <row r="412" spans="2:56" ht="28.5" customHeight="1" x14ac:dyDescent="0.45">
      <c r="B412" s="14"/>
      <c r="C412" s="9"/>
      <c r="D412" s="13"/>
      <c r="E412" s="9"/>
      <c r="F412" s="9"/>
      <c r="G412" s="9"/>
      <c r="H412" s="9"/>
      <c r="I412" s="9"/>
      <c r="J412" s="9"/>
      <c r="K412" s="9"/>
      <c r="L412" s="9"/>
      <c r="M412" s="10"/>
      <c r="N412" s="9"/>
      <c r="O412" s="9"/>
      <c r="P412" s="10"/>
      <c r="Q412" s="10"/>
      <c r="R412" s="10"/>
      <c r="S412" s="9"/>
      <c r="T412" s="12"/>
      <c r="U412" s="11"/>
      <c r="V412" s="10"/>
      <c r="W412" s="10"/>
      <c r="X412" s="10"/>
      <c r="Y412" s="10"/>
      <c r="Z412" s="9"/>
      <c r="AA412" s="8"/>
      <c r="AB412" s="8"/>
      <c r="AC412" s="8"/>
      <c r="AD412" s="8"/>
      <c r="AE412" s="8"/>
      <c r="AF412" s="8"/>
      <c r="AX412" s="2"/>
      <c r="AY412" s="2"/>
      <c r="AZ412" s="2"/>
      <c r="BA412" s="2"/>
      <c r="BB412" s="2"/>
      <c r="BD412" s="56"/>
    </row>
    <row r="413" spans="2:56" ht="28.5" customHeight="1" x14ac:dyDescent="0.45">
      <c r="B413" s="14"/>
      <c r="C413" s="9"/>
      <c r="D413" s="13"/>
      <c r="E413" s="9"/>
      <c r="F413" s="9"/>
      <c r="G413" s="9"/>
      <c r="H413" s="9"/>
      <c r="I413" s="9"/>
      <c r="J413" s="9"/>
      <c r="K413" s="9"/>
      <c r="L413" s="9"/>
      <c r="M413" s="10"/>
      <c r="N413" s="9"/>
      <c r="O413" s="9"/>
      <c r="P413" s="10"/>
      <c r="Q413" s="10"/>
      <c r="R413" s="10"/>
      <c r="S413" s="9"/>
      <c r="T413" s="12"/>
      <c r="U413" s="11"/>
      <c r="V413" s="10"/>
      <c r="W413" s="10"/>
      <c r="X413" s="10"/>
      <c r="Y413" s="10"/>
      <c r="Z413" s="9"/>
      <c r="AA413" s="8"/>
      <c r="AB413" s="8"/>
      <c r="AC413" s="8"/>
      <c r="AD413" s="8"/>
      <c r="AE413" s="8"/>
      <c r="AF413" s="8"/>
      <c r="AX413" s="2"/>
      <c r="AY413" s="2"/>
      <c r="AZ413" s="2"/>
      <c r="BA413" s="2"/>
      <c r="BB413" s="2"/>
      <c r="BD413" s="56"/>
    </row>
    <row r="414" spans="2:56" ht="28.5" customHeight="1" x14ac:dyDescent="0.45">
      <c r="B414" s="14"/>
      <c r="C414" s="9"/>
      <c r="D414" s="13"/>
      <c r="E414" s="9"/>
      <c r="F414" s="9"/>
      <c r="G414" s="9"/>
      <c r="H414" s="9"/>
      <c r="I414" s="9"/>
      <c r="J414" s="9"/>
      <c r="K414" s="9"/>
      <c r="L414" s="9"/>
      <c r="M414" s="10"/>
      <c r="N414" s="9"/>
      <c r="O414" s="9"/>
      <c r="P414" s="10"/>
      <c r="Q414" s="10"/>
      <c r="R414" s="10"/>
      <c r="S414" s="9"/>
      <c r="T414" s="12"/>
      <c r="U414" s="11"/>
      <c r="V414" s="10"/>
      <c r="W414" s="10"/>
      <c r="X414" s="10"/>
      <c r="Y414" s="10"/>
      <c r="Z414" s="9"/>
      <c r="AA414" s="8"/>
      <c r="AB414" s="8"/>
      <c r="AC414" s="8"/>
      <c r="AD414" s="8"/>
      <c r="AE414" s="8"/>
      <c r="AF414" s="8"/>
      <c r="AX414" s="2"/>
      <c r="AY414" s="2"/>
      <c r="AZ414" s="2"/>
      <c r="BA414" s="2"/>
      <c r="BB414" s="2"/>
      <c r="BD414" s="56"/>
    </row>
    <row r="415" spans="2:56" ht="28.5" customHeight="1" x14ac:dyDescent="0.45">
      <c r="B415" s="14"/>
      <c r="C415" s="9"/>
      <c r="D415" s="13"/>
      <c r="E415" s="9"/>
      <c r="F415" s="9"/>
      <c r="G415" s="9"/>
      <c r="H415" s="9"/>
      <c r="I415" s="9"/>
      <c r="J415" s="9"/>
      <c r="K415" s="9"/>
      <c r="L415" s="9"/>
      <c r="M415" s="10"/>
      <c r="N415" s="9"/>
      <c r="O415" s="9"/>
      <c r="P415" s="10"/>
      <c r="Q415" s="10"/>
      <c r="R415" s="10"/>
      <c r="S415" s="9"/>
      <c r="T415" s="12"/>
      <c r="U415" s="11"/>
      <c r="V415" s="10"/>
      <c r="W415" s="10"/>
      <c r="X415" s="10"/>
      <c r="Y415" s="10"/>
      <c r="Z415" s="9"/>
      <c r="AA415" s="8"/>
      <c r="AB415" s="8"/>
      <c r="AC415" s="8"/>
      <c r="AD415" s="8"/>
      <c r="AE415" s="8"/>
      <c r="AF415" s="8"/>
      <c r="AX415" s="2"/>
      <c r="AY415" s="2"/>
      <c r="AZ415" s="2"/>
      <c r="BA415" s="2"/>
      <c r="BB415" s="2"/>
      <c r="BD415" s="56"/>
    </row>
    <row r="416" spans="2:56" ht="28.5" customHeight="1" x14ac:dyDescent="0.45">
      <c r="B416" s="14"/>
      <c r="C416" s="9"/>
      <c r="D416" s="13"/>
      <c r="E416" s="9"/>
      <c r="F416" s="9"/>
      <c r="G416" s="9"/>
      <c r="H416" s="9"/>
      <c r="I416" s="9"/>
      <c r="J416" s="9"/>
      <c r="K416" s="9"/>
      <c r="L416" s="9"/>
      <c r="M416" s="10"/>
      <c r="N416" s="9"/>
      <c r="O416" s="9"/>
      <c r="P416" s="10"/>
      <c r="Q416" s="10"/>
      <c r="R416" s="10"/>
      <c r="S416" s="9"/>
      <c r="T416" s="12"/>
      <c r="U416" s="11"/>
      <c r="V416" s="10"/>
      <c r="W416" s="10"/>
      <c r="X416" s="10"/>
      <c r="Y416" s="10"/>
      <c r="Z416" s="9"/>
      <c r="AA416" s="8"/>
      <c r="AB416" s="8"/>
      <c r="AC416" s="8"/>
      <c r="AD416" s="8"/>
      <c r="AE416" s="8"/>
      <c r="AF416" s="8"/>
      <c r="AX416" s="2"/>
      <c r="AY416" s="2"/>
      <c r="AZ416" s="2"/>
      <c r="BA416" s="2"/>
      <c r="BB416" s="2"/>
      <c r="BD416" s="56"/>
    </row>
    <row r="417" spans="2:56" ht="28.5" customHeight="1" x14ac:dyDescent="0.45">
      <c r="B417" s="14"/>
      <c r="C417" s="9"/>
      <c r="D417" s="13"/>
      <c r="E417" s="9"/>
      <c r="F417" s="9"/>
      <c r="G417" s="9"/>
      <c r="H417" s="9"/>
      <c r="I417" s="9"/>
      <c r="J417" s="9"/>
      <c r="K417" s="9"/>
      <c r="L417" s="9"/>
      <c r="M417" s="10"/>
      <c r="N417" s="9"/>
      <c r="O417" s="9"/>
      <c r="P417" s="10"/>
      <c r="Q417" s="10"/>
      <c r="R417" s="10"/>
      <c r="S417" s="9"/>
      <c r="T417" s="12"/>
      <c r="U417" s="11"/>
      <c r="V417" s="10"/>
      <c r="W417" s="10"/>
      <c r="X417" s="10"/>
      <c r="Y417" s="10"/>
      <c r="Z417" s="9"/>
      <c r="AA417" s="8"/>
      <c r="AB417" s="8"/>
      <c r="AC417" s="8"/>
      <c r="AD417" s="8"/>
      <c r="AE417" s="8"/>
      <c r="AF417" s="8"/>
      <c r="AX417" s="2"/>
      <c r="AY417" s="2"/>
      <c r="AZ417" s="2"/>
      <c r="BA417" s="2"/>
      <c r="BB417" s="2"/>
      <c r="BD417" s="56"/>
    </row>
    <row r="418" spans="2:56" ht="28.5" customHeight="1" x14ac:dyDescent="0.45">
      <c r="B418" s="14"/>
      <c r="C418" s="9"/>
      <c r="D418" s="13"/>
      <c r="E418" s="9"/>
      <c r="F418" s="9"/>
      <c r="G418" s="9"/>
      <c r="H418" s="9"/>
      <c r="I418" s="9"/>
      <c r="J418" s="9"/>
      <c r="K418" s="9"/>
      <c r="L418" s="9"/>
      <c r="M418" s="10"/>
      <c r="N418" s="9"/>
      <c r="O418" s="9"/>
      <c r="P418" s="10"/>
      <c r="Q418" s="10"/>
      <c r="R418" s="10"/>
      <c r="S418" s="9"/>
      <c r="T418" s="12"/>
      <c r="U418" s="11"/>
      <c r="V418" s="10"/>
      <c r="W418" s="10"/>
      <c r="X418" s="10"/>
      <c r="Y418" s="10"/>
      <c r="Z418" s="9"/>
      <c r="AA418" s="8"/>
      <c r="AB418" s="8"/>
      <c r="AC418" s="8"/>
      <c r="AD418" s="8"/>
      <c r="AE418" s="8"/>
      <c r="AF418" s="8"/>
      <c r="AX418" s="2"/>
      <c r="AY418" s="2"/>
      <c r="AZ418" s="2"/>
      <c r="BA418" s="2"/>
      <c r="BB418" s="2"/>
      <c r="BD418" s="56"/>
    </row>
    <row r="419" spans="2:56" ht="28.5" customHeight="1" x14ac:dyDescent="0.45">
      <c r="B419" s="14"/>
      <c r="C419" s="9"/>
      <c r="D419" s="13"/>
      <c r="E419" s="9"/>
      <c r="F419" s="9"/>
      <c r="G419" s="9"/>
      <c r="H419" s="9"/>
      <c r="I419" s="9"/>
      <c r="J419" s="9"/>
      <c r="K419" s="9"/>
      <c r="L419" s="9"/>
      <c r="M419" s="10"/>
      <c r="N419" s="9"/>
      <c r="O419" s="9"/>
      <c r="P419" s="10"/>
      <c r="Q419" s="10"/>
      <c r="R419" s="10"/>
      <c r="S419" s="9"/>
      <c r="T419" s="12"/>
      <c r="U419" s="11"/>
      <c r="V419" s="10"/>
      <c r="W419" s="10"/>
      <c r="X419" s="10"/>
      <c r="Y419" s="10"/>
      <c r="Z419" s="9"/>
      <c r="AA419" s="8"/>
      <c r="AB419" s="8"/>
      <c r="AC419" s="8"/>
      <c r="AD419" s="8"/>
      <c r="AE419" s="8"/>
      <c r="AF419" s="8"/>
      <c r="AX419" s="2"/>
      <c r="AY419" s="2"/>
      <c r="AZ419" s="2"/>
      <c r="BA419" s="2"/>
      <c r="BB419" s="2"/>
      <c r="BD419" s="56"/>
    </row>
    <row r="420" spans="2:56" ht="28.5" customHeight="1" x14ac:dyDescent="0.45">
      <c r="B420" s="14"/>
      <c r="C420" s="9"/>
      <c r="D420" s="13"/>
      <c r="E420" s="9"/>
      <c r="F420" s="9"/>
      <c r="G420" s="9"/>
      <c r="H420" s="9"/>
      <c r="I420" s="9"/>
      <c r="J420" s="9"/>
      <c r="K420" s="9"/>
      <c r="L420" s="9"/>
      <c r="M420" s="10"/>
      <c r="N420" s="9"/>
      <c r="O420" s="9"/>
      <c r="P420" s="10"/>
      <c r="Q420" s="10"/>
      <c r="R420" s="10"/>
      <c r="S420" s="9"/>
      <c r="T420" s="12"/>
      <c r="U420" s="11"/>
      <c r="V420" s="10"/>
      <c r="W420" s="10"/>
      <c r="X420" s="10"/>
      <c r="Y420" s="10"/>
      <c r="Z420" s="9"/>
      <c r="AA420" s="8"/>
      <c r="AB420" s="8"/>
      <c r="AC420" s="8"/>
      <c r="AD420" s="8"/>
      <c r="AE420" s="8"/>
      <c r="AF420" s="8"/>
      <c r="AX420" s="2"/>
      <c r="AY420" s="2"/>
      <c r="AZ420" s="2"/>
      <c r="BA420" s="2"/>
      <c r="BB420" s="2"/>
      <c r="BD420" s="56"/>
    </row>
    <row r="421" spans="2:56" ht="28.5" customHeight="1" x14ac:dyDescent="0.45">
      <c r="B421" s="14"/>
      <c r="C421" s="9"/>
      <c r="D421" s="13"/>
      <c r="E421" s="9"/>
      <c r="F421" s="9"/>
      <c r="G421" s="9"/>
      <c r="H421" s="9"/>
      <c r="I421" s="9"/>
      <c r="J421" s="9"/>
      <c r="K421" s="9"/>
      <c r="L421" s="9"/>
      <c r="M421" s="10"/>
      <c r="N421" s="9"/>
      <c r="O421" s="9"/>
      <c r="P421" s="10"/>
      <c r="Q421" s="10"/>
      <c r="R421" s="10"/>
      <c r="S421" s="9"/>
      <c r="T421" s="12"/>
      <c r="U421" s="11"/>
      <c r="V421" s="10"/>
      <c r="W421" s="10"/>
      <c r="X421" s="10"/>
      <c r="Y421" s="10"/>
      <c r="Z421" s="9"/>
      <c r="AA421" s="8"/>
      <c r="AB421" s="8"/>
      <c r="AC421" s="8"/>
      <c r="AD421" s="8"/>
      <c r="AE421" s="8"/>
      <c r="AF421" s="8"/>
      <c r="AX421" s="2"/>
      <c r="AY421" s="2"/>
      <c r="AZ421" s="2"/>
      <c r="BA421" s="2"/>
      <c r="BB421" s="2"/>
      <c r="BD421" s="56"/>
    </row>
    <row r="422" spans="2:56" ht="28.5" customHeight="1" x14ac:dyDescent="0.45">
      <c r="B422" s="14"/>
      <c r="C422" s="9"/>
      <c r="D422" s="13"/>
      <c r="E422" s="9"/>
      <c r="F422" s="9"/>
      <c r="G422" s="9"/>
      <c r="H422" s="9"/>
      <c r="I422" s="9"/>
      <c r="J422" s="9"/>
      <c r="K422" s="9"/>
      <c r="L422" s="9"/>
      <c r="M422" s="10"/>
      <c r="N422" s="9"/>
      <c r="O422" s="9"/>
      <c r="P422" s="10"/>
      <c r="Q422" s="10"/>
      <c r="R422" s="10"/>
      <c r="S422" s="9"/>
      <c r="T422" s="12"/>
      <c r="U422" s="11"/>
      <c r="V422" s="10"/>
      <c r="W422" s="10"/>
      <c r="X422" s="10"/>
      <c r="Y422" s="10"/>
      <c r="Z422" s="9"/>
      <c r="AA422" s="8"/>
      <c r="AB422" s="8"/>
      <c r="AC422" s="8"/>
      <c r="AD422" s="8"/>
      <c r="AE422" s="8"/>
      <c r="AF422" s="8"/>
      <c r="AX422" s="2"/>
      <c r="AY422" s="2"/>
      <c r="AZ422" s="2"/>
      <c r="BA422" s="2"/>
      <c r="BB422" s="2"/>
      <c r="BD422" s="56"/>
    </row>
    <row r="423" spans="2:56" ht="28.5" customHeight="1" x14ac:dyDescent="0.45">
      <c r="B423" s="14"/>
      <c r="C423" s="9"/>
      <c r="D423" s="13"/>
      <c r="E423" s="9"/>
      <c r="F423" s="9"/>
      <c r="G423" s="9"/>
      <c r="H423" s="9"/>
      <c r="I423" s="9"/>
      <c r="J423" s="9"/>
      <c r="K423" s="9"/>
      <c r="L423" s="9"/>
      <c r="M423" s="10"/>
      <c r="N423" s="9"/>
      <c r="O423" s="9"/>
      <c r="P423" s="10"/>
      <c r="Q423" s="10"/>
      <c r="R423" s="10"/>
      <c r="S423" s="9"/>
      <c r="T423" s="12"/>
      <c r="U423" s="11"/>
      <c r="V423" s="10"/>
      <c r="W423" s="10"/>
      <c r="X423" s="10"/>
      <c r="Y423" s="10"/>
      <c r="Z423" s="9"/>
      <c r="AA423" s="8"/>
      <c r="AB423" s="8"/>
      <c r="AC423" s="8"/>
      <c r="AD423" s="8"/>
      <c r="AE423" s="8"/>
      <c r="AF423" s="8"/>
      <c r="AX423" s="2"/>
      <c r="AY423" s="2"/>
      <c r="AZ423" s="2"/>
      <c r="BA423" s="2"/>
      <c r="BB423" s="2"/>
      <c r="BD423" s="56"/>
    </row>
    <row r="424" spans="2:56" ht="28.5" customHeight="1" x14ac:dyDescent="0.45">
      <c r="B424" s="14"/>
      <c r="C424" s="9"/>
      <c r="D424" s="13"/>
      <c r="E424" s="9"/>
      <c r="F424" s="9"/>
      <c r="G424" s="9"/>
      <c r="H424" s="9"/>
      <c r="I424" s="9"/>
      <c r="J424" s="9"/>
      <c r="K424" s="9"/>
      <c r="L424" s="9"/>
      <c r="M424" s="10"/>
      <c r="N424" s="9"/>
      <c r="O424" s="9"/>
      <c r="P424" s="10"/>
      <c r="Q424" s="10"/>
      <c r="R424" s="10"/>
      <c r="S424" s="9"/>
      <c r="T424" s="12"/>
      <c r="U424" s="11"/>
      <c r="V424" s="10"/>
      <c r="W424" s="10"/>
      <c r="X424" s="10"/>
      <c r="Y424" s="10"/>
      <c r="Z424" s="9"/>
      <c r="AA424" s="8"/>
      <c r="AB424" s="8"/>
      <c r="AC424" s="8"/>
      <c r="AD424" s="8"/>
      <c r="AE424" s="8"/>
      <c r="AF424" s="8"/>
      <c r="AX424" s="2"/>
      <c r="AY424" s="2"/>
      <c r="AZ424" s="2"/>
      <c r="BA424" s="2"/>
      <c r="BB424" s="2"/>
      <c r="BD424" s="56"/>
    </row>
    <row r="425" spans="2:56" ht="28.5" customHeight="1" x14ac:dyDescent="0.45">
      <c r="B425" s="14"/>
      <c r="C425" s="9"/>
      <c r="D425" s="13"/>
      <c r="E425" s="9"/>
      <c r="F425" s="9"/>
      <c r="G425" s="9"/>
      <c r="H425" s="9"/>
      <c r="I425" s="9"/>
      <c r="J425" s="9"/>
      <c r="K425" s="9"/>
      <c r="L425" s="9"/>
      <c r="M425" s="10"/>
      <c r="N425" s="9"/>
      <c r="O425" s="9"/>
      <c r="P425" s="10"/>
      <c r="Q425" s="10"/>
      <c r="R425" s="10"/>
      <c r="S425" s="9"/>
      <c r="T425" s="12"/>
      <c r="U425" s="11"/>
      <c r="V425" s="10"/>
      <c r="W425" s="10"/>
      <c r="X425" s="10"/>
      <c r="Y425" s="10"/>
      <c r="Z425" s="9"/>
      <c r="AA425" s="8"/>
      <c r="AB425" s="8"/>
      <c r="AC425" s="8"/>
      <c r="AD425" s="8"/>
      <c r="AE425" s="8"/>
      <c r="AF425" s="8"/>
      <c r="AX425" s="2"/>
      <c r="AY425" s="2"/>
      <c r="AZ425" s="2"/>
      <c r="BA425" s="2"/>
      <c r="BB425" s="2"/>
      <c r="BD425" s="56"/>
    </row>
    <row r="426" spans="2:56" ht="28.5" customHeight="1" x14ac:dyDescent="0.45">
      <c r="B426" s="14"/>
      <c r="C426" s="9"/>
      <c r="D426" s="13"/>
      <c r="E426" s="9"/>
      <c r="F426" s="9"/>
      <c r="G426" s="9"/>
      <c r="H426" s="9"/>
      <c r="I426" s="9"/>
      <c r="J426" s="9"/>
      <c r="K426" s="9"/>
      <c r="L426" s="9"/>
      <c r="M426" s="10"/>
      <c r="N426" s="9"/>
      <c r="O426" s="9"/>
      <c r="P426" s="10"/>
      <c r="Q426" s="10"/>
      <c r="R426" s="10"/>
      <c r="S426" s="9"/>
      <c r="T426" s="12"/>
      <c r="U426" s="11"/>
      <c r="V426" s="10"/>
      <c r="W426" s="10"/>
      <c r="X426" s="10"/>
      <c r="Y426" s="10"/>
      <c r="Z426" s="9"/>
      <c r="AA426" s="8"/>
      <c r="AB426" s="8"/>
      <c r="AC426" s="8"/>
      <c r="AD426" s="8"/>
      <c r="AE426" s="8"/>
      <c r="AF426" s="8"/>
      <c r="AX426" s="2"/>
      <c r="AY426" s="2"/>
      <c r="AZ426" s="2"/>
      <c r="BA426" s="2"/>
      <c r="BB426" s="2"/>
      <c r="BD426" s="56"/>
    </row>
    <row r="427" spans="2:56" ht="28.5" customHeight="1" x14ac:dyDescent="0.45">
      <c r="B427" s="14"/>
      <c r="C427" s="9"/>
      <c r="D427" s="13"/>
      <c r="E427" s="9"/>
      <c r="F427" s="9"/>
      <c r="G427" s="9"/>
      <c r="H427" s="9"/>
      <c r="I427" s="9"/>
      <c r="J427" s="9"/>
      <c r="K427" s="9"/>
      <c r="L427" s="9"/>
      <c r="M427" s="10"/>
      <c r="N427" s="9"/>
      <c r="O427" s="9"/>
      <c r="P427" s="10"/>
      <c r="Q427" s="10"/>
      <c r="R427" s="10"/>
      <c r="S427" s="9"/>
      <c r="T427" s="12"/>
      <c r="U427" s="11"/>
      <c r="V427" s="10"/>
      <c r="W427" s="10"/>
      <c r="X427" s="10"/>
      <c r="Y427" s="10"/>
      <c r="Z427" s="9"/>
      <c r="AA427" s="8"/>
      <c r="AB427" s="8"/>
      <c r="AC427" s="8"/>
      <c r="AD427" s="8"/>
      <c r="AE427" s="8"/>
      <c r="AF427" s="8"/>
      <c r="AX427" s="2"/>
      <c r="AY427" s="2"/>
      <c r="AZ427" s="2"/>
      <c r="BA427" s="2"/>
      <c r="BB427" s="2"/>
      <c r="BD427" s="56"/>
    </row>
    <row r="428" spans="2:56" ht="28.5" customHeight="1" x14ac:dyDescent="0.45">
      <c r="B428" s="14"/>
      <c r="C428" s="9"/>
      <c r="D428" s="13"/>
      <c r="E428" s="9"/>
      <c r="F428" s="9"/>
      <c r="G428" s="9"/>
      <c r="H428" s="9"/>
      <c r="I428" s="9"/>
      <c r="J428" s="9"/>
      <c r="K428" s="9"/>
      <c r="L428" s="9"/>
      <c r="M428" s="10"/>
      <c r="N428" s="9"/>
      <c r="O428" s="9"/>
      <c r="P428" s="10"/>
      <c r="Q428" s="10"/>
      <c r="R428" s="10"/>
      <c r="S428" s="9"/>
      <c r="T428" s="12"/>
      <c r="U428" s="11"/>
      <c r="V428" s="10"/>
      <c r="W428" s="10"/>
      <c r="X428" s="10"/>
      <c r="Y428" s="10"/>
      <c r="Z428" s="9"/>
      <c r="AA428" s="8"/>
      <c r="AB428" s="8"/>
      <c r="AC428" s="8"/>
      <c r="AD428" s="8"/>
      <c r="AE428" s="8"/>
      <c r="AF428" s="8"/>
      <c r="AX428" s="2"/>
      <c r="AY428" s="2"/>
      <c r="AZ428" s="2"/>
      <c r="BA428" s="2"/>
      <c r="BB428" s="2"/>
      <c r="BD428" s="56"/>
    </row>
    <row r="429" spans="2:56" ht="28.5" customHeight="1" x14ac:dyDescent="0.45">
      <c r="B429" s="14"/>
      <c r="C429" s="9"/>
      <c r="D429" s="13"/>
      <c r="E429" s="9"/>
      <c r="F429" s="9"/>
      <c r="G429" s="9"/>
      <c r="H429" s="9"/>
      <c r="I429" s="9"/>
      <c r="J429" s="9"/>
      <c r="K429" s="9"/>
      <c r="L429" s="9"/>
      <c r="M429" s="10"/>
      <c r="N429" s="9"/>
      <c r="O429" s="9"/>
      <c r="P429" s="10"/>
      <c r="Q429" s="10"/>
      <c r="R429" s="10"/>
      <c r="S429" s="9"/>
      <c r="T429" s="12"/>
      <c r="U429" s="11"/>
      <c r="V429" s="10"/>
      <c r="W429" s="10"/>
      <c r="X429" s="10"/>
      <c r="Y429" s="10"/>
      <c r="Z429" s="9"/>
      <c r="AA429" s="8"/>
      <c r="AB429" s="8"/>
      <c r="AC429" s="8"/>
      <c r="AD429" s="8"/>
      <c r="AE429" s="8"/>
      <c r="AF429" s="8"/>
      <c r="AX429" s="2"/>
      <c r="AY429" s="2"/>
      <c r="AZ429" s="2"/>
      <c r="BA429" s="2"/>
      <c r="BB429" s="2"/>
      <c r="BD429" s="56"/>
    </row>
    <row r="430" spans="2:56" ht="28.5" customHeight="1" x14ac:dyDescent="0.45">
      <c r="B430" s="14"/>
      <c r="C430" s="9"/>
      <c r="D430" s="13"/>
      <c r="E430" s="9"/>
      <c r="F430" s="9"/>
      <c r="G430" s="9"/>
      <c r="H430" s="9"/>
      <c r="I430" s="9"/>
      <c r="J430" s="9"/>
      <c r="K430" s="9"/>
      <c r="L430" s="9"/>
      <c r="M430" s="10"/>
      <c r="N430" s="9"/>
      <c r="O430" s="9"/>
      <c r="P430" s="10"/>
      <c r="Q430" s="10"/>
      <c r="R430" s="10"/>
      <c r="S430" s="9"/>
      <c r="T430" s="12"/>
      <c r="U430" s="11"/>
      <c r="V430" s="10"/>
      <c r="W430" s="10"/>
      <c r="X430" s="10"/>
      <c r="Y430" s="10"/>
      <c r="Z430" s="9"/>
      <c r="AA430" s="8"/>
      <c r="AB430" s="8"/>
      <c r="AC430" s="8"/>
      <c r="AD430" s="8"/>
      <c r="AE430" s="8"/>
      <c r="AF430" s="8"/>
      <c r="AX430" s="2"/>
      <c r="AY430" s="2"/>
      <c r="AZ430" s="2"/>
      <c r="BA430" s="2"/>
      <c r="BB430" s="2"/>
      <c r="BD430" s="56"/>
    </row>
    <row r="431" spans="2:56" ht="28.5" customHeight="1" x14ac:dyDescent="0.45">
      <c r="B431" s="14"/>
      <c r="C431" s="9"/>
      <c r="D431" s="13"/>
      <c r="E431" s="9"/>
      <c r="F431" s="9"/>
      <c r="G431" s="9"/>
      <c r="H431" s="9"/>
      <c r="I431" s="9"/>
      <c r="J431" s="9"/>
      <c r="K431" s="9"/>
      <c r="L431" s="9"/>
      <c r="M431" s="10"/>
      <c r="N431" s="9"/>
      <c r="O431" s="9"/>
      <c r="P431" s="10"/>
      <c r="Q431" s="10"/>
      <c r="R431" s="10"/>
      <c r="S431" s="9"/>
      <c r="T431" s="12"/>
      <c r="U431" s="11"/>
      <c r="V431" s="10"/>
      <c r="W431" s="10"/>
      <c r="X431" s="10"/>
      <c r="Y431" s="10"/>
      <c r="Z431" s="9"/>
      <c r="AA431" s="8"/>
      <c r="AB431" s="8"/>
      <c r="AC431" s="8"/>
      <c r="AD431" s="8"/>
      <c r="AE431" s="8"/>
      <c r="AF431" s="8"/>
      <c r="AX431" s="2"/>
      <c r="AY431" s="2"/>
      <c r="AZ431" s="2"/>
      <c r="BA431" s="2"/>
      <c r="BB431" s="2"/>
      <c r="BD431" s="56"/>
    </row>
    <row r="432" spans="2:56" ht="28.5" customHeight="1" x14ac:dyDescent="0.45">
      <c r="B432" s="14"/>
      <c r="C432" s="9"/>
      <c r="D432" s="13"/>
      <c r="E432" s="9"/>
      <c r="F432" s="9"/>
      <c r="G432" s="9"/>
      <c r="H432" s="9"/>
      <c r="I432" s="9"/>
      <c r="J432" s="9"/>
      <c r="K432" s="9"/>
      <c r="L432" s="9"/>
      <c r="M432" s="10"/>
      <c r="N432" s="9"/>
      <c r="O432" s="9"/>
      <c r="P432" s="10"/>
      <c r="Q432" s="10"/>
      <c r="R432" s="10"/>
      <c r="S432" s="9"/>
      <c r="T432" s="12"/>
      <c r="U432" s="11"/>
      <c r="V432" s="10"/>
      <c r="W432" s="10"/>
      <c r="X432" s="10"/>
      <c r="Y432" s="10"/>
      <c r="Z432" s="9"/>
      <c r="AA432" s="8"/>
      <c r="AB432" s="8"/>
      <c r="AC432" s="8"/>
      <c r="AD432" s="8"/>
      <c r="AE432" s="8"/>
      <c r="AF432" s="8"/>
      <c r="AX432" s="2"/>
      <c r="AY432" s="2"/>
      <c r="AZ432" s="2"/>
      <c r="BA432" s="2"/>
      <c r="BB432" s="2"/>
      <c r="BD432" s="56"/>
    </row>
    <row r="433" spans="2:56" ht="28.5" customHeight="1" x14ac:dyDescent="0.45">
      <c r="B433" s="14"/>
      <c r="C433" s="9"/>
      <c r="D433" s="13"/>
      <c r="E433" s="9"/>
      <c r="F433" s="9"/>
      <c r="G433" s="9"/>
      <c r="H433" s="9"/>
      <c r="I433" s="9"/>
      <c r="J433" s="9"/>
      <c r="K433" s="9"/>
      <c r="L433" s="9"/>
      <c r="M433" s="10"/>
      <c r="N433" s="9"/>
      <c r="O433" s="9"/>
      <c r="P433" s="10"/>
      <c r="Q433" s="10"/>
      <c r="R433" s="10"/>
      <c r="S433" s="9"/>
      <c r="T433" s="12"/>
      <c r="U433" s="11"/>
      <c r="V433" s="10"/>
      <c r="W433" s="10"/>
      <c r="X433" s="10"/>
      <c r="Y433" s="10"/>
      <c r="Z433" s="9"/>
      <c r="AA433" s="8"/>
      <c r="AB433" s="8"/>
      <c r="AC433" s="8"/>
      <c r="AD433" s="8"/>
      <c r="AE433" s="8"/>
      <c r="AF433" s="8"/>
      <c r="AX433" s="2"/>
      <c r="AY433" s="2"/>
      <c r="AZ433" s="2"/>
      <c r="BA433" s="2"/>
      <c r="BB433" s="2"/>
      <c r="BD433" s="56"/>
    </row>
    <row r="434" spans="2:56" ht="28.5" customHeight="1" x14ac:dyDescent="0.45">
      <c r="B434" s="14"/>
      <c r="C434" s="9"/>
      <c r="D434" s="13"/>
      <c r="E434" s="9"/>
      <c r="F434" s="9"/>
      <c r="G434" s="9"/>
      <c r="H434" s="9"/>
      <c r="I434" s="9"/>
      <c r="J434" s="9"/>
      <c r="K434" s="9"/>
      <c r="L434" s="9"/>
      <c r="M434" s="10"/>
      <c r="N434" s="9"/>
      <c r="O434" s="9"/>
      <c r="P434" s="10"/>
      <c r="Q434" s="10"/>
      <c r="R434" s="10"/>
      <c r="S434" s="9"/>
      <c r="T434" s="12"/>
      <c r="U434" s="11"/>
      <c r="V434" s="10"/>
      <c r="W434" s="10"/>
      <c r="X434" s="10"/>
      <c r="Y434" s="10"/>
      <c r="Z434" s="9"/>
      <c r="AA434" s="8"/>
      <c r="AB434" s="8"/>
      <c r="AC434" s="8"/>
      <c r="AD434" s="8"/>
      <c r="AE434" s="8"/>
      <c r="AF434" s="8"/>
      <c r="AX434" s="2"/>
      <c r="AY434" s="2"/>
      <c r="AZ434" s="2"/>
      <c r="BA434" s="2"/>
      <c r="BB434" s="2"/>
      <c r="BD434" s="56"/>
    </row>
    <row r="435" spans="2:56" ht="28.5" customHeight="1" x14ac:dyDescent="0.45">
      <c r="B435" s="14"/>
      <c r="C435" s="9"/>
      <c r="D435" s="13"/>
      <c r="E435" s="9"/>
      <c r="F435" s="9"/>
      <c r="G435" s="9"/>
      <c r="H435" s="9"/>
      <c r="I435" s="9"/>
      <c r="J435" s="9"/>
      <c r="K435" s="9"/>
      <c r="L435" s="9"/>
      <c r="M435" s="10"/>
      <c r="N435" s="9"/>
      <c r="O435" s="9"/>
      <c r="P435" s="10"/>
      <c r="Q435" s="10"/>
      <c r="R435" s="10"/>
      <c r="S435" s="9"/>
      <c r="T435" s="12"/>
      <c r="U435" s="11"/>
      <c r="V435" s="10"/>
      <c r="W435" s="10"/>
      <c r="X435" s="10"/>
      <c r="Y435" s="10"/>
      <c r="Z435" s="9"/>
      <c r="AA435" s="8"/>
      <c r="AB435" s="8"/>
      <c r="AC435" s="8"/>
      <c r="AD435" s="8"/>
      <c r="AE435" s="8"/>
      <c r="AF435" s="8"/>
      <c r="AX435" s="2"/>
      <c r="AY435" s="2"/>
      <c r="AZ435" s="2"/>
      <c r="BA435" s="2"/>
      <c r="BB435" s="2"/>
      <c r="BD435" s="56"/>
    </row>
    <row r="436" spans="2:56" ht="28.5" customHeight="1" x14ac:dyDescent="0.45">
      <c r="B436" s="14"/>
      <c r="C436" s="9"/>
      <c r="D436" s="13"/>
      <c r="E436" s="9"/>
      <c r="F436" s="9"/>
      <c r="G436" s="9"/>
      <c r="H436" s="9"/>
      <c r="I436" s="9"/>
      <c r="J436" s="9"/>
      <c r="K436" s="9"/>
      <c r="L436" s="9"/>
      <c r="M436" s="10"/>
      <c r="N436" s="9"/>
      <c r="O436" s="9"/>
      <c r="P436" s="10"/>
      <c r="Q436" s="10"/>
      <c r="R436" s="10"/>
      <c r="S436" s="9"/>
      <c r="T436" s="12"/>
      <c r="U436" s="11"/>
      <c r="V436" s="10"/>
      <c r="W436" s="10"/>
      <c r="X436" s="10"/>
      <c r="Y436" s="10"/>
      <c r="Z436" s="9"/>
      <c r="AA436" s="8"/>
      <c r="AB436" s="8"/>
      <c r="AC436" s="8"/>
      <c r="AD436" s="8"/>
      <c r="AE436" s="8"/>
      <c r="AF436" s="8"/>
      <c r="AX436" s="2"/>
      <c r="AY436" s="2"/>
      <c r="AZ436" s="2"/>
      <c r="BA436" s="2"/>
      <c r="BB436" s="2"/>
      <c r="BD436" s="56"/>
    </row>
    <row r="437" spans="2:56" ht="28.5" customHeight="1" x14ac:dyDescent="0.45">
      <c r="B437" s="14"/>
      <c r="C437" s="9"/>
      <c r="D437" s="13"/>
      <c r="E437" s="9"/>
      <c r="F437" s="9"/>
      <c r="G437" s="9"/>
      <c r="H437" s="9"/>
      <c r="I437" s="9"/>
      <c r="J437" s="9"/>
      <c r="K437" s="9"/>
      <c r="L437" s="9"/>
      <c r="M437" s="10"/>
      <c r="N437" s="9"/>
      <c r="O437" s="9"/>
      <c r="P437" s="10"/>
      <c r="Q437" s="10"/>
      <c r="R437" s="10"/>
      <c r="S437" s="9"/>
      <c r="T437" s="12"/>
      <c r="U437" s="11"/>
      <c r="V437" s="10"/>
      <c r="W437" s="10"/>
      <c r="X437" s="10"/>
      <c r="Y437" s="10"/>
      <c r="Z437" s="9"/>
      <c r="AA437" s="8"/>
      <c r="AB437" s="8"/>
      <c r="AC437" s="8"/>
      <c r="AD437" s="8"/>
      <c r="AE437" s="8"/>
      <c r="AF437" s="8"/>
      <c r="AX437" s="2"/>
      <c r="AY437" s="2"/>
      <c r="AZ437" s="2"/>
      <c r="BA437" s="2"/>
      <c r="BB437" s="2"/>
      <c r="BD437" s="56"/>
    </row>
    <row r="438" spans="2:56" ht="28.5" customHeight="1" x14ac:dyDescent="0.45">
      <c r="B438" s="14"/>
      <c r="C438" s="9"/>
      <c r="D438" s="13"/>
      <c r="E438" s="9"/>
      <c r="F438" s="9"/>
      <c r="G438" s="9"/>
      <c r="H438" s="9"/>
      <c r="I438" s="9"/>
      <c r="J438" s="9"/>
      <c r="K438" s="9"/>
      <c r="L438" s="9"/>
      <c r="M438" s="10"/>
      <c r="N438" s="9"/>
      <c r="O438" s="9"/>
      <c r="P438" s="10"/>
      <c r="Q438" s="10"/>
      <c r="R438" s="10"/>
      <c r="S438" s="9"/>
      <c r="T438" s="12"/>
      <c r="U438" s="11"/>
      <c r="V438" s="10"/>
      <c r="W438" s="10"/>
      <c r="X438" s="10"/>
      <c r="Y438" s="10"/>
      <c r="Z438" s="9"/>
      <c r="AA438" s="8"/>
      <c r="AB438" s="8"/>
      <c r="AC438" s="8"/>
      <c r="AD438" s="8"/>
      <c r="AE438" s="8"/>
      <c r="AF438" s="8"/>
      <c r="AX438" s="2"/>
      <c r="AY438" s="2"/>
      <c r="AZ438" s="2"/>
      <c r="BA438" s="2"/>
      <c r="BB438" s="2"/>
      <c r="BD438" s="56"/>
    </row>
    <row r="439" spans="2:56" ht="28.5" customHeight="1" x14ac:dyDescent="0.45">
      <c r="B439" s="14"/>
      <c r="C439" s="9"/>
      <c r="D439" s="13"/>
      <c r="E439" s="9"/>
      <c r="F439" s="9"/>
      <c r="G439" s="9"/>
      <c r="H439" s="9"/>
      <c r="I439" s="9"/>
      <c r="J439" s="9"/>
      <c r="K439" s="9"/>
      <c r="L439" s="9"/>
      <c r="M439" s="10"/>
      <c r="N439" s="9"/>
      <c r="O439" s="9"/>
      <c r="P439" s="10"/>
      <c r="Q439" s="10"/>
      <c r="R439" s="10"/>
      <c r="S439" s="9"/>
      <c r="T439" s="12"/>
      <c r="U439" s="11"/>
      <c r="V439" s="10"/>
      <c r="W439" s="10"/>
      <c r="X439" s="10"/>
      <c r="Y439" s="10"/>
      <c r="Z439" s="9"/>
      <c r="AA439" s="8"/>
      <c r="AB439" s="8"/>
      <c r="AC439" s="8"/>
      <c r="AD439" s="8"/>
      <c r="AE439" s="8"/>
      <c r="AF439" s="8"/>
      <c r="AX439" s="2"/>
      <c r="AY439" s="2"/>
      <c r="AZ439" s="2"/>
      <c r="BA439" s="2"/>
      <c r="BB439" s="2"/>
      <c r="BD439" s="56"/>
    </row>
    <row r="440" spans="2:56" ht="28.5" customHeight="1" x14ac:dyDescent="0.45">
      <c r="B440" s="14"/>
      <c r="C440" s="9"/>
      <c r="D440" s="13"/>
      <c r="E440" s="9"/>
      <c r="F440" s="9"/>
      <c r="G440" s="9"/>
      <c r="H440" s="9"/>
      <c r="I440" s="9"/>
      <c r="J440" s="9"/>
      <c r="K440" s="9"/>
      <c r="L440" s="9"/>
      <c r="M440" s="10"/>
      <c r="N440" s="9"/>
      <c r="O440" s="9"/>
      <c r="P440" s="10"/>
      <c r="Q440" s="10"/>
      <c r="R440" s="10"/>
      <c r="S440" s="9"/>
      <c r="T440" s="12"/>
      <c r="U440" s="11"/>
      <c r="V440" s="10"/>
      <c r="W440" s="10"/>
      <c r="X440" s="10"/>
      <c r="Y440" s="10"/>
      <c r="Z440" s="9"/>
      <c r="AA440" s="8"/>
      <c r="AB440" s="8"/>
      <c r="AC440" s="8"/>
      <c r="AD440" s="8"/>
      <c r="AE440" s="8"/>
      <c r="AF440" s="8"/>
      <c r="AX440" s="2"/>
      <c r="AY440" s="2"/>
      <c r="AZ440" s="2"/>
      <c r="BA440" s="2"/>
      <c r="BB440" s="2"/>
      <c r="BD440" s="56"/>
    </row>
    <row r="441" spans="2:56" ht="28.5" customHeight="1" x14ac:dyDescent="0.45">
      <c r="B441" s="14"/>
      <c r="C441" s="9"/>
      <c r="D441" s="13"/>
      <c r="E441" s="9"/>
      <c r="F441" s="9"/>
      <c r="G441" s="9"/>
      <c r="H441" s="9"/>
      <c r="I441" s="9"/>
      <c r="J441" s="9"/>
      <c r="K441" s="9"/>
      <c r="L441" s="9"/>
      <c r="M441" s="10"/>
      <c r="N441" s="9"/>
      <c r="O441" s="9"/>
      <c r="P441" s="10"/>
      <c r="Q441" s="10"/>
      <c r="R441" s="10"/>
      <c r="S441" s="9"/>
      <c r="T441" s="12"/>
      <c r="U441" s="11"/>
      <c r="V441" s="10"/>
      <c r="W441" s="10"/>
      <c r="X441" s="10"/>
      <c r="Y441" s="10"/>
      <c r="Z441" s="9"/>
      <c r="AA441" s="8"/>
      <c r="AB441" s="8"/>
      <c r="AC441" s="8"/>
      <c r="AD441" s="8"/>
      <c r="AE441" s="8"/>
      <c r="AF441" s="8"/>
      <c r="AX441" s="2"/>
      <c r="AY441" s="2"/>
      <c r="AZ441" s="2"/>
      <c r="BA441" s="2"/>
      <c r="BB441" s="2"/>
      <c r="BD441" s="56"/>
    </row>
    <row r="442" spans="2:56" ht="28.5" customHeight="1" x14ac:dyDescent="0.45">
      <c r="B442" s="14"/>
      <c r="C442" s="9"/>
      <c r="D442" s="13"/>
      <c r="E442" s="9"/>
      <c r="F442" s="9"/>
      <c r="G442" s="9"/>
      <c r="H442" s="9"/>
      <c r="I442" s="9"/>
      <c r="J442" s="9"/>
      <c r="K442" s="9"/>
      <c r="L442" s="9"/>
      <c r="M442" s="10"/>
      <c r="N442" s="9"/>
      <c r="O442" s="9"/>
      <c r="P442" s="10"/>
      <c r="Q442" s="10"/>
      <c r="R442" s="10"/>
      <c r="S442" s="9"/>
      <c r="T442" s="12"/>
      <c r="U442" s="11"/>
      <c r="V442" s="10"/>
      <c r="W442" s="10"/>
      <c r="X442" s="10"/>
      <c r="Y442" s="10"/>
      <c r="Z442" s="9"/>
      <c r="AA442" s="8"/>
      <c r="AB442" s="8"/>
      <c r="AC442" s="8"/>
      <c r="AD442" s="8"/>
      <c r="AE442" s="8"/>
      <c r="AF442" s="8"/>
      <c r="AX442" s="2"/>
      <c r="AY442" s="2"/>
      <c r="AZ442" s="2"/>
      <c r="BA442" s="2"/>
      <c r="BB442" s="2"/>
      <c r="BD442" s="56"/>
    </row>
    <row r="443" spans="2:56" ht="28.5" customHeight="1" x14ac:dyDescent="0.45">
      <c r="B443" s="14"/>
      <c r="C443" s="9"/>
      <c r="D443" s="13"/>
      <c r="E443" s="9"/>
      <c r="F443" s="9"/>
      <c r="G443" s="9"/>
      <c r="H443" s="9"/>
      <c r="I443" s="9"/>
      <c r="J443" s="9"/>
      <c r="K443" s="9"/>
      <c r="L443" s="9"/>
      <c r="M443" s="10"/>
      <c r="N443" s="9"/>
      <c r="O443" s="9"/>
      <c r="P443" s="10"/>
      <c r="Q443" s="10"/>
      <c r="R443" s="10"/>
      <c r="S443" s="9"/>
      <c r="T443" s="12"/>
      <c r="U443" s="11"/>
      <c r="V443" s="10"/>
      <c r="W443" s="10"/>
      <c r="X443" s="10"/>
      <c r="Y443" s="10"/>
      <c r="Z443" s="9"/>
      <c r="AA443" s="8"/>
      <c r="AB443" s="8"/>
      <c r="AC443" s="8"/>
      <c r="AD443" s="8"/>
      <c r="AE443" s="8"/>
      <c r="AF443" s="8"/>
      <c r="AX443" s="2"/>
      <c r="AY443" s="2"/>
      <c r="AZ443" s="2"/>
      <c r="BA443" s="2"/>
      <c r="BB443" s="2"/>
      <c r="BD443" s="56"/>
    </row>
    <row r="444" spans="2:56" ht="28.5" customHeight="1" x14ac:dyDescent="0.45">
      <c r="B444" s="14"/>
      <c r="C444" s="9"/>
      <c r="D444" s="13"/>
      <c r="E444" s="9"/>
      <c r="F444" s="9"/>
      <c r="G444" s="9"/>
      <c r="H444" s="9"/>
      <c r="I444" s="9"/>
      <c r="J444" s="9"/>
      <c r="K444" s="9"/>
      <c r="L444" s="9"/>
      <c r="M444" s="10"/>
      <c r="N444" s="9"/>
      <c r="O444" s="9"/>
      <c r="P444" s="10"/>
      <c r="Q444" s="10"/>
      <c r="R444" s="10"/>
      <c r="S444" s="9"/>
      <c r="T444" s="12"/>
      <c r="U444" s="11"/>
      <c r="V444" s="10"/>
      <c r="W444" s="10"/>
      <c r="X444" s="10"/>
      <c r="Y444" s="10"/>
      <c r="Z444" s="9"/>
      <c r="AA444" s="8"/>
      <c r="AB444" s="8"/>
      <c r="AC444" s="8"/>
      <c r="AD444" s="8"/>
      <c r="AE444" s="8"/>
      <c r="AF444" s="8"/>
      <c r="AX444" s="2"/>
      <c r="AY444" s="2"/>
      <c r="AZ444" s="2"/>
      <c r="BA444" s="2"/>
      <c r="BB444" s="2"/>
      <c r="BD444" s="56"/>
    </row>
    <row r="445" spans="2:56" ht="28.5" customHeight="1" x14ac:dyDescent="0.45">
      <c r="B445" s="14"/>
      <c r="C445" s="9"/>
      <c r="D445" s="13"/>
      <c r="E445" s="9"/>
      <c r="F445" s="9"/>
      <c r="G445" s="9"/>
      <c r="H445" s="9"/>
      <c r="I445" s="9"/>
      <c r="J445" s="9"/>
      <c r="K445" s="9"/>
      <c r="L445" s="9"/>
      <c r="M445" s="10"/>
      <c r="N445" s="9"/>
      <c r="O445" s="9"/>
      <c r="P445" s="10"/>
      <c r="Q445" s="10"/>
      <c r="R445" s="10"/>
      <c r="S445" s="9"/>
      <c r="T445" s="12"/>
      <c r="U445" s="11"/>
      <c r="V445" s="10"/>
      <c r="W445" s="10"/>
      <c r="X445" s="10"/>
      <c r="Y445" s="10"/>
      <c r="Z445" s="9"/>
      <c r="AA445" s="8"/>
      <c r="AB445" s="8"/>
      <c r="AC445" s="8"/>
      <c r="AD445" s="8"/>
      <c r="AE445" s="8"/>
      <c r="AF445" s="8"/>
      <c r="AX445" s="2"/>
      <c r="AY445" s="2"/>
      <c r="AZ445" s="2"/>
      <c r="BA445" s="2"/>
      <c r="BB445" s="2"/>
      <c r="BD445" s="56"/>
    </row>
    <row r="446" spans="2:56" ht="28.5" customHeight="1" x14ac:dyDescent="0.45">
      <c r="B446" s="14"/>
      <c r="C446" s="9"/>
      <c r="D446" s="13"/>
      <c r="E446" s="9"/>
      <c r="F446" s="9"/>
      <c r="G446" s="9"/>
      <c r="H446" s="9"/>
      <c r="I446" s="9"/>
      <c r="J446" s="9"/>
      <c r="K446" s="9"/>
      <c r="L446" s="9"/>
      <c r="M446" s="10"/>
      <c r="N446" s="9"/>
      <c r="O446" s="9"/>
      <c r="P446" s="10"/>
      <c r="Q446" s="10"/>
      <c r="R446" s="10"/>
      <c r="S446" s="9"/>
      <c r="T446" s="12"/>
      <c r="U446" s="11"/>
      <c r="V446" s="10"/>
      <c r="W446" s="10"/>
      <c r="X446" s="10"/>
      <c r="Y446" s="10"/>
      <c r="Z446" s="9"/>
      <c r="AA446" s="8"/>
      <c r="AB446" s="8"/>
      <c r="AC446" s="8"/>
      <c r="AD446" s="8"/>
      <c r="AE446" s="8"/>
      <c r="AF446" s="8"/>
      <c r="AX446" s="2"/>
      <c r="AY446" s="2"/>
      <c r="AZ446" s="2"/>
      <c r="BA446" s="2"/>
      <c r="BB446" s="2"/>
      <c r="BD446" s="56"/>
    </row>
    <row r="447" spans="2:56" ht="28.5" customHeight="1" x14ac:dyDescent="0.45">
      <c r="B447" s="14"/>
      <c r="C447" s="9"/>
      <c r="D447" s="13"/>
      <c r="E447" s="9"/>
      <c r="F447" s="9"/>
      <c r="G447" s="9"/>
      <c r="H447" s="9"/>
      <c r="I447" s="9"/>
      <c r="J447" s="9"/>
      <c r="K447" s="9"/>
      <c r="L447" s="9"/>
      <c r="M447" s="10"/>
      <c r="N447" s="9"/>
      <c r="O447" s="9"/>
      <c r="P447" s="10"/>
      <c r="Q447" s="10"/>
      <c r="R447" s="10"/>
      <c r="S447" s="9"/>
      <c r="T447" s="12"/>
      <c r="U447" s="11"/>
      <c r="V447" s="10"/>
      <c r="W447" s="10"/>
      <c r="X447" s="10"/>
      <c r="Y447" s="10"/>
      <c r="Z447" s="9"/>
      <c r="AA447" s="8"/>
      <c r="AB447" s="8"/>
      <c r="AC447" s="8"/>
      <c r="AD447" s="8"/>
      <c r="AE447" s="8"/>
      <c r="AF447" s="8"/>
      <c r="AX447" s="2"/>
      <c r="AY447" s="2"/>
      <c r="AZ447" s="2"/>
      <c r="BA447" s="2"/>
      <c r="BB447" s="2"/>
      <c r="BD447" s="56"/>
    </row>
    <row r="448" spans="2:56" ht="28.5" customHeight="1" x14ac:dyDescent="0.45">
      <c r="B448" s="14"/>
      <c r="C448" s="9"/>
      <c r="D448" s="13"/>
      <c r="E448" s="9"/>
      <c r="F448" s="9"/>
      <c r="G448" s="9"/>
      <c r="H448" s="9"/>
      <c r="I448" s="9"/>
      <c r="J448" s="9"/>
      <c r="K448" s="9"/>
      <c r="L448" s="9"/>
      <c r="M448" s="10"/>
      <c r="N448" s="9"/>
      <c r="O448" s="9"/>
      <c r="P448" s="10"/>
      <c r="Q448" s="10"/>
      <c r="R448" s="10"/>
      <c r="S448" s="9"/>
      <c r="T448" s="12"/>
      <c r="U448" s="11"/>
      <c r="V448" s="10"/>
      <c r="W448" s="10"/>
      <c r="X448" s="10"/>
      <c r="Y448" s="10"/>
      <c r="Z448" s="9"/>
      <c r="AA448" s="8"/>
      <c r="AB448" s="8"/>
      <c r="AC448" s="8"/>
      <c r="AD448" s="8"/>
      <c r="AE448" s="8"/>
      <c r="AF448" s="8"/>
      <c r="AX448" s="2"/>
      <c r="AY448" s="2"/>
      <c r="AZ448" s="2"/>
      <c r="BA448" s="2"/>
      <c r="BB448" s="2"/>
      <c r="BD448" s="56"/>
    </row>
    <row r="449" spans="2:56" ht="28.5" customHeight="1" x14ac:dyDescent="0.45">
      <c r="B449" s="14"/>
      <c r="C449" s="9"/>
      <c r="D449" s="13"/>
      <c r="E449" s="9"/>
      <c r="F449" s="9"/>
      <c r="G449" s="9"/>
      <c r="H449" s="9"/>
      <c r="I449" s="9"/>
      <c r="J449" s="9"/>
      <c r="K449" s="9"/>
      <c r="L449" s="9"/>
      <c r="M449" s="10"/>
      <c r="N449" s="9"/>
      <c r="O449" s="9"/>
      <c r="P449" s="10"/>
      <c r="Q449" s="10"/>
      <c r="R449" s="10"/>
      <c r="S449" s="9"/>
      <c r="T449" s="12"/>
      <c r="U449" s="11"/>
      <c r="V449" s="10"/>
      <c r="W449" s="10"/>
      <c r="X449" s="10"/>
      <c r="Y449" s="10"/>
      <c r="Z449" s="9"/>
      <c r="AA449" s="8"/>
      <c r="AB449" s="8"/>
      <c r="AC449" s="8"/>
      <c r="AD449" s="8"/>
      <c r="AE449" s="8"/>
      <c r="AF449" s="8"/>
      <c r="AX449" s="2"/>
      <c r="AY449" s="2"/>
      <c r="AZ449" s="2"/>
      <c r="BA449" s="2"/>
      <c r="BB449" s="2"/>
      <c r="BD449" s="56"/>
    </row>
    <row r="450" spans="2:56" ht="28.5" customHeight="1" x14ac:dyDescent="0.45">
      <c r="B450" s="14"/>
      <c r="C450" s="9"/>
      <c r="D450" s="13"/>
      <c r="E450" s="9"/>
      <c r="F450" s="9"/>
      <c r="G450" s="9"/>
      <c r="H450" s="9"/>
      <c r="I450" s="9"/>
      <c r="J450" s="9"/>
      <c r="K450" s="9"/>
      <c r="L450" s="9"/>
      <c r="M450" s="10"/>
      <c r="N450" s="9"/>
      <c r="O450" s="9"/>
      <c r="P450" s="10"/>
      <c r="Q450" s="10"/>
      <c r="R450" s="10"/>
      <c r="S450" s="9"/>
      <c r="T450" s="12"/>
      <c r="U450" s="11"/>
      <c r="V450" s="10"/>
      <c r="W450" s="10"/>
      <c r="X450" s="10"/>
      <c r="Y450" s="10"/>
      <c r="Z450" s="9"/>
      <c r="AA450" s="8"/>
      <c r="AB450" s="8"/>
      <c r="AC450" s="8"/>
      <c r="AD450" s="8"/>
      <c r="AE450" s="8"/>
      <c r="AF450" s="8"/>
      <c r="AX450" s="2"/>
      <c r="AY450" s="2"/>
      <c r="AZ450" s="2"/>
      <c r="BA450" s="2"/>
      <c r="BB450" s="2"/>
      <c r="BD450" s="56"/>
    </row>
    <row r="451" spans="2:56" ht="28.5" customHeight="1" x14ac:dyDescent="0.45">
      <c r="B451" s="14"/>
      <c r="C451" s="9"/>
      <c r="D451" s="13"/>
      <c r="E451" s="9"/>
      <c r="F451" s="9"/>
      <c r="G451" s="9"/>
      <c r="H451" s="9"/>
      <c r="I451" s="9"/>
      <c r="J451" s="9"/>
      <c r="K451" s="9"/>
      <c r="L451" s="9"/>
      <c r="M451" s="10"/>
      <c r="N451" s="9"/>
      <c r="O451" s="9"/>
      <c r="P451" s="10"/>
      <c r="Q451" s="10"/>
      <c r="R451" s="10"/>
      <c r="S451" s="9"/>
      <c r="T451" s="12"/>
      <c r="U451" s="11"/>
      <c r="V451" s="10"/>
      <c r="W451" s="10"/>
      <c r="X451" s="10"/>
      <c r="Y451" s="10"/>
      <c r="Z451" s="9"/>
      <c r="AA451" s="8"/>
      <c r="AB451" s="8"/>
      <c r="AC451" s="8"/>
      <c r="AD451" s="8"/>
      <c r="AE451" s="8"/>
      <c r="AF451" s="8"/>
      <c r="AX451" s="2"/>
      <c r="AY451" s="2"/>
      <c r="AZ451" s="2"/>
      <c r="BA451" s="2"/>
      <c r="BB451" s="2"/>
      <c r="BD451" s="56"/>
    </row>
    <row r="452" spans="2:56" ht="28.5" customHeight="1" x14ac:dyDescent="0.45">
      <c r="B452" s="14"/>
      <c r="C452" s="9"/>
      <c r="D452" s="13"/>
      <c r="E452" s="9"/>
      <c r="F452" s="9"/>
      <c r="G452" s="9"/>
      <c r="H452" s="9"/>
      <c r="I452" s="9"/>
      <c r="J452" s="9"/>
      <c r="K452" s="9"/>
      <c r="L452" s="9"/>
      <c r="M452" s="10"/>
      <c r="N452" s="9"/>
      <c r="O452" s="9"/>
      <c r="P452" s="10"/>
      <c r="Q452" s="10"/>
      <c r="R452" s="10"/>
      <c r="S452" s="9"/>
      <c r="T452" s="12"/>
      <c r="U452" s="11"/>
      <c r="V452" s="10"/>
      <c r="W452" s="10"/>
      <c r="X452" s="10"/>
      <c r="Y452" s="10"/>
      <c r="Z452" s="9"/>
      <c r="AA452" s="8"/>
      <c r="AB452" s="8"/>
      <c r="AC452" s="8"/>
      <c r="AD452" s="8"/>
      <c r="AE452" s="8"/>
      <c r="AF452" s="8"/>
      <c r="AX452" s="2"/>
      <c r="AY452" s="2"/>
      <c r="AZ452" s="2"/>
      <c r="BA452" s="2"/>
      <c r="BB452" s="2"/>
      <c r="BD452" s="56"/>
    </row>
    <row r="453" spans="2:56" ht="28.5" customHeight="1" x14ac:dyDescent="0.45">
      <c r="B453" s="14"/>
      <c r="C453" s="9"/>
      <c r="D453" s="13"/>
      <c r="E453" s="9"/>
      <c r="F453" s="9"/>
      <c r="G453" s="9"/>
      <c r="H453" s="9"/>
      <c r="I453" s="9"/>
      <c r="J453" s="9"/>
      <c r="K453" s="9"/>
      <c r="L453" s="9"/>
      <c r="M453" s="10"/>
      <c r="N453" s="9"/>
      <c r="O453" s="9"/>
      <c r="P453" s="10"/>
      <c r="Q453" s="10"/>
      <c r="R453" s="10"/>
      <c r="S453" s="9"/>
      <c r="T453" s="12"/>
      <c r="U453" s="11"/>
      <c r="V453" s="10"/>
      <c r="W453" s="10"/>
      <c r="X453" s="10"/>
      <c r="Y453" s="10"/>
      <c r="Z453" s="9"/>
      <c r="AA453" s="8"/>
      <c r="AB453" s="8"/>
      <c r="AC453" s="8"/>
      <c r="AD453" s="8"/>
      <c r="AE453" s="8"/>
      <c r="AF453" s="8"/>
      <c r="AX453" s="2"/>
      <c r="AY453" s="2"/>
      <c r="AZ453" s="2"/>
      <c r="BA453" s="2"/>
      <c r="BB453" s="2"/>
      <c r="BD453" s="56"/>
    </row>
    <row r="454" spans="2:56" ht="28.5" customHeight="1" x14ac:dyDescent="0.45">
      <c r="B454" s="14"/>
      <c r="C454" s="9"/>
      <c r="D454" s="13"/>
      <c r="E454" s="9"/>
      <c r="F454" s="9"/>
      <c r="G454" s="9"/>
      <c r="H454" s="9"/>
      <c r="I454" s="9"/>
      <c r="J454" s="9"/>
      <c r="K454" s="9"/>
      <c r="L454" s="9"/>
      <c r="M454" s="10"/>
      <c r="N454" s="9"/>
      <c r="O454" s="9"/>
      <c r="P454" s="10"/>
      <c r="Q454" s="10"/>
      <c r="R454" s="10"/>
      <c r="S454" s="9"/>
      <c r="T454" s="12"/>
      <c r="U454" s="11"/>
      <c r="V454" s="10"/>
      <c r="W454" s="10"/>
      <c r="X454" s="10"/>
      <c r="Y454" s="10"/>
      <c r="Z454" s="9"/>
      <c r="AA454" s="8"/>
      <c r="AB454" s="8"/>
      <c r="AC454" s="8"/>
      <c r="AD454" s="8"/>
      <c r="AE454" s="8"/>
      <c r="AF454" s="8"/>
      <c r="AX454" s="2"/>
      <c r="AY454" s="2"/>
      <c r="AZ454" s="2"/>
      <c r="BA454" s="2"/>
      <c r="BB454" s="2"/>
      <c r="BD454" s="56"/>
    </row>
    <row r="455" spans="2:56" ht="28.5" customHeight="1" x14ac:dyDescent="0.45">
      <c r="B455" s="14"/>
      <c r="C455" s="9"/>
      <c r="D455" s="13"/>
      <c r="E455" s="9"/>
      <c r="F455" s="9"/>
      <c r="G455" s="9"/>
      <c r="H455" s="9"/>
      <c r="I455" s="9"/>
      <c r="J455" s="9"/>
      <c r="K455" s="9"/>
      <c r="L455" s="9"/>
      <c r="M455" s="10"/>
      <c r="N455" s="9"/>
      <c r="O455" s="9"/>
      <c r="P455" s="10"/>
      <c r="Q455" s="10"/>
      <c r="R455" s="10"/>
      <c r="S455" s="9"/>
      <c r="T455" s="12"/>
      <c r="U455" s="11"/>
      <c r="V455" s="10"/>
      <c r="W455" s="10"/>
      <c r="X455" s="10"/>
      <c r="Y455" s="10"/>
      <c r="Z455" s="9"/>
      <c r="AA455" s="8"/>
      <c r="AB455" s="8"/>
      <c r="AC455" s="8"/>
      <c r="AD455" s="8"/>
      <c r="AE455" s="8"/>
      <c r="AF455" s="8"/>
      <c r="AX455" s="2"/>
      <c r="AY455" s="2"/>
      <c r="AZ455" s="2"/>
      <c r="BA455" s="2"/>
      <c r="BB455" s="2"/>
      <c r="BD455" s="56"/>
    </row>
    <row r="456" spans="2:56" ht="28.5" customHeight="1" x14ac:dyDescent="0.45">
      <c r="B456" s="14"/>
      <c r="C456" s="9"/>
      <c r="D456" s="13"/>
      <c r="E456" s="9"/>
      <c r="F456" s="9"/>
      <c r="G456" s="9"/>
      <c r="H456" s="9"/>
      <c r="I456" s="9"/>
      <c r="J456" s="9"/>
      <c r="K456" s="9"/>
      <c r="L456" s="9"/>
      <c r="M456" s="10"/>
      <c r="N456" s="9"/>
      <c r="O456" s="9"/>
      <c r="P456" s="10"/>
      <c r="Q456" s="10"/>
      <c r="R456" s="10"/>
      <c r="S456" s="9"/>
      <c r="T456" s="12"/>
      <c r="U456" s="11"/>
      <c r="V456" s="10"/>
      <c r="W456" s="10"/>
      <c r="X456" s="10"/>
      <c r="Y456" s="10"/>
      <c r="Z456" s="9"/>
      <c r="AA456" s="8"/>
      <c r="AB456" s="8"/>
      <c r="AC456" s="8"/>
      <c r="AD456" s="8"/>
      <c r="AE456" s="8"/>
      <c r="AF456" s="8"/>
      <c r="AX456" s="2"/>
      <c r="AY456" s="2"/>
      <c r="AZ456" s="2"/>
      <c r="BA456" s="2"/>
      <c r="BB456" s="2"/>
      <c r="BD456" s="56"/>
    </row>
    <row r="457" spans="2:56" ht="28.5" customHeight="1" x14ac:dyDescent="0.45">
      <c r="B457" s="14"/>
      <c r="C457" s="9"/>
      <c r="D457" s="13"/>
      <c r="E457" s="9"/>
      <c r="F457" s="9"/>
      <c r="G457" s="9"/>
      <c r="H457" s="9"/>
      <c r="I457" s="9"/>
      <c r="J457" s="9"/>
      <c r="K457" s="9"/>
      <c r="L457" s="9"/>
      <c r="M457" s="10"/>
      <c r="N457" s="9"/>
      <c r="O457" s="9"/>
      <c r="P457" s="10"/>
      <c r="Q457" s="10"/>
      <c r="R457" s="10"/>
      <c r="S457" s="9"/>
      <c r="T457" s="12"/>
      <c r="U457" s="11"/>
      <c r="V457" s="10"/>
      <c r="W457" s="10"/>
      <c r="X457" s="10"/>
      <c r="Y457" s="10"/>
      <c r="Z457" s="9"/>
      <c r="AA457" s="8"/>
      <c r="AB457" s="8"/>
      <c r="AC457" s="8"/>
      <c r="AD457" s="8"/>
      <c r="AE457" s="8"/>
      <c r="AF457" s="8"/>
      <c r="AX457" s="2"/>
      <c r="AY457" s="2"/>
      <c r="AZ457" s="2"/>
      <c r="BA457" s="2"/>
      <c r="BB457" s="2"/>
      <c r="BD457" s="56"/>
    </row>
    <row r="458" spans="2:56" ht="28.5" customHeight="1" x14ac:dyDescent="0.45">
      <c r="B458" s="14"/>
      <c r="C458" s="9"/>
      <c r="D458" s="13"/>
      <c r="E458" s="9"/>
      <c r="F458" s="9"/>
      <c r="G458" s="9"/>
      <c r="H458" s="9"/>
      <c r="I458" s="9"/>
      <c r="J458" s="9"/>
      <c r="K458" s="9"/>
      <c r="L458" s="9"/>
      <c r="M458" s="10"/>
      <c r="N458" s="9"/>
      <c r="O458" s="9"/>
      <c r="P458" s="10"/>
      <c r="Q458" s="10"/>
      <c r="R458" s="10"/>
      <c r="S458" s="9"/>
      <c r="T458" s="12"/>
      <c r="U458" s="11"/>
      <c r="V458" s="10"/>
      <c r="W458" s="10"/>
      <c r="X458" s="10"/>
      <c r="Y458" s="10"/>
      <c r="Z458" s="9"/>
      <c r="AA458" s="8"/>
      <c r="AB458" s="8"/>
      <c r="AC458" s="8"/>
      <c r="AD458" s="8"/>
      <c r="AE458" s="8"/>
      <c r="AF458" s="8"/>
      <c r="AX458" s="2"/>
      <c r="AY458" s="2"/>
      <c r="AZ458" s="2"/>
      <c r="BA458" s="2"/>
      <c r="BB458" s="2"/>
      <c r="BD458" s="56"/>
    </row>
    <row r="459" spans="2:56" ht="28.5" customHeight="1" x14ac:dyDescent="0.45">
      <c r="B459" s="14"/>
      <c r="C459" s="9"/>
      <c r="D459" s="13"/>
      <c r="E459" s="9"/>
      <c r="F459" s="9"/>
      <c r="G459" s="9"/>
      <c r="H459" s="9"/>
      <c r="I459" s="9"/>
      <c r="J459" s="9"/>
      <c r="K459" s="9"/>
      <c r="L459" s="9"/>
      <c r="M459" s="10"/>
      <c r="N459" s="9"/>
      <c r="O459" s="9"/>
      <c r="P459" s="10"/>
      <c r="Q459" s="10"/>
      <c r="R459" s="10"/>
      <c r="S459" s="9"/>
      <c r="T459" s="12"/>
      <c r="U459" s="11"/>
      <c r="V459" s="10"/>
      <c r="W459" s="10"/>
      <c r="X459" s="10"/>
      <c r="Y459" s="10"/>
      <c r="Z459" s="9"/>
      <c r="AA459" s="8"/>
      <c r="AB459" s="8"/>
      <c r="AC459" s="8"/>
      <c r="AD459" s="8"/>
      <c r="AE459" s="8"/>
      <c r="AF459" s="8"/>
      <c r="AX459" s="2"/>
      <c r="AY459" s="2"/>
      <c r="AZ459" s="2"/>
      <c r="BA459" s="2"/>
      <c r="BB459" s="2"/>
      <c r="BD459" s="56"/>
    </row>
    <row r="460" spans="2:56" ht="28.5" customHeight="1" x14ac:dyDescent="0.45">
      <c r="B460" s="14"/>
      <c r="C460" s="9"/>
      <c r="D460" s="13"/>
      <c r="E460" s="9"/>
      <c r="F460" s="9"/>
      <c r="G460" s="9"/>
      <c r="H460" s="9"/>
      <c r="I460" s="9"/>
      <c r="J460" s="9"/>
      <c r="K460" s="9"/>
      <c r="L460" s="9"/>
      <c r="M460" s="10"/>
      <c r="N460" s="9"/>
      <c r="O460" s="9"/>
      <c r="P460" s="10"/>
      <c r="Q460" s="10"/>
      <c r="R460" s="10"/>
      <c r="S460" s="9"/>
      <c r="T460" s="12"/>
      <c r="U460" s="11"/>
      <c r="V460" s="10"/>
      <c r="W460" s="10"/>
      <c r="X460" s="10"/>
      <c r="Y460" s="10"/>
      <c r="Z460" s="9"/>
      <c r="AA460" s="8"/>
      <c r="AB460" s="8"/>
      <c r="AC460" s="8"/>
      <c r="AD460" s="8"/>
      <c r="AE460" s="8"/>
      <c r="AF460" s="8"/>
      <c r="AX460" s="2"/>
      <c r="AY460" s="2"/>
      <c r="AZ460" s="2"/>
      <c r="BA460" s="2"/>
      <c r="BB460" s="2"/>
      <c r="BD460" s="56"/>
    </row>
    <row r="461" spans="2:56" ht="28.5" customHeight="1" x14ac:dyDescent="0.45">
      <c r="B461" s="14"/>
      <c r="C461" s="9"/>
      <c r="D461" s="13"/>
      <c r="E461" s="9"/>
      <c r="F461" s="9"/>
      <c r="G461" s="9"/>
      <c r="H461" s="9"/>
      <c r="I461" s="9"/>
      <c r="J461" s="9"/>
      <c r="K461" s="9"/>
      <c r="L461" s="9"/>
      <c r="M461" s="10"/>
      <c r="N461" s="9"/>
      <c r="O461" s="9"/>
      <c r="P461" s="10"/>
      <c r="Q461" s="10"/>
      <c r="R461" s="10"/>
      <c r="S461" s="9"/>
      <c r="T461" s="12"/>
      <c r="U461" s="11"/>
      <c r="V461" s="10"/>
      <c r="W461" s="10"/>
      <c r="X461" s="10"/>
      <c r="Y461" s="10"/>
      <c r="Z461" s="9"/>
      <c r="AA461" s="8"/>
      <c r="AB461" s="8"/>
      <c r="AC461" s="8"/>
      <c r="AD461" s="8"/>
      <c r="AE461" s="8"/>
      <c r="AF461" s="8"/>
      <c r="AX461" s="2"/>
      <c r="AY461" s="2"/>
      <c r="AZ461" s="2"/>
      <c r="BA461" s="2"/>
      <c r="BB461" s="2"/>
      <c r="BD461" s="56"/>
    </row>
    <row r="462" spans="2:56" ht="28.5" customHeight="1" x14ac:dyDescent="0.45">
      <c r="B462" s="14"/>
      <c r="C462" s="9"/>
      <c r="D462" s="13"/>
      <c r="E462" s="9"/>
      <c r="F462" s="9"/>
      <c r="G462" s="9"/>
      <c r="H462" s="9"/>
      <c r="I462" s="9"/>
      <c r="J462" s="9"/>
      <c r="K462" s="9"/>
      <c r="L462" s="9"/>
      <c r="M462" s="10"/>
      <c r="N462" s="9"/>
      <c r="O462" s="9"/>
      <c r="P462" s="10"/>
      <c r="Q462" s="10"/>
      <c r="R462" s="10"/>
      <c r="S462" s="9"/>
      <c r="T462" s="12"/>
      <c r="U462" s="11"/>
      <c r="V462" s="10"/>
      <c r="W462" s="10"/>
      <c r="X462" s="10"/>
      <c r="Y462" s="10"/>
      <c r="Z462" s="9"/>
      <c r="AA462" s="8"/>
      <c r="AB462" s="8"/>
      <c r="AC462" s="8"/>
      <c r="AD462" s="8"/>
      <c r="AE462" s="8"/>
      <c r="AF462" s="8"/>
      <c r="AX462" s="2"/>
      <c r="AY462" s="2"/>
      <c r="AZ462" s="2"/>
      <c r="BA462" s="2"/>
      <c r="BB462" s="2"/>
      <c r="BD462" s="56"/>
    </row>
    <row r="463" spans="2:56" ht="28.5" customHeight="1" x14ac:dyDescent="0.45">
      <c r="B463" s="14"/>
      <c r="C463" s="9"/>
      <c r="D463" s="13"/>
      <c r="E463" s="9"/>
      <c r="F463" s="9"/>
      <c r="G463" s="9"/>
      <c r="H463" s="9"/>
      <c r="I463" s="9"/>
      <c r="J463" s="9"/>
      <c r="K463" s="9"/>
      <c r="L463" s="9"/>
      <c r="M463" s="10"/>
      <c r="N463" s="9"/>
      <c r="O463" s="9"/>
      <c r="P463" s="10"/>
      <c r="Q463" s="10"/>
      <c r="R463" s="10"/>
      <c r="S463" s="9"/>
      <c r="T463" s="12"/>
      <c r="U463" s="11"/>
      <c r="V463" s="10"/>
      <c r="W463" s="10"/>
      <c r="X463" s="10"/>
      <c r="Y463" s="10"/>
      <c r="Z463" s="9"/>
      <c r="AA463" s="8"/>
      <c r="AB463" s="8"/>
      <c r="AC463" s="8"/>
      <c r="AD463" s="8"/>
      <c r="AE463" s="8"/>
      <c r="AF463" s="8"/>
      <c r="AX463" s="2"/>
      <c r="AY463" s="2"/>
      <c r="AZ463" s="2"/>
      <c r="BA463" s="2"/>
      <c r="BB463" s="2"/>
      <c r="BD463" s="56"/>
    </row>
    <row r="464" spans="2:56" ht="28.5" customHeight="1" x14ac:dyDescent="0.45">
      <c r="B464" s="14"/>
      <c r="C464" s="9"/>
      <c r="D464" s="13"/>
      <c r="E464" s="9"/>
      <c r="F464" s="9"/>
      <c r="G464" s="9"/>
      <c r="H464" s="9"/>
      <c r="I464" s="9"/>
      <c r="J464" s="9"/>
      <c r="K464" s="9"/>
      <c r="L464" s="9"/>
      <c r="M464" s="10"/>
      <c r="N464" s="9"/>
      <c r="O464" s="9"/>
      <c r="P464" s="10"/>
      <c r="Q464" s="10"/>
      <c r="R464" s="10"/>
      <c r="S464" s="9"/>
      <c r="T464" s="12"/>
      <c r="U464" s="11"/>
      <c r="V464" s="10"/>
      <c r="W464" s="10"/>
      <c r="X464" s="10"/>
      <c r="Y464" s="10"/>
      <c r="Z464" s="9"/>
      <c r="AA464" s="8"/>
      <c r="AB464" s="8"/>
      <c r="AC464" s="8"/>
      <c r="AD464" s="8"/>
      <c r="AE464" s="8"/>
      <c r="AF464" s="8"/>
      <c r="AX464" s="2"/>
      <c r="AY464" s="2"/>
      <c r="AZ464" s="2"/>
      <c r="BA464" s="2"/>
      <c r="BB464" s="2"/>
      <c r="BD464" s="56"/>
    </row>
    <row r="465" spans="2:56" ht="28.5" customHeight="1" x14ac:dyDescent="0.45">
      <c r="B465" s="14"/>
      <c r="C465" s="9"/>
      <c r="D465" s="13"/>
      <c r="E465" s="9"/>
      <c r="F465" s="9"/>
      <c r="G465" s="9"/>
      <c r="H465" s="9"/>
      <c r="I465" s="9"/>
      <c r="J465" s="9"/>
      <c r="K465" s="9"/>
      <c r="L465" s="9"/>
      <c r="M465" s="10"/>
      <c r="N465" s="9"/>
      <c r="O465" s="9"/>
      <c r="P465" s="10"/>
      <c r="Q465" s="10"/>
      <c r="R465" s="10"/>
      <c r="S465" s="9"/>
      <c r="T465" s="12"/>
      <c r="U465" s="11"/>
      <c r="V465" s="10"/>
      <c r="W465" s="10"/>
      <c r="X465" s="10"/>
      <c r="Y465" s="10"/>
      <c r="Z465" s="9"/>
      <c r="AA465" s="8"/>
      <c r="AB465" s="8"/>
      <c r="AC465" s="8"/>
      <c r="AD465" s="8"/>
      <c r="AE465" s="8"/>
      <c r="AF465" s="8"/>
      <c r="AX465" s="2"/>
      <c r="AY465" s="2"/>
      <c r="AZ465" s="2"/>
      <c r="BA465" s="2"/>
      <c r="BB465" s="2"/>
      <c r="BD465" s="56"/>
    </row>
    <row r="466" spans="2:56" ht="28.5" customHeight="1" x14ac:dyDescent="0.45">
      <c r="B466" s="14"/>
      <c r="C466" s="9"/>
      <c r="D466" s="13"/>
      <c r="E466" s="9"/>
      <c r="F466" s="9"/>
      <c r="G466" s="9"/>
      <c r="H466" s="9"/>
      <c r="I466" s="9"/>
      <c r="J466" s="9"/>
      <c r="K466" s="9"/>
      <c r="L466" s="9"/>
      <c r="M466" s="10"/>
      <c r="N466" s="9"/>
      <c r="O466" s="9"/>
      <c r="P466" s="10"/>
      <c r="Q466" s="10"/>
      <c r="R466" s="10"/>
      <c r="S466" s="9"/>
      <c r="T466" s="12"/>
      <c r="U466" s="11"/>
      <c r="V466" s="10"/>
      <c r="W466" s="10"/>
      <c r="X466" s="10"/>
      <c r="Y466" s="10"/>
      <c r="Z466" s="9"/>
      <c r="AA466" s="8"/>
      <c r="AB466" s="8"/>
      <c r="AC466" s="8"/>
      <c r="AD466" s="8"/>
      <c r="AE466" s="8"/>
      <c r="AF466" s="8"/>
      <c r="AX466" s="2"/>
      <c r="AY466" s="2"/>
      <c r="AZ466" s="2"/>
      <c r="BA466" s="2"/>
      <c r="BB466" s="2"/>
      <c r="BD466" s="56"/>
    </row>
    <row r="467" spans="2:56" ht="28.5" customHeight="1" x14ac:dyDescent="0.45">
      <c r="B467" s="14"/>
      <c r="C467" s="9"/>
      <c r="D467" s="13"/>
      <c r="E467" s="9"/>
      <c r="F467" s="9"/>
      <c r="G467" s="9"/>
      <c r="H467" s="9"/>
      <c r="I467" s="9"/>
      <c r="J467" s="9"/>
      <c r="K467" s="9"/>
      <c r="L467" s="9"/>
      <c r="M467" s="10"/>
      <c r="N467" s="9"/>
      <c r="O467" s="9"/>
      <c r="P467" s="10"/>
      <c r="Q467" s="10"/>
      <c r="R467" s="10"/>
      <c r="S467" s="9"/>
      <c r="T467" s="12"/>
      <c r="U467" s="11"/>
      <c r="V467" s="10"/>
      <c r="W467" s="10"/>
      <c r="X467" s="10"/>
      <c r="Y467" s="10"/>
      <c r="Z467" s="9"/>
      <c r="AA467" s="8"/>
      <c r="AB467" s="8"/>
      <c r="AC467" s="8"/>
      <c r="AD467" s="8"/>
      <c r="AE467" s="8"/>
      <c r="AF467" s="8"/>
      <c r="AX467" s="2"/>
      <c r="AY467" s="2"/>
      <c r="AZ467" s="2"/>
      <c r="BA467" s="2"/>
      <c r="BB467" s="2"/>
      <c r="BD467" s="56"/>
    </row>
    <row r="468" spans="2:56" ht="28.5" customHeight="1" x14ac:dyDescent="0.45">
      <c r="B468" s="14"/>
      <c r="C468" s="9"/>
      <c r="D468" s="13"/>
      <c r="E468" s="9"/>
      <c r="F468" s="9"/>
      <c r="G468" s="9"/>
      <c r="H468" s="9"/>
      <c r="I468" s="9"/>
      <c r="J468" s="9"/>
      <c r="K468" s="9"/>
      <c r="L468" s="9"/>
      <c r="M468" s="10"/>
      <c r="N468" s="9"/>
      <c r="O468" s="9"/>
      <c r="P468" s="10"/>
      <c r="Q468" s="10"/>
      <c r="R468" s="10"/>
      <c r="S468" s="9"/>
      <c r="T468" s="12"/>
      <c r="U468" s="11"/>
      <c r="V468" s="10"/>
      <c r="W468" s="10"/>
      <c r="X468" s="10"/>
      <c r="Y468" s="10"/>
      <c r="Z468" s="9"/>
      <c r="AA468" s="8"/>
      <c r="AB468" s="8"/>
      <c r="AC468" s="8"/>
      <c r="AD468" s="8"/>
      <c r="AE468" s="8"/>
      <c r="AF468" s="8"/>
      <c r="AX468" s="2"/>
      <c r="AY468" s="2"/>
      <c r="AZ468" s="2"/>
      <c r="BA468" s="2"/>
      <c r="BB468" s="2"/>
      <c r="BD468" s="56"/>
    </row>
    <row r="469" spans="2:56" ht="28.5" customHeight="1" x14ac:dyDescent="0.45">
      <c r="B469" s="14"/>
      <c r="C469" s="9"/>
      <c r="D469" s="13"/>
      <c r="E469" s="9"/>
      <c r="F469" s="9"/>
      <c r="G469" s="9"/>
      <c r="H469" s="9"/>
      <c r="I469" s="9"/>
      <c r="J469" s="9"/>
      <c r="K469" s="9"/>
      <c r="L469" s="9"/>
      <c r="M469" s="10"/>
      <c r="N469" s="9"/>
      <c r="O469" s="9"/>
      <c r="P469" s="10"/>
      <c r="Q469" s="10"/>
      <c r="R469" s="10"/>
      <c r="S469" s="9"/>
      <c r="T469" s="12"/>
      <c r="U469" s="11"/>
      <c r="V469" s="10"/>
      <c r="W469" s="10"/>
      <c r="X469" s="10"/>
      <c r="Y469" s="10"/>
      <c r="Z469" s="9"/>
      <c r="AA469" s="8"/>
      <c r="AB469" s="8"/>
      <c r="AC469" s="8"/>
      <c r="AD469" s="8"/>
      <c r="AE469" s="8"/>
      <c r="AF469" s="8"/>
      <c r="AX469" s="2"/>
      <c r="AY469" s="2"/>
      <c r="AZ469" s="2"/>
      <c r="BA469" s="2"/>
      <c r="BB469" s="2"/>
      <c r="BD469" s="56"/>
    </row>
    <row r="470" spans="2:56" ht="28.5" customHeight="1" x14ac:dyDescent="0.45">
      <c r="B470" s="14"/>
      <c r="C470" s="9"/>
      <c r="D470" s="13"/>
      <c r="E470" s="9"/>
      <c r="F470" s="9"/>
      <c r="G470" s="9"/>
      <c r="H470" s="9"/>
      <c r="I470" s="9"/>
      <c r="J470" s="9"/>
      <c r="K470" s="9"/>
      <c r="L470" s="9"/>
      <c r="M470" s="10"/>
      <c r="N470" s="9"/>
      <c r="O470" s="9"/>
      <c r="P470" s="10"/>
      <c r="Q470" s="10"/>
      <c r="R470" s="10"/>
      <c r="S470" s="9"/>
      <c r="T470" s="12"/>
      <c r="U470" s="11"/>
      <c r="V470" s="10"/>
      <c r="W470" s="10"/>
      <c r="X470" s="10"/>
      <c r="Y470" s="10"/>
      <c r="Z470" s="9"/>
      <c r="AA470" s="8"/>
      <c r="AB470" s="8"/>
      <c r="AC470" s="8"/>
      <c r="AD470" s="8"/>
      <c r="AE470" s="8"/>
      <c r="AF470" s="8"/>
      <c r="AX470" s="2"/>
      <c r="AY470" s="2"/>
      <c r="AZ470" s="2"/>
      <c r="BA470" s="2"/>
      <c r="BB470" s="2"/>
      <c r="BD470" s="56"/>
    </row>
    <row r="471" spans="2:56" ht="28.5" customHeight="1" x14ac:dyDescent="0.45">
      <c r="B471" s="14"/>
      <c r="C471" s="9"/>
      <c r="D471" s="13"/>
      <c r="E471" s="9"/>
      <c r="F471" s="9"/>
      <c r="G471" s="9"/>
      <c r="H471" s="9"/>
      <c r="I471" s="9"/>
      <c r="J471" s="9"/>
      <c r="K471" s="9"/>
      <c r="L471" s="9"/>
      <c r="M471" s="10"/>
      <c r="N471" s="9"/>
      <c r="O471" s="9"/>
      <c r="P471" s="10"/>
      <c r="Q471" s="10"/>
      <c r="R471" s="10"/>
      <c r="S471" s="9"/>
      <c r="T471" s="12"/>
      <c r="U471" s="11"/>
      <c r="V471" s="10"/>
      <c r="W471" s="10"/>
      <c r="X471" s="10"/>
      <c r="Y471" s="10"/>
      <c r="Z471" s="9"/>
      <c r="AA471" s="8"/>
      <c r="AB471" s="8"/>
      <c r="AC471" s="8"/>
      <c r="AD471" s="8"/>
      <c r="AE471" s="8"/>
      <c r="AF471" s="8"/>
      <c r="AX471" s="2"/>
      <c r="AY471" s="2"/>
      <c r="AZ471" s="2"/>
      <c r="BA471" s="2"/>
      <c r="BB471" s="2"/>
      <c r="BD471" s="56"/>
    </row>
    <row r="472" spans="2:56" ht="28.5" customHeight="1" x14ac:dyDescent="0.45">
      <c r="B472" s="14"/>
      <c r="C472" s="9"/>
      <c r="D472" s="13"/>
      <c r="E472" s="9"/>
      <c r="F472" s="9"/>
      <c r="G472" s="9"/>
      <c r="H472" s="9"/>
      <c r="I472" s="9"/>
      <c r="J472" s="9"/>
      <c r="K472" s="9"/>
      <c r="L472" s="9"/>
      <c r="M472" s="10"/>
      <c r="N472" s="9"/>
      <c r="O472" s="9"/>
      <c r="P472" s="10"/>
      <c r="Q472" s="10"/>
      <c r="R472" s="10"/>
      <c r="S472" s="9"/>
      <c r="T472" s="12"/>
      <c r="U472" s="11"/>
      <c r="V472" s="10"/>
      <c r="W472" s="10"/>
      <c r="X472" s="10"/>
      <c r="Y472" s="10"/>
      <c r="Z472" s="9"/>
      <c r="AA472" s="8"/>
      <c r="AB472" s="8"/>
      <c r="AC472" s="8"/>
      <c r="AD472" s="8"/>
      <c r="AE472" s="8"/>
      <c r="AF472" s="8"/>
      <c r="AX472" s="2"/>
      <c r="AY472" s="2"/>
      <c r="AZ472" s="2"/>
      <c r="BA472" s="2"/>
      <c r="BB472" s="2"/>
      <c r="BD472" s="56"/>
    </row>
    <row r="473" spans="2:56" ht="28.5" customHeight="1" x14ac:dyDescent="0.45">
      <c r="B473" s="14"/>
      <c r="C473" s="9"/>
      <c r="D473" s="13"/>
      <c r="E473" s="9"/>
      <c r="F473" s="9"/>
      <c r="G473" s="9"/>
      <c r="H473" s="9"/>
      <c r="I473" s="9"/>
      <c r="J473" s="9"/>
      <c r="K473" s="9"/>
      <c r="L473" s="9"/>
      <c r="M473" s="10"/>
      <c r="N473" s="9"/>
      <c r="O473" s="9"/>
      <c r="P473" s="10"/>
      <c r="Q473" s="10"/>
      <c r="R473" s="10"/>
      <c r="S473" s="9"/>
      <c r="T473" s="12"/>
      <c r="U473" s="11"/>
      <c r="V473" s="10"/>
      <c r="W473" s="10"/>
      <c r="X473" s="10"/>
      <c r="Y473" s="10"/>
      <c r="Z473" s="9"/>
      <c r="AA473" s="8"/>
      <c r="AB473" s="8"/>
      <c r="AC473" s="8"/>
      <c r="AD473" s="8"/>
      <c r="AE473" s="8"/>
      <c r="AF473" s="8"/>
      <c r="AX473" s="2"/>
      <c r="AY473" s="2"/>
      <c r="AZ473" s="2"/>
      <c r="BA473" s="2"/>
      <c r="BB473" s="2"/>
      <c r="BD473" s="56"/>
    </row>
    <row r="474" spans="2:56" ht="28.5" customHeight="1" x14ac:dyDescent="0.45">
      <c r="B474" s="14"/>
      <c r="C474" s="9"/>
      <c r="D474" s="13"/>
      <c r="E474" s="9"/>
      <c r="F474" s="9"/>
      <c r="G474" s="9"/>
      <c r="H474" s="9"/>
      <c r="I474" s="9"/>
      <c r="J474" s="9"/>
      <c r="K474" s="9"/>
      <c r="L474" s="9"/>
      <c r="M474" s="10"/>
      <c r="N474" s="9"/>
      <c r="O474" s="9"/>
      <c r="P474" s="10"/>
      <c r="Q474" s="10"/>
      <c r="R474" s="10"/>
      <c r="S474" s="9"/>
      <c r="T474" s="12"/>
      <c r="U474" s="11"/>
      <c r="V474" s="10"/>
      <c r="W474" s="10"/>
      <c r="X474" s="10"/>
      <c r="Y474" s="10"/>
      <c r="Z474" s="9"/>
      <c r="AA474" s="8"/>
      <c r="AB474" s="8"/>
      <c r="AC474" s="8"/>
      <c r="AD474" s="8"/>
      <c r="AE474" s="8"/>
      <c r="AF474" s="8"/>
      <c r="AX474" s="2"/>
      <c r="AY474" s="2"/>
      <c r="AZ474" s="2"/>
      <c r="BA474" s="2"/>
      <c r="BB474" s="2"/>
      <c r="BD474" s="56"/>
    </row>
    <row r="475" spans="2:56" ht="28.5" customHeight="1" x14ac:dyDescent="0.45">
      <c r="B475" s="14"/>
      <c r="C475" s="9"/>
      <c r="D475" s="13"/>
      <c r="E475" s="9"/>
      <c r="F475" s="9"/>
      <c r="G475" s="9"/>
      <c r="H475" s="9"/>
      <c r="I475" s="9"/>
      <c r="J475" s="9"/>
      <c r="K475" s="9"/>
      <c r="L475" s="9"/>
      <c r="M475" s="10"/>
      <c r="N475" s="9"/>
      <c r="O475" s="9"/>
      <c r="P475" s="10"/>
      <c r="Q475" s="10"/>
      <c r="R475" s="10"/>
      <c r="S475" s="9"/>
      <c r="T475" s="12"/>
      <c r="U475" s="11"/>
      <c r="V475" s="10"/>
      <c r="W475" s="10"/>
      <c r="X475" s="10"/>
      <c r="Y475" s="10"/>
      <c r="Z475" s="9"/>
      <c r="AA475" s="8"/>
      <c r="AB475" s="8"/>
      <c r="AC475" s="8"/>
      <c r="AD475" s="8"/>
      <c r="AE475" s="8"/>
      <c r="AF475" s="8"/>
      <c r="AX475" s="2"/>
      <c r="AY475" s="2"/>
      <c r="AZ475" s="2"/>
      <c r="BA475" s="2"/>
      <c r="BB475" s="2"/>
      <c r="BD475" s="56"/>
    </row>
    <row r="476" spans="2:56" ht="28.5" customHeight="1" x14ac:dyDescent="0.45">
      <c r="B476" s="14"/>
      <c r="C476" s="9"/>
      <c r="D476" s="13"/>
      <c r="E476" s="9"/>
      <c r="F476" s="9"/>
      <c r="G476" s="9"/>
      <c r="H476" s="9"/>
      <c r="I476" s="9"/>
      <c r="J476" s="9"/>
      <c r="K476" s="9"/>
      <c r="L476" s="9"/>
      <c r="M476" s="10"/>
      <c r="N476" s="9"/>
      <c r="O476" s="9"/>
      <c r="P476" s="10"/>
      <c r="Q476" s="10"/>
      <c r="R476" s="10"/>
      <c r="S476" s="9"/>
      <c r="T476" s="12"/>
      <c r="U476" s="11"/>
      <c r="V476" s="10"/>
      <c r="W476" s="10"/>
      <c r="X476" s="10"/>
      <c r="Y476" s="10"/>
      <c r="Z476" s="9"/>
      <c r="AA476" s="8"/>
      <c r="AB476" s="8"/>
      <c r="AC476" s="8"/>
      <c r="AD476" s="8"/>
      <c r="AE476" s="8"/>
      <c r="AF476" s="8"/>
      <c r="AX476" s="2"/>
      <c r="AY476" s="2"/>
      <c r="AZ476" s="2"/>
      <c r="BA476" s="2"/>
      <c r="BB476" s="2"/>
      <c r="BD476" s="56"/>
    </row>
    <row r="477" spans="2:56" ht="28.5" customHeight="1" x14ac:dyDescent="0.45">
      <c r="B477" s="14"/>
      <c r="C477" s="9"/>
      <c r="D477" s="13"/>
      <c r="E477" s="9"/>
      <c r="F477" s="9"/>
      <c r="G477" s="9"/>
      <c r="H477" s="9"/>
      <c r="I477" s="9"/>
      <c r="J477" s="9"/>
      <c r="K477" s="9"/>
      <c r="L477" s="9"/>
      <c r="M477" s="10"/>
      <c r="N477" s="9"/>
      <c r="O477" s="9"/>
      <c r="P477" s="10"/>
      <c r="Q477" s="10"/>
      <c r="R477" s="10"/>
      <c r="S477" s="9"/>
      <c r="T477" s="12"/>
      <c r="U477" s="11"/>
      <c r="V477" s="10"/>
      <c r="W477" s="10"/>
      <c r="X477" s="10"/>
      <c r="Y477" s="10"/>
      <c r="Z477" s="9"/>
      <c r="AA477" s="8"/>
      <c r="AB477" s="8"/>
      <c r="AC477" s="8"/>
      <c r="AD477" s="8"/>
      <c r="AE477" s="8"/>
      <c r="AF477" s="8"/>
      <c r="AX477" s="2"/>
      <c r="AY477" s="2"/>
      <c r="AZ477" s="2"/>
      <c r="BA477" s="2"/>
      <c r="BB477" s="2"/>
      <c r="BD477" s="56"/>
    </row>
    <row r="478" spans="2:56" ht="28.5" customHeight="1" x14ac:dyDescent="0.45">
      <c r="B478" s="14"/>
      <c r="C478" s="9"/>
      <c r="D478" s="13"/>
      <c r="E478" s="9"/>
      <c r="F478" s="9"/>
      <c r="G478" s="9"/>
      <c r="H478" s="9"/>
      <c r="I478" s="9"/>
      <c r="J478" s="9"/>
      <c r="K478" s="9"/>
      <c r="L478" s="9"/>
      <c r="M478" s="10"/>
      <c r="N478" s="9"/>
      <c r="O478" s="9"/>
      <c r="P478" s="10"/>
      <c r="Q478" s="10"/>
      <c r="R478" s="10"/>
      <c r="S478" s="9"/>
      <c r="T478" s="12"/>
      <c r="U478" s="11"/>
      <c r="V478" s="10"/>
      <c r="W478" s="10"/>
      <c r="X478" s="10"/>
      <c r="Y478" s="10"/>
      <c r="Z478" s="9"/>
      <c r="AA478" s="8"/>
      <c r="AB478" s="8"/>
      <c r="AC478" s="8"/>
      <c r="AD478" s="8"/>
      <c r="AE478" s="8"/>
      <c r="AF478" s="8"/>
      <c r="AX478" s="2"/>
      <c r="AY478" s="2"/>
      <c r="AZ478" s="2"/>
      <c r="BA478" s="2"/>
      <c r="BB478" s="2"/>
      <c r="BD478" s="56"/>
    </row>
    <row r="479" spans="2:56" ht="28.5" customHeight="1" x14ac:dyDescent="0.45">
      <c r="B479" s="14"/>
      <c r="C479" s="9"/>
      <c r="D479" s="13"/>
      <c r="E479" s="9"/>
      <c r="F479" s="9"/>
      <c r="G479" s="9"/>
      <c r="H479" s="9"/>
      <c r="I479" s="9"/>
      <c r="J479" s="9"/>
      <c r="K479" s="9"/>
      <c r="L479" s="9"/>
      <c r="M479" s="10"/>
      <c r="N479" s="9"/>
      <c r="O479" s="9"/>
      <c r="P479" s="10"/>
      <c r="Q479" s="10"/>
      <c r="R479" s="10"/>
      <c r="S479" s="9"/>
      <c r="T479" s="12"/>
      <c r="U479" s="11"/>
      <c r="V479" s="10"/>
      <c r="W479" s="10"/>
      <c r="X479" s="10"/>
      <c r="Y479" s="10"/>
      <c r="Z479" s="9"/>
      <c r="AA479" s="8"/>
      <c r="AB479" s="8"/>
      <c r="AC479" s="8"/>
      <c r="AD479" s="8"/>
      <c r="AE479" s="8"/>
      <c r="AF479" s="8"/>
      <c r="AX479" s="2"/>
      <c r="AY479" s="2"/>
      <c r="AZ479" s="2"/>
      <c r="BA479" s="2"/>
      <c r="BB479" s="2"/>
      <c r="BD479" s="56"/>
    </row>
    <row r="480" spans="2:56" ht="28.5" customHeight="1" x14ac:dyDescent="0.45">
      <c r="B480" s="14"/>
      <c r="C480" s="9"/>
      <c r="D480" s="13"/>
      <c r="E480" s="9"/>
      <c r="F480" s="9"/>
      <c r="G480" s="9"/>
      <c r="H480" s="9"/>
      <c r="I480" s="9"/>
      <c r="J480" s="9"/>
      <c r="K480" s="9"/>
      <c r="L480" s="9"/>
      <c r="M480" s="10"/>
      <c r="N480" s="9"/>
      <c r="O480" s="9"/>
      <c r="P480" s="10"/>
      <c r="Q480" s="10"/>
      <c r="R480" s="10"/>
      <c r="S480" s="9"/>
      <c r="T480" s="12"/>
      <c r="U480" s="11"/>
      <c r="V480" s="10"/>
      <c r="W480" s="10"/>
      <c r="X480" s="10"/>
      <c r="Y480" s="10"/>
      <c r="Z480" s="9"/>
      <c r="AA480" s="8"/>
      <c r="AB480" s="8"/>
      <c r="AC480" s="8"/>
      <c r="AD480" s="8"/>
      <c r="AE480" s="8"/>
      <c r="AF480" s="8"/>
      <c r="AX480" s="2"/>
      <c r="AY480" s="2"/>
      <c r="AZ480" s="2"/>
      <c r="BA480" s="2"/>
      <c r="BB480" s="2"/>
      <c r="BD480" s="56"/>
    </row>
    <row r="481" spans="2:56" ht="28.5" customHeight="1" x14ac:dyDescent="0.45">
      <c r="B481" s="14"/>
      <c r="C481" s="9"/>
      <c r="D481" s="13"/>
      <c r="E481" s="9"/>
      <c r="F481" s="9"/>
      <c r="G481" s="9"/>
      <c r="H481" s="9"/>
      <c r="I481" s="9"/>
      <c r="J481" s="9"/>
      <c r="K481" s="9"/>
      <c r="L481" s="9"/>
      <c r="M481" s="10"/>
      <c r="N481" s="9"/>
      <c r="O481" s="9"/>
      <c r="P481" s="10"/>
      <c r="Q481" s="10"/>
      <c r="R481" s="10"/>
      <c r="S481" s="9"/>
      <c r="T481" s="12"/>
      <c r="U481" s="11"/>
      <c r="V481" s="10"/>
      <c r="W481" s="10"/>
      <c r="X481" s="10"/>
      <c r="Y481" s="10"/>
      <c r="Z481" s="9"/>
      <c r="AA481" s="8"/>
      <c r="AB481" s="8"/>
      <c r="AC481" s="8"/>
      <c r="AD481" s="8"/>
      <c r="AE481" s="8"/>
      <c r="AF481" s="8"/>
      <c r="AX481" s="2"/>
      <c r="AY481" s="2"/>
      <c r="AZ481" s="2"/>
      <c r="BA481" s="2"/>
      <c r="BB481" s="2"/>
      <c r="BD481" s="56"/>
    </row>
    <row r="482" spans="2:56" ht="28.5" customHeight="1" x14ac:dyDescent="0.45">
      <c r="B482" s="14"/>
      <c r="C482" s="9"/>
      <c r="D482" s="13"/>
      <c r="E482" s="9"/>
      <c r="F482" s="9"/>
      <c r="G482" s="9"/>
      <c r="H482" s="9"/>
      <c r="I482" s="9"/>
      <c r="J482" s="9"/>
      <c r="K482" s="9"/>
      <c r="L482" s="9"/>
      <c r="M482" s="10"/>
      <c r="N482" s="9"/>
      <c r="O482" s="9"/>
      <c r="P482" s="10"/>
      <c r="Q482" s="10"/>
      <c r="R482" s="10"/>
      <c r="S482" s="9"/>
      <c r="T482" s="12"/>
      <c r="U482" s="11"/>
      <c r="V482" s="10"/>
      <c r="W482" s="10"/>
      <c r="X482" s="10"/>
      <c r="Y482" s="10"/>
      <c r="Z482" s="9"/>
      <c r="AA482" s="8"/>
      <c r="AB482" s="8"/>
      <c r="AC482" s="8"/>
      <c r="AD482" s="8"/>
      <c r="AE482" s="8"/>
      <c r="AF482" s="8"/>
      <c r="AX482" s="2"/>
      <c r="AY482" s="2"/>
      <c r="AZ482" s="2"/>
      <c r="BA482" s="2"/>
      <c r="BB482" s="2"/>
      <c r="BD482" s="56"/>
    </row>
    <row r="483" spans="2:56" ht="28.5" customHeight="1" x14ac:dyDescent="0.45">
      <c r="B483" s="14"/>
      <c r="C483" s="9"/>
      <c r="D483" s="13"/>
      <c r="E483" s="9"/>
      <c r="F483" s="9"/>
      <c r="G483" s="9"/>
      <c r="H483" s="9"/>
      <c r="I483" s="9"/>
      <c r="J483" s="9"/>
      <c r="K483" s="9"/>
      <c r="L483" s="9"/>
      <c r="M483" s="10"/>
      <c r="N483" s="9"/>
      <c r="O483" s="9"/>
      <c r="P483" s="10"/>
      <c r="Q483" s="10"/>
      <c r="R483" s="10"/>
      <c r="S483" s="9"/>
      <c r="T483" s="12"/>
      <c r="U483" s="11"/>
      <c r="V483" s="10"/>
      <c r="W483" s="10"/>
      <c r="X483" s="10"/>
      <c r="Y483" s="10"/>
      <c r="Z483" s="9"/>
      <c r="AA483" s="8"/>
      <c r="AB483" s="8"/>
      <c r="AC483" s="8"/>
      <c r="AD483" s="8"/>
      <c r="AE483" s="8"/>
      <c r="AF483" s="8"/>
      <c r="AX483" s="2"/>
      <c r="AY483" s="2"/>
      <c r="AZ483" s="2"/>
      <c r="BA483" s="2"/>
      <c r="BB483" s="2"/>
      <c r="BD483" s="56"/>
    </row>
    <row r="484" spans="2:56" ht="28.5" customHeight="1" x14ac:dyDescent="0.45">
      <c r="B484" s="14"/>
      <c r="C484" s="9"/>
      <c r="D484" s="13"/>
      <c r="E484" s="9"/>
      <c r="F484" s="9"/>
      <c r="G484" s="9"/>
      <c r="H484" s="9"/>
      <c r="I484" s="9"/>
      <c r="J484" s="9"/>
      <c r="K484" s="9"/>
      <c r="L484" s="9"/>
      <c r="M484" s="10"/>
      <c r="N484" s="9"/>
      <c r="O484" s="9"/>
      <c r="P484" s="10"/>
      <c r="Q484" s="10"/>
      <c r="R484" s="10"/>
      <c r="S484" s="9"/>
      <c r="T484" s="12"/>
      <c r="U484" s="11"/>
      <c r="V484" s="10"/>
      <c r="W484" s="10"/>
      <c r="X484" s="10"/>
      <c r="Y484" s="10"/>
      <c r="Z484" s="9"/>
      <c r="AA484" s="8"/>
      <c r="AB484" s="8"/>
      <c r="AC484" s="8"/>
      <c r="AD484" s="8"/>
      <c r="AE484" s="8"/>
      <c r="AF484" s="8"/>
      <c r="AX484" s="2"/>
      <c r="AY484" s="2"/>
      <c r="AZ484" s="2"/>
      <c r="BA484" s="2"/>
      <c r="BB484" s="2"/>
      <c r="BD484" s="56"/>
    </row>
    <row r="485" spans="2:56" ht="28.5" customHeight="1" x14ac:dyDescent="0.45">
      <c r="B485" s="14"/>
      <c r="C485" s="9"/>
      <c r="D485" s="13"/>
      <c r="E485" s="9"/>
      <c r="F485" s="9"/>
      <c r="G485" s="9"/>
      <c r="H485" s="9"/>
      <c r="I485" s="9"/>
      <c r="J485" s="9"/>
      <c r="K485" s="9"/>
      <c r="L485" s="9"/>
      <c r="M485" s="10"/>
      <c r="N485" s="9"/>
      <c r="O485" s="9"/>
      <c r="P485" s="10"/>
      <c r="Q485" s="10"/>
      <c r="R485" s="10"/>
      <c r="S485" s="9"/>
      <c r="T485" s="12"/>
      <c r="U485" s="11"/>
      <c r="V485" s="10"/>
      <c r="W485" s="10"/>
      <c r="X485" s="10"/>
      <c r="Y485" s="10"/>
      <c r="Z485" s="9"/>
      <c r="AA485" s="8"/>
      <c r="AB485" s="8"/>
      <c r="AC485" s="8"/>
      <c r="AD485" s="8"/>
      <c r="AE485" s="8"/>
      <c r="AF485" s="8"/>
      <c r="AX485" s="2"/>
      <c r="AY485" s="2"/>
      <c r="AZ485" s="2"/>
      <c r="BA485" s="2"/>
      <c r="BB485" s="2"/>
      <c r="BD485" s="56"/>
    </row>
    <row r="486" spans="2:56" ht="28.5" customHeight="1" x14ac:dyDescent="0.45">
      <c r="B486" s="14"/>
      <c r="C486" s="9"/>
      <c r="D486" s="13"/>
      <c r="E486" s="9"/>
      <c r="F486" s="9"/>
      <c r="G486" s="9"/>
      <c r="H486" s="9"/>
      <c r="I486" s="9"/>
      <c r="J486" s="9"/>
      <c r="K486" s="9"/>
      <c r="L486" s="9"/>
      <c r="M486" s="10"/>
      <c r="N486" s="9"/>
      <c r="O486" s="9"/>
      <c r="P486" s="10"/>
      <c r="Q486" s="10"/>
      <c r="R486" s="10"/>
      <c r="S486" s="9"/>
      <c r="T486" s="12"/>
      <c r="U486" s="11"/>
      <c r="V486" s="10"/>
      <c r="W486" s="10"/>
      <c r="X486" s="10"/>
      <c r="Y486" s="10"/>
      <c r="Z486" s="9"/>
      <c r="AA486" s="8"/>
      <c r="AB486" s="8"/>
      <c r="AC486" s="8"/>
      <c r="AD486" s="8"/>
      <c r="AE486" s="8"/>
      <c r="AF486" s="8"/>
      <c r="AX486" s="2"/>
      <c r="AY486" s="2"/>
      <c r="AZ486" s="2"/>
      <c r="BA486" s="2"/>
      <c r="BB486" s="2"/>
      <c r="BD486" s="56"/>
    </row>
    <row r="487" spans="2:56" ht="28.5" customHeight="1" x14ac:dyDescent="0.45">
      <c r="B487" s="14"/>
      <c r="C487" s="9"/>
      <c r="D487" s="13"/>
      <c r="E487" s="9"/>
      <c r="F487" s="9"/>
      <c r="G487" s="9"/>
      <c r="H487" s="9"/>
      <c r="I487" s="9"/>
      <c r="J487" s="9"/>
      <c r="K487" s="9"/>
      <c r="L487" s="9"/>
      <c r="M487" s="10"/>
      <c r="N487" s="9"/>
      <c r="O487" s="9"/>
      <c r="P487" s="10"/>
      <c r="Q487" s="10"/>
      <c r="R487" s="10"/>
      <c r="S487" s="9"/>
      <c r="T487" s="12"/>
      <c r="U487" s="11"/>
      <c r="V487" s="10"/>
      <c r="W487" s="10"/>
      <c r="X487" s="10"/>
      <c r="Y487" s="10"/>
      <c r="Z487" s="9"/>
      <c r="AA487" s="8"/>
      <c r="AB487" s="8"/>
      <c r="AC487" s="8"/>
      <c r="AD487" s="8"/>
      <c r="AE487" s="8"/>
      <c r="AF487" s="8"/>
      <c r="AX487" s="2"/>
      <c r="AY487" s="2"/>
      <c r="AZ487" s="2"/>
      <c r="BA487" s="2"/>
      <c r="BB487" s="2"/>
      <c r="BD487" s="56"/>
    </row>
    <row r="488" spans="2:56" ht="28.5" customHeight="1" x14ac:dyDescent="0.45">
      <c r="B488" s="14"/>
      <c r="C488" s="9"/>
      <c r="D488" s="13"/>
      <c r="E488" s="9"/>
      <c r="F488" s="9"/>
      <c r="G488" s="9"/>
      <c r="H488" s="9"/>
      <c r="I488" s="9"/>
      <c r="J488" s="9"/>
      <c r="K488" s="9"/>
      <c r="L488" s="9"/>
      <c r="M488" s="10"/>
      <c r="N488" s="9"/>
      <c r="O488" s="9"/>
      <c r="P488" s="10"/>
      <c r="Q488" s="10"/>
      <c r="R488" s="10"/>
      <c r="S488" s="9"/>
      <c r="T488" s="12"/>
      <c r="U488" s="11"/>
      <c r="V488" s="10"/>
      <c r="W488" s="10"/>
      <c r="X488" s="10"/>
      <c r="Y488" s="10"/>
      <c r="Z488" s="9"/>
      <c r="AA488" s="8"/>
      <c r="AB488" s="8"/>
      <c r="AC488" s="8"/>
      <c r="AD488" s="8"/>
      <c r="AE488" s="8"/>
      <c r="AF488" s="8"/>
      <c r="AX488" s="2"/>
      <c r="AY488" s="2"/>
      <c r="AZ488" s="2"/>
      <c r="BA488" s="2"/>
      <c r="BB488" s="2"/>
      <c r="BD488" s="56"/>
    </row>
    <row r="489" spans="2:56" ht="28.5" customHeight="1" x14ac:dyDescent="0.45">
      <c r="B489" s="14"/>
      <c r="C489" s="9"/>
      <c r="D489" s="13"/>
      <c r="E489" s="9"/>
      <c r="F489" s="9"/>
      <c r="G489" s="9"/>
      <c r="H489" s="9"/>
      <c r="I489" s="9"/>
      <c r="J489" s="9"/>
      <c r="K489" s="9"/>
      <c r="L489" s="9"/>
      <c r="M489" s="10"/>
      <c r="N489" s="9"/>
      <c r="O489" s="9"/>
      <c r="P489" s="10"/>
      <c r="Q489" s="10"/>
      <c r="R489" s="10"/>
      <c r="S489" s="9"/>
      <c r="T489" s="12"/>
      <c r="U489" s="11"/>
      <c r="V489" s="10"/>
      <c r="W489" s="10"/>
      <c r="X489" s="10"/>
      <c r="Y489" s="10"/>
      <c r="Z489" s="9"/>
      <c r="AA489" s="8"/>
      <c r="AB489" s="8"/>
      <c r="AC489" s="8"/>
      <c r="AD489" s="8"/>
      <c r="AE489" s="8"/>
      <c r="AF489" s="8"/>
      <c r="AX489" s="2"/>
      <c r="AY489" s="2"/>
      <c r="AZ489" s="2"/>
      <c r="BA489" s="2"/>
      <c r="BB489" s="2"/>
      <c r="BD489" s="56"/>
    </row>
    <row r="490" spans="2:56" ht="28.5" customHeight="1" x14ac:dyDescent="0.45">
      <c r="B490" s="14"/>
      <c r="C490" s="9"/>
      <c r="D490" s="13"/>
      <c r="E490" s="9"/>
      <c r="F490" s="9"/>
      <c r="G490" s="9"/>
      <c r="H490" s="9"/>
      <c r="I490" s="9"/>
      <c r="J490" s="9"/>
      <c r="K490" s="9"/>
      <c r="L490" s="9"/>
      <c r="M490" s="10"/>
      <c r="N490" s="9"/>
      <c r="O490" s="9"/>
      <c r="P490" s="10"/>
      <c r="Q490" s="10"/>
      <c r="R490" s="10"/>
      <c r="S490" s="9"/>
      <c r="T490" s="12"/>
      <c r="U490" s="11"/>
      <c r="V490" s="10"/>
      <c r="W490" s="10"/>
      <c r="X490" s="10"/>
      <c r="Y490" s="10"/>
      <c r="Z490" s="9"/>
      <c r="AA490" s="8"/>
      <c r="AB490" s="8"/>
      <c r="AC490" s="8"/>
      <c r="AD490" s="8"/>
      <c r="AE490" s="8"/>
      <c r="AF490" s="8"/>
      <c r="AX490" s="2"/>
      <c r="AY490" s="2"/>
      <c r="AZ490" s="2"/>
      <c r="BA490" s="2"/>
      <c r="BB490" s="2"/>
      <c r="BD490" s="56"/>
    </row>
    <row r="491" spans="2:56" ht="28.5" customHeight="1" x14ac:dyDescent="0.45">
      <c r="B491" s="14"/>
      <c r="C491" s="9"/>
      <c r="D491" s="13"/>
      <c r="E491" s="9"/>
      <c r="F491" s="9"/>
      <c r="G491" s="9"/>
      <c r="H491" s="9"/>
      <c r="I491" s="9"/>
      <c r="J491" s="9"/>
      <c r="K491" s="9"/>
      <c r="L491" s="9"/>
      <c r="M491" s="10"/>
      <c r="N491" s="9"/>
      <c r="O491" s="9"/>
      <c r="P491" s="10"/>
      <c r="Q491" s="10"/>
      <c r="R491" s="10"/>
      <c r="S491" s="9"/>
      <c r="T491" s="12"/>
      <c r="U491" s="11"/>
      <c r="V491" s="10"/>
      <c r="W491" s="10"/>
      <c r="X491" s="10"/>
      <c r="Y491" s="10"/>
      <c r="Z491" s="9"/>
      <c r="AA491" s="8"/>
      <c r="AB491" s="8"/>
      <c r="AC491" s="8"/>
      <c r="AD491" s="8"/>
      <c r="AE491" s="8"/>
      <c r="AF491" s="8"/>
      <c r="AX491" s="2"/>
      <c r="AY491" s="2"/>
      <c r="AZ491" s="2"/>
      <c r="BA491" s="2"/>
      <c r="BB491" s="2"/>
      <c r="BD491" s="56"/>
    </row>
    <row r="492" spans="2:56" ht="28.5" customHeight="1" x14ac:dyDescent="0.45">
      <c r="B492" s="14"/>
      <c r="C492" s="9"/>
      <c r="D492" s="13"/>
      <c r="E492" s="9"/>
      <c r="F492" s="9"/>
      <c r="G492" s="9"/>
      <c r="H492" s="9"/>
      <c r="I492" s="9"/>
      <c r="J492" s="9"/>
      <c r="K492" s="9"/>
      <c r="L492" s="9"/>
      <c r="M492" s="10"/>
      <c r="N492" s="9"/>
      <c r="O492" s="9"/>
      <c r="P492" s="10"/>
      <c r="Q492" s="10"/>
      <c r="R492" s="10"/>
      <c r="S492" s="9"/>
      <c r="T492" s="12"/>
      <c r="U492" s="11"/>
      <c r="V492" s="10"/>
      <c r="W492" s="10"/>
      <c r="X492" s="10"/>
      <c r="Y492" s="10"/>
      <c r="Z492" s="9"/>
      <c r="AA492" s="8"/>
      <c r="AB492" s="8"/>
      <c r="AC492" s="8"/>
      <c r="AD492" s="8"/>
      <c r="AE492" s="8"/>
      <c r="AF492" s="8"/>
      <c r="AX492" s="2"/>
      <c r="AY492" s="2"/>
      <c r="AZ492" s="2"/>
      <c r="BA492" s="2"/>
      <c r="BB492" s="2"/>
      <c r="BD492" s="56"/>
    </row>
    <row r="493" spans="2:56" ht="28.5" customHeight="1" x14ac:dyDescent="0.45">
      <c r="B493" s="14"/>
      <c r="C493" s="9"/>
      <c r="D493" s="13"/>
      <c r="E493" s="9"/>
      <c r="F493" s="9"/>
      <c r="G493" s="9"/>
      <c r="H493" s="9"/>
      <c r="I493" s="9"/>
      <c r="J493" s="9"/>
      <c r="K493" s="9"/>
      <c r="L493" s="9"/>
      <c r="M493" s="10"/>
      <c r="N493" s="9"/>
      <c r="O493" s="9"/>
      <c r="P493" s="10"/>
      <c r="Q493" s="10"/>
      <c r="R493" s="10"/>
      <c r="S493" s="9"/>
      <c r="T493" s="12"/>
      <c r="U493" s="11"/>
      <c r="V493" s="10"/>
      <c r="W493" s="10"/>
      <c r="X493" s="10"/>
      <c r="Y493" s="10"/>
      <c r="Z493" s="9"/>
      <c r="AA493" s="8"/>
      <c r="AB493" s="8"/>
      <c r="AC493" s="8"/>
      <c r="AD493" s="8"/>
      <c r="AE493" s="8"/>
      <c r="AF493" s="8"/>
      <c r="AX493" s="2"/>
      <c r="AY493" s="2"/>
      <c r="AZ493" s="2"/>
      <c r="BA493" s="2"/>
      <c r="BB493" s="2"/>
      <c r="BD493" s="56"/>
    </row>
    <row r="494" spans="2:56" ht="28.5" customHeight="1" x14ac:dyDescent="0.45">
      <c r="B494" s="14"/>
      <c r="C494" s="9"/>
      <c r="D494" s="13"/>
      <c r="E494" s="9"/>
      <c r="F494" s="9"/>
      <c r="G494" s="9"/>
      <c r="H494" s="9"/>
      <c r="I494" s="9"/>
      <c r="J494" s="9"/>
      <c r="K494" s="9"/>
      <c r="L494" s="9"/>
      <c r="M494" s="10"/>
      <c r="N494" s="9"/>
      <c r="O494" s="9"/>
      <c r="P494" s="10"/>
      <c r="Q494" s="10"/>
      <c r="R494" s="10"/>
      <c r="S494" s="9"/>
      <c r="T494" s="12"/>
      <c r="U494" s="11"/>
      <c r="V494" s="10"/>
      <c r="W494" s="10"/>
      <c r="X494" s="10"/>
      <c r="Y494" s="10"/>
      <c r="Z494" s="9"/>
      <c r="AA494" s="8"/>
      <c r="AB494" s="8"/>
      <c r="AC494" s="8"/>
      <c r="AD494" s="8"/>
      <c r="AE494" s="8"/>
      <c r="AF494" s="8"/>
      <c r="AX494" s="2"/>
      <c r="AY494" s="2"/>
      <c r="AZ494" s="2"/>
      <c r="BA494" s="2"/>
      <c r="BB494" s="2"/>
      <c r="BD494" s="56"/>
    </row>
    <row r="495" spans="2:56" ht="28.5" customHeight="1" x14ac:dyDescent="0.45">
      <c r="B495" s="14"/>
      <c r="C495" s="9"/>
      <c r="D495" s="13"/>
      <c r="E495" s="9"/>
      <c r="F495" s="9"/>
      <c r="G495" s="9"/>
      <c r="H495" s="9"/>
      <c r="I495" s="9"/>
      <c r="J495" s="9"/>
      <c r="K495" s="9"/>
      <c r="L495" s="9"/>
      <c r="M495" s="10"/>
      <c r="N495" s="9"/>
      <c r="O495" s="9"/>
      <c r="P495" s="10"/>
      <c r="Q495" s="10"/>
      <c r="R495" s="10"/>
      <c r="S495" s="9"/>
      <c r="T495" s="12"/>
      <c r="U495" s="11"/>
      <c r="V495" s="10"/>
      <c r="W495" s="10"/>
      <c r="X495" s="10"/>
      <c r="Y495" s="10"/>
      <c r="Z495" s="9"/>
      <c r="AA495" s="8"/>
      <c r="AB495" s="8"/>
      <c r="AC495" s="8"/>
      <c r="AD495" s="8"/>
      <c r="AE495" s="8"/>
      <c r="AF495" s="8"/>
      <c r="AX495" s="2"/>
      <c r="AY495" s="2"/>
      <c r="AZ495" s="2"/>
      <c r="BA495" s="2"/>
      <c r="BB495" s="2"/>
      <c r="BD495" s="56"/>
    </row>
    <row r="496" spans="2:56" ht="28.5" customHeight="1" x14ac:dyDescent="0.45">
      <c r="B496" s="14"/>
      <c r="C496" s="9"/>
      <c r="D496" s="13"/>
      <c r="E496" s="9"/>
      <c r="F496" s="9"/>
      <c r="G496" s="9"/>
      <c r="H496" s="9"/>
      <c r="I496" s="9"/>
      <c r="J496" s="9"/>
      <c r="K496" s="9"/>
      <c r="L496" s="9"/>
      <c r="M496" s="10"/>
      <c r="N496" s="9"/>
      <c r="O496" s="9"/>
      <c r="P496" s="10"/>
      <c r="Q496" s="10"/>
      <c r="R496" s="10"/>
      <c r="S496" s="9"/>
      <c r="T496" s="12"/>
      <c r="U496" s="11"/>
      <c r="V496" s="10"/>
      <c r="W496" s="10"/>
      <c r="X496" s="10"/>
      <c r="Y496" s="10"/>
      <c r="Z496" s="9"/>
      <c r="AA496" s="8"/>
      <c r="AB496" s="8"/>
      <c r="AC496" s="8"/>
      <c r="AD496" s="8"/>
      <c r="AE496" s="8"/>
      <c r="AF496" s="8"/>
      <c r="AX496" s="2"/>
      <c r="AY496" s="2"/>
      <c r="AZ496" s="2"/>
      <c r="BA496" s="2"/>
      <c r="BB496" s="2"/>
      <c r="BD496" s="56"/>
    </row>
    <row r="497" spans="2:56" ht="28.5" customHeight="1" x14ac:dyDescent="0.45">
      <c r="B497" s="14"/>
      <c r="C497" s="9"/>
      <c r="D497" s="13"/>
      <c r="E497" s="9"/>
      <c r="F497" s="9"/>
      <c r="G497" s="9"/>
      <c r="H497" s="9"/>
      <c r="I497" s="9"/>
      <c r="J497" s="9"/>
      <c r="K497" s="9"/>
      <c r="L497" s="9"/>
      <c r="M497" s="10"/>
      <c r="N497" s="9"/>
      <c r="O497" s="9"/>
      <c r="P497" s="10"/>
      <c r="Q497" s="10"/>
      <c r="R497" s="10"/>
      <c r="S497" s="9"/>
      <c r="T497" s="12"/>
      <c r="U497" s="11"/>
      <c r="V497" s="10"/>
      <c r="W497" s="10"/>
      <c r="X497" s="10"/>
      <c r="Y497" s="10"/>
      <c r="Z497" s="9"/>
      <c r="AA497" s="8"/>
      <c r="AB497" s="8"/>
      <c r="AC497" s="8"/>
      <c r="AD497" s="8"/>
      <c r="AE497" s="8"/>
      <c r="AF497" s="8"/>
      <c r="AX497" s="2"/>
      <c r="AY497" s="2"/>
      <c r="AZ497" s="2"/>
      <c r="BA497" s="2"/>
      <c r="BB497" s="2"/>
      <c r="BD497" s="56"/>
    </row>
    <row r="498" spans="2:56" ht="28.5" customHeight="1" x14ac:dyDescent="0.45">
      <c r="B498" s="14"/>
      <c r="C498" s="9"/>
      <c r="D498" s="13"/>
      <c r="E498" s="9"/>
      <c r="F498" s="9"/>
      <c r="G498" s="9"/>
      <c r="H498" s="9"/>
      <c r="I498" s="9"/>
      <c r="J498" s="9"/>
      <c r="K498" s="9"/>
      <c r="L498" s="9"/>
      <c r="M498" s="10"/>
      <c r="N498" s="9"/>
      <c r="O498" s="9"/>
      <c r="P498" s="10"/>
      <c r="Q498" s="10"/>
      <c r="R498" s="10"/>
      <c r="S498" s="9"/>
      <c r="T498" s="12"/>
      <c r="U498" s="11"/>
      <c r="V498" s="10"/>
      <c r="W498" s="10"/>
      <c r="X498" s="10"/>
      <c r="Y498" s="10"/>
      <c r="Z498" s="9"/>
      <c r="AA498" s="8"/>
      <c r="AB498" s="8"/>
      <c r="AC498" s="8"/>
      <c r="AD498" s="8"/>
      <c r="AE498" s="8"/>
      <c r="AF498" s="8"/>
      <c r="AX498" s="2"/>
      <c r="AY498" s="2"/>
      <c r="AZ498" s="2"/>
      <c r="BA498" s="2"/>
      <c r="BB498" s="2"/>
      <c r="BD498" s="56"/>
    </row>
    <row r="499" spans="2:56" ht="28.5" customHeight="1" x14ac:dyDescent="0.45">
      <c r="B499" s="14"/>
      <c r="C499" s="9"/>
      <c r="D499" s="13"/>
      <c r="E499" s="9"/>
      <c r="F499" s="9"/>
      <c r="G499" s="9"/>
      <c r="H499" s="9"/>
      <c r="I499" s="9"/>
      <c r="J499" s="9"/>
      <c r="K499" s="9"/>
      <c r="L499" s="9"/>
      <c r="M499" s="10"/>
      <c r="N499" s="9"/>
      <c r="O499" s="9"/>
      <c r="P499" s="10"/>
      <c r="Q499" s="10"/>
      <c r="R499" s="10"/>
      <c r="S499" s="9"/>
      <c r="T499" s="12"/>
      <c r="U499" s="11"/>
      <c r="V499" s="10"/>
      <c r="W499" s="10"/>
      <c r="X499" s="10"/>
      <c r="Y499" s="10"/>
      <c r="Z499" s="9"/>
      <c r="AA499" s="8"/>
      <c r="AB499" s="8"/>
      <c r="AC499" s="8"/>
      <c r="AD499" s="8"/>
      <c r="AE499" s="8"/>
      <c r="AF499" s="8"/>
      <c r="AX499" s="2"/>
      <c r="AY499" s="2"/>
      <c r="AZ499" s="2"/>
      <c r="BA499" s="2"/>
      <c r="BB499" s="2"/>
      <c r="BD499" s="56"/>
    </row>
    <row r="500" spans="2:56" ht="28.5" customHeight="1" x14ac:dyDescent="0.45">
      <c r="B500" s="14"/>
      <c r="C500" s="9"/>
      <c r="D500" s="13"/>
      <c r="E500" s="9"/>
      <c r="F500" s="9"/>
      <c r="G500" s="9"/>
      <c r="H500" s="9"/>
      <c r="I500" s="9"/>
      <c r="J500" s="9"/>
      <c r="K500" s="9"/>
      <c r="L500" s="9"/>
      <c r="M500" s="10"/>
      <c r="N500" s="9"/>
      <c r="O500" s="9"/>
      <c r="P500" s="10"/>
      <c r="Q500" s="10"/>
      <c r="R500" s="10"/>
      <c r="S500" s="9"/>
      <c r="T500" s="12"/>
      <c r="U500" s="11"/>
      <c r="V500" s="10"/>
      <c r="W500" s="10"/>
      <c r="X500" s="10"/>
      <c r="Y500" s="10"/>
      <c r="Z500" s="9"/>
      <c r="AA500" s="8"/>
      <c r="AB500" s="8"/>
      <c r="AC500" s="8"/>
      <c r="AD500" s="8"/>
      <c r="AE500" s="8"/>
      <c r="AF500" s="8"/>
      <c r="AX500" s="2"/>
      <c r="AY500" s="2"/>
      <c r="AZ500" s="2"/>
      <c r="BA500" s="2"/>
      <c r="BB500" s="2"/>
      <c r="BD500" s="56"/>
    </row>
    <row r="501" spans="2:56" ht="28.5" customHeight="1" x14ac:dyDescent="0.45">
      <c r="B501" s="14"/>
      <c r="C501" s="9"/>
      <c r="D501" s="13"/>
      <c r="E501" s="9"/>
      <c r="F501" s="9"/>
      <c r="G501" s="9"/>
      <c r="H501" s="9"/>
      <c r="I501" s="9"/>
      <c r="J501" s="9"/>
      <c r="K501" s="9"/>
      <c r="L501" s="9"/>
      <c r="M501" s="10"/>
      <c r="N501" s="9"/>
      <c r="O501" s="9"/>
      <c r="P501" s="10"/>
      <c r="Q501" s="10"/>
      <c r="R501" s="10"/>
      <c r="S501" s="9"/>
      <c r="T501" s="12"/>
      <c r="U501" s="11"/>
      <c r="V501" s="10"/>
      <c r="W501" s="10"/>
      <c r="X501" s="10"/>
      <c r="Y501" s="10"/>
      <c r="Z501" s="9"/>
      <c r="AA501" s="8"/>
      <c r="AB501" s="8"/>
      <c r="AC501" s="8"/>
      <c r="AD501" s="8"/>
      <c r="AE501" s="8"/>
      <c r="AF501" s="8"/>
      <c r="AX501" s="2"/>
      <c r="AY501" s="2"/>
      <c r="AZ501" s="2"/>
      <c r="BA501" s="2"/>
      <c r="BB501" s="2"/>
      <c r="BD501" s="56"/>
    </row>
    <row r="502" spans="2:56" ht="28.5" customHeight="1" x14ac:dyDescent="0.45">
      <c r="B502" s="14"/>
      <c r="C502" s="9"/>
      <c r="D502" s="13"/>
      <c r="E502" s="9"/>
      <c r="F502" s="9"/>
      <c r="G502" s="9"/>
      <c r="H502" s="9"/>
      <c r="I502" s="9"/>
      <c r="J502" s="9"/>
      <c r="K502" s="9"/>
      <c r="L502" s="9"/>
      <c r="M502" s="10"/>
      <c r="N502" s="9"/>
      <c r="O502" s="9"/>
      <c r="P502" s="10"/>
      <c r="Q502" s="10"/>
      <c r="R502" s="10"/>
      <c r="S502" s="9"/>
      <c r="T502" s="12"/>
      <c r="U502" s="11"/>
      <c r="V502" s="10"/>
      <c r="W502" s="10"/>
      <c r="X502" s="10"/>
      <c r="Y502" s="10"/>
      <c r="Z502" s="9"/>
      <c r="AA502" s="8"/>
      <c r="AB502" s="8"/>
      <c r="AC502" s="8"/>
      <c r="AD502" s="8"/>
      <c r="AE502" s="8"/>
      <c r="AF502" s="8"/>
      <c r="AX502" s="2"/>
      <c r="AY502" s="2"/>
      <c r="AZ502" s="2"/>
      <c r="BA502" s="2"/>
      <c r="BB502" s="2"/>
      <c r="BD502" s="56"/>
    </row>
    <row r="503" spans="2:56" ht="28.5" customHeight="1" x14ac:dyDescent="0.45">
      <c r="B503" s="14"/>
      <c r="C503" s="9"/>
      <c r="D503" s="13"/>
      <c r="E503" s="9"/>
      <c r="F503" s="9"/>
      <c r="G503" s="9"/>
      <c r="H503" s="9"/>
      <c r="I503" s="9"/>
      <c r="J503" s="9"/>
      <c r="K503" s="9"/>
      <c r="L503" s="9"/>
      <c r="M503" s="10"/>
      <c r="N503" s="9"/>
      <c r="O503" s="9"/>
      <c r="P503" s="10"/>
      <c r="Q503" s="10"/>
      <c r="R503" s="10"/>
      <c r="S503" s="9"/>
      <c r="T503" s="12"/>
      <c r="U503" s="11"/>
      <c r="V503" s="10"/>
      <c r="W503" s="10"/>
      <c r="X503" s="10"/>
      <c r="Y503" s="10"/>
      <c r="Z503" s="9"/>
      <c r="AA503" s="8"/>
      <c r="AB503" s="8"/>
      <c r="AC503" s="8"/>
      <c r="AD503" s="8"/>
      <c r="AE503" s="8"/>
      <c r="AF503" s="8"/>
      <c r="AX503" s="2"/>
      <c r="AY503" s="2"/>
      <c r="AZ503" s="2"/>
      <c r="BA503" s="2"/>
      <c r="BB503" s="2"/>
      <c r="BD503" s="56"/>
    </row>
    <row r="504" spans="2:56" ht="28.5" customHeight="1" x14ac:dyDescent="0.45">
      <c r="B504" s="14"/>
      <c r="C504" s="9"/>
      <c r="D504" s="13"/>
      <c r="E504" s="9"/>
      <c r="F504" s="9"/>
      <c r="G504" s="9"/>
      <c r="H504" s="9"/>
      <c r="I504" s="9"/>
      <c r="J504" s="9"/>
      <c r="K504" s="9"/>
      <c r="L504" s="9"/>
      <c r="M504" s="10"/>
      <c r="N504" s="9"/>
      <c r="O504" s="9"/>
      <c r="P504" s="10"/>
      <c r="Q504" s="10"/>
      <c r="R504" s="10"/>
      <c r="S504" s="9"/>
      <c r="T504" s="12"/>
      <c r="U504" s="11"/>
      <c r="V504" s="10"/>
      <c r="W504" s="10"/>
      <c r="X504" s="10"/>
      <c r="Y504" s="10"/>
      <c r="Z504" s="9"/>
      <c r="AA504" s="8"/>
      <c r="AB504" s="8"/>
      <c r="AC504" s="8"/>
      <c r="AD504" s="8"/>
      <c r="AE504" s="8"/>
      <c r="AF504" s="8"/>
      <c r="AX504" s="2"/>
      <c r="AY504" s="2"/>
      <c r="AZ504" s="2"/>
      <c r="BA504" s="2"/>
      <c r="BB504" s="2"/>
      <c r="BD504" s="56"/>
    </row>
    <row r="505" spans="2:56" ht="28.5" customHeight="1" x14ac:dyDescent="0.45">
      <c r="B505" s="14"/>
      <c r="C505" s="9"/>
      <c r="D505" s="13"/>
      <c r="E505" s="9"/>
      <c r="F505" s="9"/>
      <c r="G505" s="9"/>
      <c r="H505" s="9"/>
      <c r="I505" s="9"/>
      <c r="J505" s="9"/>
      <c r="K505" s="9"/>
      <c r="L505" s="9"/>
      <c r="M505" s="10"/>
      <c r="N505" s="9"/>
      <c r="O505" s="9"/>
      <c r="P505" s="10"/>
      <c r="Q505" s="10"/>
      <c r="R505" s="10"/>
      <c r="S505" s="9"/>
      <c r="T505" s="12"/>
      <c r="U505" s="11"/>
      <c r="V505" s="10"/>
      <c r="W505" s="10"/>
      <c r="X505" s="10"/>
      <c r="Y505" s="10"/>
      <c r="Z505" s="9"/>
      <c r="AA505" s="8"/>
      <c r="AB505" s="8"/>
      <c r="AC505" s="8"/>
      <c r="AD505" s="8"/>
      <c r="AE505" s="8"/>
      <c r="AF505" s="8"/>
      <c r="AX505" s="2"/>
      <c r="AY505" s="2"/>
      <c r="AZ505" s="2"/>
      <c r="BA505" s="2"/>
      <c r="BB505" s="2"/>
      <c r="BD505" s="56"/>
    </row>
    <row r="506" spans="2:56" ht="28.5" customHeight="1" x14ac:dyDescent="0.45">
      <c r="B506" s="14"/>
      <c r="C506" s="9"/>
      <c r="D506" s="13"/>
      <c r="E506" s="9"/>
      <c r="F506" s="9"/>
      <c r="G506" s="9"/>
      <c r="H506" s="9"/>
      <c r="I506" s="9"/>
      <c r="J506" s="9"/>
      <c r="K506" s="9"/>
      <c r="L506" s="9"/>
      <c r="M506" s="10"/>
      <c r="N506" s="9"/>
      <c r="O506" s="9"/>
      <c r="P506" s="10"/>
      <c r="Q506" s="10"/>
      <c r="R506" s="10"/>
      <c r="S506" s="9"/>
      <c r="T506" s="12"/>
      <c r="U506" s="11"/>
      <c r="V506" s="10"/>
      <c r="W506" s="10"/>
      <c r="X506" s="10"/>
      <c r="Y506" s="10"/>
      <c r="Z506" s="9"/>
      <c r="AA506" s="8"/>
      <c r="AB506" s="8"/>
      <c r="AC506" s="8"/>
      <c r="AD506" s="8"/>
      <c r="AE506" s="8"/>
      <c r="AF506" s="8"/>
      <c r="AX506" s="2"/>
      <c r="AY506" s="2"/>
      <c r="AZ506" s="2"/>
      <c r="BA506" s="2"/>
      <c r="BB506" s="2"/>
      <c r="BD506" s="56"/>
    </row>
    <row r="507" spans="2:56" ht="28.5" customHeight="1" x14ac:dyDescent="0.45">
      <c r="B507" s="14"/>
      <c r="C507" s="9"/>
      <c r="D507" s="13"/>
      <c r="E507" s="9"/>
      <c r="F507" s="9"/>
      <c r="G507" s="9"/>
      <c r="H507" s="9"/>
      <c r="I507" s="9"/>
      <c r="J507" s="9"/>
      <c r="K507" s="9"/>
      <c r="L507" s="9"/>
      <c r="M507" s="10"/>
      <c r="N507" s="9"/>
      <c r="O507" s="9"/>
      <c r="P507" s="10"/>
      <c r="Q507" s="10"/>
      <c r="R507" s="10"/>
      <c r="S507" s="9"/>
      <c r="T507" s="12"/>
      <c r="U507" s="11"/>
      <c r="V507" s="10"/>
      <c r="W507" s="10"/>
      <c r="X507" s="10"/>
      <c r="Y507" s="10"/>
      <c r="Z507" s="9"/>
      <c r="AA507" s="8"/>
      <c r="AB507" s="8"/>
      <c r="AC507" s="8"/>
      <c r="AD507" s="8"/>
      <c r="AE507" s="8"/>
      <c r="AF507" s="8"/>
      <c r="AX507" s="2"/>
      <c r="AY507" s="2"/>
      <c r="AZ507" s="2"/>
      <c r="BA507" s="2"/>
      <c r="BB507" s="2"/>
      <c r="BD507" s="56"/>
    </row>
    <row r="508" spans="2:56" ht="28.5" customHeight="1" x14ac:dyDescent="0.45">
      <c r="B508" s="14"/>
      <c r="C508" s="9"/>
      <c r="D508" s="13"/>
      <c r="E508" s="9"/>
      <c r="F508" s="9"/>
      <c r="G508" s="9"/>
      <c r="H508" s="9"/>
      <c r="I508" s="9"/>
      <c r="J508" s="9"/>
      <c r="K508" s="9"/>
      <c r="L508" s="9"/>
      <c r="M508" s="10"/>
      <c r="N508" s="9"/>
      <c r="O508" s="9"/>
      <c r="P508" s="10"/>
      <c r="Q508" s="10"/>
      <c r="R508" s="10"/>
      <c r="S508" s="9"/>
      <c r="T508" s="12"/>
      <c r="U508" s="11"/>
      <c r="V508" s="10"/>
      <c r="W508" s="10"/>
      <c r="X508" s="10"/>
      <c r="Y508" s="10"/>
      <c r="Z508" s="9"/>
      <c r="AA508" s="8"/>
      <c r="AB508" s="8"/>
      <c r="AC508" s="8"/>
      <c r="AD508" s="8"/>
      <c r="AE508" s="8"/>
      <c r="AF508" s="8"/>
      <c r="AX508" s="2"/>
      <c r="AY508" s="2"/>
      <c r="AZ508" s="2"/>
      <c r="BA508" s="2"/>
      <c r="BB508" s="2"/>
      <c r="BD508" s="56"/>
    </row>
    <row r="509" spans="2:56" ht="28.5" customHeight="1" x14ac:dyDescent="0.45">
      <c r="B509" s="14"/>
      <c r="C509" s="9"/>
      <c r="D509" s="13"/>
      <c r="E509" s="9"/>
      <c r="F509" s="9"/>
      <c r="G509" s="9"/>
      <c r="H509" s="9"/>
      <c r="I509" s="9"/>
      <c r="J509" s="9"/>
      <c r="K509" s="9"/>
      <c r="L509" s="9"/>
      <c r="M509" s="10"/>
      <c r="N509" s="9"/>
      <c r="O509" s="9"/>
      <c r="P509" s="10"/>
      <c r="Q509" s="10"/>
      <c r="R509" s="10"/>
      <c r="S509" s="9"/>
      <c r="T509" s="12"/>
      <c r="U509" s="11"/>
      <c r="V509" s="10"/>
      <c r="W509" s="10"/>
      <c r="X509" s="10"/>
      <c r="Y509" s="10"/>
      <c r="Z509" s="9"/>
      <c r="AA509" s="8"/>
      <c r="AB509" s="8"/>
      <c r="AC509" s="8"/>
      <c r="AD509" s="8"/>
      <c r="AE509" s="8"/>
      <c r="AF509" s="8"/>
      <c r="AX509" s="2"/>
      <c r="AY509" s="2"/>
      <c r="AZ509" s="2"/>
      <c r="BA509" s="2"/>
      <c r="BB509" s="2"/>
      <c r="BD509" s="56"/>
    </row>
    <row r="510" spans="2:56" ht="28.5" customHeight="1" x14ac:dyDescent="0.45">
      <c r="B510" s="14"/>
      <c r="C510" s="9"/>
      <c r="D510" s="13"/>
      <c r="E510" s="9"/>
      <c r="F510" s="9"/>
      <c r="G510" s="9"/>
      <c r="H510" s="9"/>
      <c r="I510" s="9"/>
      <c r="J510" s="9"/>
      <c r="K510" s="9"/>
      <c r="L510" s="9"/>
      <c r="M510" s="10"/>
      <c r="N510" s="9"/>
      <c r="O510" s="9"/>
      <c r="P510" s="10"/>
      <c r="Q510" s="10"/>
      <c r="R510" s="10"/>
      <c r="S510" s="9"/>
      <c r="T510" s="12"/>
      <c r="U510" s="11"/>
      <c r="V510" s="10"/>
      <c r="W510" s="10"/>
      <c r="X510" s="10"/>
      <c r="Y510" s="10"/>
      <c r="Z510" s="9"/>
      <c r="AA510" s="8"/>
      <c r="AB510" s="8"/>
      <c r="AC510" s="8"/>
      <c r="AD510" s="8"/>
      <c r="AE510" s="8"/>
      <c r="AF510" s="8"/>
      <c r="AX510" s="2"/>
      <c r="AY510" s="2"/>
      <c r="AZ510" s="2"/>
      <c r="BA510" s="2"/>
      <c r="BB510" s="2"/>
      <c r="BD510" s="56"/>
    </row>
    <row r="511" spans="2:56" ht="28.5" customHeight="1" x14ac:dyDescent="0.45">
      <c r="B511" s="14"/>
      <c r="C511" s="9"/>
      <c r="D511" s="13"/>
      <c r="E511" s="9"/>
      <c r="F511" s="9"/>
      <c r="G511" s="9"/>
      <c r="H511" s="9"/>
      <c r="I511" s="9"/>
      <c r="J511" s="9"/>
      <c r="K511" s="9"/>
      <c r="L511" s="9"/>
      <c r="M511" s="10"/>
      <c r="N511" s="9"/>
      <c r="O511" s="9"/>
      <c r="P511" s="10"/>
      <c r="Q511" s="10"/>
      <c r="R511" s="10"/>
      <c r="S511" s="9"/>
      <c r="T511" s="12"/>
      <c r="U511" s="11"/>
      <c r="V511" s="10"/>
      <c r="W511" s="10"/>
      <c r="X511" s="10"/>
      <c r="Y511" s="10"/>
      <c r="Z511" s="9"/>
      <c r="AA511" s="8"/>
      <c r="AB511" s="8"/>
      <c r="AC511" s="8"/>
      <c r="AD511" s="8"/>
      <c r="AE511" s="8"/>
      <c r="AF511" s="8"/>
      <c r="AX511" s="2"/>
      <c r="AY511" s="2"/>
      <c r="AZ511" s="2"/>
      <c r="BA511" s="2"/>
      <c r="BB511" s="2"/>
      <c r="BD511" s="56"/>
    </row>
    <row r="512" spans="2:56" ht="28.5" customHeight="1" x14ac:dyDescent="0.45">
      <c r="B512" s="14"/>
      <c r="C512" s="9"/>
      <c r="D512" s="13"/>
      <c r="E512" s="9"/>
      <c r="F512" s="9"/>
      <c r="G512" s="9"/>
      <c r="H512" s="9"/>
      <c r="I512" s="9"/>
      <c r="J512" s="9"/>
      <c r="K512" s="9"/>
      <c r="L512" s="9"/>
      <c r="M512" s="10"/>
      <c r="N512" s="9"/>
      <c r="O512" s="9"/>
      <c r="P512" s="10"/>
      <c r="Q512" s="10"/>
      <c r="R512" s="10"/>
      <c r="S512" s="9"/>
      <c r="T512" s="12"/>
      <c r="U512" s="11"/>
      <c r="V512" s="10"/>
      <c r="W512" s="10"/>
      <c r="X512" s="10"/>
      <c r="Y512" s="10"/>
      <c r="Z512" s="9"/>
      <c r="AA512" s="8"/>
      <c r="AB512" s="8"/>
      <c r="AC512" s="8"/>
      <c r="AD512" s="8"/>
      <c r="AE512" s="8"/>
      <c r="AF512" s="8"/>
      <c r="AX512" s="2"/>
      <c r="AY512" s="2"/>
      <c r="AZ512" s="2"/>
      <c r="BA512" s="2"/>
      <c r="BB512" s="2"/>
      <c r="BD512" s="56"/>
    </row>
    <row r="513" spans="2:56" ht="28.5" customHeight="1" x14ac:dyDescent="0.45">
      <c r="B513" s="14"/>
      <c r="C513" s="9"/>
      <c r="D513" s="13"/>
      <c r="E513" s="9"/>
      <c r="F513" s="9"/>
      <c r="G513" s="9"/>
      <c r="H513" s="9"/>
      <c r="I513" s="9"/>
      <c r="J513" s="9"/>
      <c r="K513" s="9"/>
      <c r="L513" s="9"/>
      <c r="M513" s="10"/>
      <c r="N513" s="9"/>
      <c r="O513" s="9"/>
      <c r="P513" s="10"/>
      <c r="Q513" s="10"/>
      <c r="R513" s="10"/>
      <c r="S513" s="9"/>
      <c r="T513" s="12"/>
      <c r="U513" s="11"/>
      <c r="V513" s="10"/>
      <c r="W513" s="10"/>
      <c r="X513" s="10"/>
      <c r="Y513" s="10"/>
      <c r="Z513" s="9"/>
      <c r="AA513" s="8"/>
      <c r="AB513" s="8"/>
      <c r="AC513" s="8"/>
      <c r="AD513" s="8"/>
      <c r="AE513" s="8"/>
      <c r="AF513" s="8"/>
      <c r="AX513" s="2"/>
      <c r="AY513" s="2"/>
      <c r="AZ513" s="2"/>
      <c r="BA513" s="2"/>
      <c r="BB513" s="2"/>
      <c r="BD513" s="56"/>
    </row>
    <row r="514" spans="2:56" ht="28.5" customHeight="1" x14ac:dyDescent="0.45">
      <c r="B514" s="14"/>
      <c r="C514" s="9"/>
      <c r="D514" s="13"/>
      <c r="E514" s="9"/>
      <c r="F514" s="9"/>
      <c r="G514" s="9"/>
      <c r="H514" s="9"/>
      <c r="I514" s="9"/>
      <c r="J514" s="9"/>
      <c r="K514" s="9"/>
      <c r="L514" s="9"/>
      <c r="M514" s="10"/>
      <c r="N514" s="9"/>
      <c r="O514" s="9"/>
      <c r="P514" s="10"/>
      <c r="Q514" s="10"/>
      <c r="R514" s="10"/>
      <c r="S514" s="9"/>
      <c r="T514" s="12"/>
      <c r="U514" s="11"/>
      <c r="V514" s="10"/>
      <c r="W514" s="10"/>
      <c r="X514" s="10"/>
      <c r="Y514" s="10"/>
      <c r="Z514" s="9"/>
      <c r="AA514" s="8"/>
      <c r="AB514" s="8"/>
      <c r="AC514" s="8"/>
      <c r="AD514" s="8"/>
      <c r="AE514" s="8"/>
      <c r="AF514" s="8"/>
      <c r="AX514" s="2"/>
      <c r="AY514" s="2"/>
      <c r="AZ514" s="2"/>
      <c r="BA514" s="2"/>
      <c r="BB514" s="2"/>
      <c r="BD514" s="56"/>
    </row>
    <row r="515" spans="2:56" ht="28.5" customHeight="1" x14ac:dyDescent="0.45">
      <c r="B515" s="14"/>
      <c r="C515" s="9"/>
      <c r="D515" s="13"/>
      <c r="E515" s="9"/>
      <c r="F515" s="9"/>
      <c r="G515" s="9"/>
      <c r="H515" s="9"/>
      <c r="I515" s="9"/>
      <c r="J515" s="9"/>
      <c r="K515" s="9"/>
      <c r="L515" s="9"/>
      <c r="M515" s="10"/>
      <c r="N515" s="9"/>
      <c r="O515" s="9"/>
      <c r="P515" s="10"/>
      <c r="Q515" s="10"/>
      <c r="R515" s="10"/>
      <c r="S515" s="9"/>
      <c r="T515" s="12"/>
      <c r="U515" s="11"/>
      <c r="V515" s="10"/>
      <c r="W515" s="10"/>
      <c r="X515" s="10"/>
      <c r="Y515" s="10"/>
      <c r="Z515" s="9"/>
      <c r="AA515" s="8"/>
      <c r="AB515" s="8"/>
      <c r="AC515" s="8"/>
      <c r="AD515" s="8"/>
      <c r="AE515" s="8"/>
      <c r="AF515" s="8"/>
      <c r="AX515" s="2"/>
      <c r="AY515" s="2"/>
      <c r="AZ515" s="2"/>
      <c r="BA515" s="2"/>
      <c r="BB515" s="2"/>
      <c r="BD515" s="56"/>
    </row>
    <row r="516" spans="2:56" ht="28.5" customHeight="1" x14ac:dyDescent="0.45">
      <c r="B516" s="14"/>
      <c r="C516" s="9"/>
      <c r="D516" s="13"/>
      <c r="E516" s="9"/>
      <c r="F516" s="9"/>
      <c r="G516" s="9"/>
      <c r="H516" s="9"/>
      <c r="I516" s="9"/>
      <c r="J516" s="9"/>
      <c r="K516" s="9"/>
      <c r="L516" s="9"/>
      <c r="M516" s="10"/>
      <c r="N516" s="9"/>
      <c r="O516" s="9"/>
      <c r="P516" s="10"/>
      <c r="Q516" s="10"/>
      <c r="R516" s="10"/>
      <c r="S516" s="9"/>
      <c r="T516" s="12"/>
      <c r="U516" s="11"/>
      <c r="V516" s="10"/>
      <c r="W516" s="10"/>
      <c r="X516" s="10"/>
      <c r="Y516" s="10"/>
      <c r="Z516" s="9"/>
      <c r="AA516" s="8"/>
      <c r="AB516" s="8"/>
      <c r="AC516" s="8"/>
      <c r="AD516" s="8"/>
      <c r="AE516" s="8"/>
      <c r="AF516" s="8"/>
      <c r="AX516" s="2"/>
      <c r="AY516" s="2"/>
      <c r="AZ516" s="2"/>
      <c r="BA516" s="2"/>
      <c r="BB516" s="2"/>
      <c r="BD516" s="56"/>
    </row>
    <row r="517" spans="2:56" ht="28.5" customHeight="1" x14ac:dyDescent="0.45">
      <c r="B517" s="14"/>
      <c r="C517" s="9"/>
      <c r="D517" s="13"/>
      <c r="E517" s="9"/>
      <c r="F517" s="9"/>
      <c r="G517" s="9"/>
      <c r="H517" s="9"/>
      <c r="I517" s="9"/>
      <c r="J517" s="9"/>
      <c r="K517" s="9"/>
      <c r="L517" s="9"/>
      <c r="M517" s="10"/>
      <c r="N517" s="9"/>
      <c r="O517" s="9"/>
      <c r="P517" s="10"/>
      <c r="Q517" s="10"/>
      <c r="R517" s="10"/>
      <c r="S517" s="9"/>
      <c r="T517" s="12"/>
      <c r="U517" s="11"/>
      <c r="V517" s="10"/>
      <c r="W517" s="10"/>
      <c r="X517" s="10"/>
      <c r="Y517" s="10"/>
      <c r="Z517" s="9"/>
      <c r="AA517" s="8"/>
      <c r="AB517" s="8"/>
      <c r="AC517" s="8"/>
      <c r="AD517" s="8"/>
      <c r="AE517" s="8"/>
      <c r="AF517" s="8"/>
      <c r="AX517" s="2"/>
      <c r="AY517" s="2"/>
      <c r="AZ517" s="2"/>
      <c r="BA517" s="2"/>
      <c r="BB517" s="2"/>
      <c r="BD517" s="56"/>
    </row>
    <row r="518" spans="2:56" ht="28.5" customHeight="1" x14ac:dyDescent="0.45">
      <c r="B518" s="14"/>
      <c r="C518" s="9"/>
      <c r="D518" s="13"/>
      <c r="E518" s="9"/>
      <c r="F518" s="9"/>
      <c r="G518" s="9"/>
      <c r="H518" s="9"/>
      <c r="I518" s="9"/>
      <c r="J518" s="9"/>
      <c r="K518" s="9"/>
      <c r="L518" s="9"/>
      <c r="M518" s="10"/>
      <c r="N518" s="9"/>
      <c r="O518" s="9"/>
      <c r="P518" s="10"/>
      <c r="Q518" s="10"/>
      <c r="R518" s="10"/>
      <c r="S518" s="9"/>
      <c r="T518" s="12"/>
      <c r="U518" s="11"/>
      <c r="V518" s="10"/>
      <c r="W518" s="10"/>
      <c r="X518" s="10"/>
      <c r="Y518" s="10"/>
      <c r="Z518" s="9"/>
      <c r="AA518" s="8"/>
      <c r="AB518" s="8"/>
      <c r="AC518" s="8"/>
      <c r="AD518" s="8"/>
      <c r="AE518" s="8"/>
      <c r="AF518" s="8"/>
      <c r="AX518" s="2"/>
      <c r="AY518" s="2"/>
      <c r="AZ518" s="2"/>
      <c r="BA518" s="2"/>
      <c r="BB518" s="2"/>
      <c r="BD518" s="56"/>
    </row>
    <row r="519" spans="2:56" ht="28.5" customHeight="1" x14ac:dyDescent="0.45">
      <c r="B519" s="14"/>
      <c r="C519" s="9"/>
      <c r="D519" s="13"/>
      <c r="E519" s="9"/>
      <c r="F519" s="9"/>
      <c r="G519" s="9"/>
      <c r="H519" s="9"/>
      <c r="I519" s="9"/>
      <c r="J519" s="9"/>
      <c r="K519" s="9"/>
      <c r="L519" s="9"/>
      <c r="M519" s="10"/>
      <c r="N519" s="9"/>
      <c r="O519" s="9"/>
      <c r="P519" s="10"/>
      <c r="Q519" s="10"/>
      <c r="R519" s="10"/>
      <c r="S519" s="9"/>
      <c r="T519" s="12"/>
      <c r="U519" s="11"/>
      <c r="V519" s="10"/>
      <c r="W519" s="10"/>
      <c r="X519" s="10"/>
      <c r="Y519" s="10"/>
      <c r="Z519" s="9"/>
      <c r="AA519" s="8"/>
      <c r="AB519" s="8"/>
      <c r="AC519" s="8"/>
      <c r="AD519" s="8"/>
      <c r="AE519" s="8"/>
      <c r="AF519" s="8"/>
      <c r="AX519" s="2"/>
      <c r="AY519" s="2"/>
      <c r="AZ519" s="2"/>
      <c r="BA519" s="2"/>
      <c r="BB519" s="2"/>
      <c r="BD519" s="56"/>
    </row>
    <row r="520" spans="2:56" ht="28.5" customHeight="1" x14ac:dyDescent="0.45">
      <c r="B520" s="14"/>
      <c r="C520" s="9"/>
      <c r="D520" s="13"/>
      <c r="E520" s="9"/>
      <c r="F520" s="9"/>
      <c r="G520" s="9"/>
      <c r="H520" s="9"/>
      <c r="I520" s="9"/>
      <c r="J520" s="9"/>
      <c r="K520" s="9"/>
      <c r="L520" s="9"/>
      <c r="M520" s="10"/>
      <c r="N520" s="9"/>
      <c r="O520" s="9"/>
      <c r="P520" s="10"/>
      <c r="Q520" s="10"/>
      <c r="R520" s="10"/>
      <c r="S520" s="9"/>
      <c r="T520" s="12"/>
      <c r="U520" s="11"/>
      <c r="V520" s="10"/>
      <c r="W520" s="10"/>
      <c r="X520" s="10"/>
      <c r="Y520" s="10"/>
      <c r="Z520" s="9"/>
      <c r="AA520" s="8"/>
      <c r="AB520" s="8"/>
      <c r="AC520" s="8"/>
      <c r="AD520" s="8"/>
      <c r="AE520" s="8"/>
      <c r="AF520" s="8"/>
      <c r="AX520" s="2"/>
      <c r="AY520" s="2"/>
      <c r="AZ520" s="2"/>
      <c r="BA520" s="2"/>
      <c r="BB520" s="2"/>
      <c r="BD520" s="56"/>
    </row>
    <row r="521" spans="2:56" ht="28.5" customHeight="1" x14ac:dyDescent="0.45">
      <c r="B521" s="14"/>
      <c r="C521" s="9"/>
      <c r="D521" s="13"/>
      <c r="E521" s="9"/>
      <c r="F521" s="9"/>
      <c r="G521" s="9"/>
      <c r="H521" s="9"/>
      <c r="I521" s="9"/>
      <c r="J521" s="9"/>
      <c r="K521" s="9"/>
      <c r="L521" s="9"/>
      <c r="M521" s="10"/>
      <c r="N521" s="9"/>
      <c r="O521" s="9"/>
      <c r="P521" s="10"/>
      <c r="Q521" s="10"/>
      <c r="R521" s="10"/>
      <c r="S521" s="9"/>
      <c r="T521" s="12"/>
      <c r="U521" s="11"/>
      <c r="V521" s="10"/>
      <c r="W521" s="10"/>
      <c r="X521" s="10"/>
      <c r="Y521" s="10"/>
      <c r="Z521" s="9"/>
      <c r="AA521" s="8"/>
      <c r="AB521" s="8"/>
      <c r="AC521" s="8"/>
      <c r="AD521" s="8"/>
      <c r="AE521" s="8"/>
      <c r="AF521" s="8"/>
      <c r="AX521" s="2"/>
      <c r="AY521" s="2"/>
      <c r="AZ521" s="2"/>
      <c r="BA521" s="2"/>
      <c r="BB521" s="2"/>
      <c r="BD521" s="56"/>
    </row>
    <row r="522" spans="2:56" ht="28.5" customHeight="1" x14ac:dyDescent="0.45">
      <c r="B522" s="14"/>
      <c r="C522" s="9"/>
      <c r="D522" s="13"/>
      <c r="E522" s="9"/>
      <c r="F522" s="9"/>
      <c r="G522" s="9"/>
      <c r="H522" s="9"/>
      <c r="I522" s="9"/>
      <c r="J522" s="9"/>
      <c r="K522" s="9"/>
      <c r="L522" s="9"/>
      <c r="M522" s="10"/>
      <c r="N522" s="9"/>
      <c r="O522" s="9"/>
      <c r="P522" s="10"/>
      <c r="Q522" s="10"/>
      <c r="R522" s="10"/>
      <c r="S522" s="9"/>
      <c r="T522" s="12"/>
      <c r="U522" s="11"/>
      <c r="V522" s="10"/>
      <c r="W522" s="10"/>
      <c r="X522" s="10"/>
      <c r="Y522" s="10"/>
      <c r="Z522" s="9"/>
      <c r="AA522" s="8"/>
      <c r="AB522" s="8"/>
      <c r="AC522" s="8"/>
      <c r="AD522" s="8"/>
      <c r="AE522" s="8"/>
      <c r="AF522" s="8"/>
      <c r="AX522" s="2"/>
      <c r="AY522" s="2"/>
      <c r="AZ522" s="2"/>
      <c r="BA522" s="2"/>
      <c r="BB522" s="2"/>
      <c r="BD522" s="56"/>
    </row>
    <row r="523" spans="2:56" ht="28.5" customHeight="1" x14ac:dyDescent="0.45">
      <c r="B523" s="14"/>
      <c r="C523" s="9"/>
      <c r="D523" s="13"/>
      <c r="E523" s="9"/>
      <c r="F523" s="9"/>
      <c r="G523" s="9"/>
      <c r="H523" s="9"/>
      <c r="I523" s="9"/>
      <c r="J523" s="9"/>
      <c r="K523" s="9"/>
      <c r="L523" s="9"/>
      <c r="M523" s="10"/>
      <c r="N523" s="9"/>
      <c r="O523" s="9"/>
      <c r="P523" s="10"/>
      <c r="Q523" s="10"/>
      <c r="R523" s="10"/>
      <c r="S523" s="9"/>
      <c r="T523" s="12"/>
      <c r="U523" s="11"/>
      <c r="V523" s="10"/>
      <c r="W523" s="10"/>
      <c r="X523" s="10"/>
      <c r="Y523" s="10"/>
      <c r="Z523" s="9"/>
      <c r="AA523" s="8"/>
      <c r="AB523" s="8"/>
      <c r="AC523" s="8"/>
      <c r="AD523" s="8"/>
      <c r="AE523" s="8"/>
      <c r="AF523" s="8"/>
      <c r="AX523" s="2"/>
      <c r="AY523" s="2"/>
      <c r="AZ523" s="2"/>
      <c r="BA523" s="2"/>
      <c r="BB523" s="2"/>
      <c r="BD523" s="56"/>
    </row>
    <row r="524" spans="2:56" ht="28.5" customHeight="1" x14ac:dyDescent="0.45">
      <c r="B524" s="14"/>
      <c r="C524" s="9"/>
      <c r="D524" s="13"/>
      <c r="E524" s="9"/>
      <c r="F524" s="9"/>
      <c r="G524" s="9"/>
      <c r="H524" s="9"/>
      <c r="I524" s="9"/>
      <c r="J524" s="9"/>
      <c r="K524" s="9"/>
      <c r="L524" s="9"/>
      <c r="M524" s="10"/>
      <c r="N524" s="9"/>
      <c r="O524" s="9"/>
      <c r="P524" s="10"/>
      <c r="Q524" s="10"/>
      <c r="R524" s="10"/>
      <c r="S524" s="9"/>
      <c r="T524" s="12"/>
      <c r="U524" s="11"/>
      <c r="V524" s="10"/>
      <c r="W524" s="10"/>
      <c r="X524" s="10"/>
      <c r="Y524" s="10"/>
      <c r="Z524" s="9"/>
      <c r="AA524" s="8"/>
      <c r="AB524" s="8"/>
      <c r="AC524" s="8"/>
      <c r="AD524" s="8"/>
      <c r="AE524" s="8"/>
      <c r="AF524" s="8"/>
      <c r="AX524" s="2"/>
      <c r="AY524" s="2"/>
      <c r="AZ524" s="2"/>
      <c r="BA524" s="2"/>
      <c r="BB524" s="2"/>
      <c r="BD524" s="56"/>
    </row>
    <row r="525" spans="2:56" ht="28.5" customHeight="1" x14ac:dyDescent="0.45">
      <c r="B525" s="14"/>
      <c r="C525" s="9"/>
      <c r="D525" s="13"/>
      <c r="E525" s="9"/>
      <c r="F525" s="9"/>
      <c r="G525" s="9"/>
      <c r="H525" s="9"/>
      <c r="I525" s="9"/>
      <c r="J525" s="9"/>
      <c r="K525" s="9"/>
      <c r="L525" s="9"/>
      <c r="M525" s="10"/>
      <c r="N525" s="9"/>
      <c r="O525" s="9"/>
      <c r="P525" s="10"/>
      <c r="Q525" s="10"/>
      <c r="R525" s="10"/>
      <c r="S525" s="9"/>
      <c r="T525" s="12"/>
      <c r="U525" s="11"/>
      <c r="V525" s="10"/>
      <c r="W525" s="10"/>
      <c r="X525" s="10"/>
      <c r="Y525" s="10"/>
      <c r="Z525" s="9"/>
      <c r="AA525" s="8"/>
      <c r="AB525" s="8"/>
      <c r="AC525" s="8"/>
      <c r="AD525" s="8"/>
      <c r="AE525" s="8"/>
      <c r="AF525" s="8"/>
      <c r="AX525" s="2"/>
      <c r="AY525" s="2"/>
      <c r="AZ525" s="2"/>
      <c r="BA525" s="2"/>
      <c r="BB525" s="2"/>
      <c r="BD525" s="56"/>
    </row>
    <row r="526" spans="2:56" ht="28.5" customHeight="1" x14ac:dyDescent="0.45">
      <c r="B526" s="14"/>
      <c r="C526" s="9"/>
      <c r="D526" s="13"/>
      <c r="E526" s="9"/>
      <c r="F526" s="9"/>
      <c r="G526" s="9"/>
      <c r="H526" s="9"/>
      <c r="I526" s="9"/>
      <c r="J526" s="9"/>
      <c r="K526" s="9"/>
      <c r="L526" s="9"/>
      <c r="M526" s="10"/>
      <c r="N526" s="9"/>
      <c r="O526" s="9"/>
      <c r="P526" s="10"/>
      <c r="Q526" s="10"/>
      <c r="R526" s="10"/>
      <c r="S526" s="9"/>
      <c r="T526" s="12"/>
      <c r="U526" s="11"/>
      <c r="V526" s="10"/>
      <c r="W526" s="10"/>
      <c r="X526" s="10"/>
      <c r="Y526" s="10"/>
      <c r="Z526" s="9"/>
      <c r="AA526" s="8"/>
      <c r="AB526" s="8"/>
      <c r="AC526" s="8"/>
      <c r="AD526" s="8"/>
      <c r="AE526" s="8"/>
      <c r="AF526" s="8"/>
      <c r="AX526" s="2"/>
      <c r="AY526" s="2"/>
      <c r="AZ526" s="2"/>
      <c r="BA526" s="2"/>
      <c r="BB526" s="2"/>
      <c r="BD526" s="56"/>
    </row>
    <row r="527" spans="2:56" ht="28.5" customHeight="1" x14ac:dyDescent="0.45">
      <c r="B527" s="14"/>
      <c r="C527" s="9"/>
      <c r="D527" s="13"/>
      <c r="E527" s="9"/>
      <c r="F527" s="9"/>
      <c r="G527" s="9"/>
      <c r="H527" s="9"/>
      <c r="I527" s="9"/>
      <c r="J527" s="9"/>
      <c r="K527" s="9"/>
      <c r="L527" s="9"/>
      <c r="M527" s="10"/>
      <c r="N527" s="9"/>
      <c r="O527" s="9"/>
      <c r="P527" s="10"/>
      <c r="Q527" s="10"/>
      <c r="R527" s="10"/>
      <c r="S527" s="9"/>
      <c r="T527" s="12"/>
      <c r="U527" s="11"/>
      <c r="V527" s="10"/>
      <c r="W527" s="10"/>
      <c r="X527" s="10"/>
      <c r="Y527" s="10"/>
      <c r="Z527" s="9"/>
      <c r="AA527" s="8"/>
      <c r="AB527" s="8"/>
      <c r="AC527" s="8"/>
      <c r="AD527" s="8"/>
      <c r="AE527" s="8"/>
      <c r="AF527" s="8"/>
      <c r="AX527" s="2"/>
      <c r="AY527" s="2"/>
      <c r="AZ527" s="2"/>
      <c r="BA527" s="2"/>
      <c r="BB527" s="2"/>
      <c r="BD527" s="56"/>
    </row>
    <row r="528" spans="2:56" ht="28.5" customHeight="1" x14ac:dyDescent="0.45">
      <c r="B528" s="14"/>
      <c r="C528" s="9"/>
      <c r="D528" s="13"/>
      <c r="E528" s="9"/>
      <c r="F528" s="9"/>
      <c r="G528" s="9"/>
      <c r="H528" s="9"/>
      <c r="I528" s="9"/>
      <c r="J528" s="9"/>
      <c r="K528" s="9"/>
      <c r="L528" s="9"/>
      <c r="M528" s="10"/>
      <c r="N528" s="9"/>
      <c r="O528" s="9"/>
      <c r="P528" s="10"/>
      <c r="Q528" s="10"/>
      <c r="R528" s="10"/>
      <c r="S528" s="9"/>
      <c r="T528" s="12"/>
      <c r="U528" s="11"/>
      <c r="V528" s="10"/>
      <c r="W528" s="10"/>
      <c r="X528" s="10"/>
      <c r="Y528" s="10"/>
      <c r="Z528" s="9"/>
      <c r="AA528" s="8"/>
      <c r="AB528" s="8"/>
      <c r="AC528" s="8"/>
      <c r="AD528" s="8"/>
      <c r="AE528" s="8"/>
      <c r="AF528" s="8"/>
      <c r="AX528" s="2"/>
      <c r="AY528" s="2"/>
      <c r="AZ528" s="2"/>
      <c r="BA528" s="2"/>
      <c r="BB528" s="2"/>
      <c r="BD528" s="56"/>
    </row>
    <row r="529" spans="1:56" ht="28.5" customHeight="1" x14ac:dyDescent="0.45">
      <c r="B529" s="14"/>
      <c r="C529" s="9"/>
      <c r="D529" s="13"/>
      <c r="E529" s="9"/>
      <c r="F529" s="9"/>
      <c r="G529" s="9"/>
      <c r="H529" s="9"/>
      <c r="I529" s="9"/>
      <c r="J529" s="9"/>
      <c r="K529" s="9"/>
      <c r="L529" s="9"/>
      <c r="M529" s="10"/>
      <c r="N529" s="9"/>
      <c r="O529" s="9"/>
      <c r="P529" s="10"/>
      <c r="Q529" s="10"/>
      <c r="R529" s="10"/>
      <c r="S529" s="9"/>
      <c r="T529" s="12"/>
      <c r="U529" s="11"/>
      <c r="V529" s="10"/>
      <c r="W529" s="10"/>
      <c r="X529" s="10"/>
      <c r="Y529" s="10"/>
      <c r="Z529" s="9"/>
      <c r="AA529" s="8"/>
      <c r="AB529" s="8"/>
      <c r="AC529" s="8"/>
      <c r="AD529" s="8"/>
      <c r="AE529" s="8"/>
      <c r="AF529" s="8"/>
      <c r="AX529" s="2"/>
      <c r="AY529" s="2"/>
      <c r="AZ529" s="2"/>
      <c r="BA529" s="2"/>
      <c r="BB529" s="2"/>
      <c r="BD529" s="56"/>
    </row>
    <row r="530" spans="1:56" ht="28.5" customHeight="1" x14ac:dyDescent="0.45">
      <c r="B530" s="14"/>
      <c r="C530" s="9"/>
      <c r="D530" s="13"/>
      <c r="E530" s="9"/>
      <c r="F530" s="9"/>
      <c r="G530" s="9"/>
      <c r="H530" s="9"/>
      <c r="I530" s="9"/>
      <c r="J530" s="9"/>
      <c r="K530" s="9"/>
      <c r="L530" s="9"/>
      <c r="M530" s="10"/>
      <c r="N530" s="9"/>
      <c r="O530" s="9"/>
      <c r="P530" s="10"/>
      <c r="Q530" s="10"/>
      <c r="R530" s="10"/>
      <c r="S530" s="9"/>
      <c r="T530" s="12"/>
      <c r="U530" s="11"/>
      <c r="V530" s="10"/>
      <c r="W530" s="10"/>
      <c r="X530" s="10"/>
      <c r="Y530" s="10"/>
      <c r="Z530" s="9"/>
      <c r="AA530" s="8"/>
      <c r="AB530" s="8"/>
      <c r="AC530" s="8"/>
      <c r="AD530" s="8"/>
      <c r="AE530" s="8"/>
      <c r="AF530" s="8"/>
      <c r="AX530" s="2"/>
      <c r="AY530" s="2"/>
      <c r="AZ530" s="2"/>
      <c r="BA530" s="2"/>
      <c r="BB530" s="2"/>
      <c r="BD530" s="56"/>
    </row>
    <row r="531" spans="1:56" ht="28.5" customHeight="1" x14ac:dyDescent="0.45">
      <c r="B531" s="14"/>
      <c r="C531" s="9"/>
      <c r="D531" s="13"/>
      <c r="E531" s="9"/>
      <c r="F531" s="9"/>
      <c r="G531" s="9"/>
      <c r="H531" s="9"/>
      <c r="I531" s="9"/>
      <c r="J531" s="9"/>
      <c r="K531" s="9"/>
      <c r="L531" s="9"/>
      <c r="M531" s="10"/>
      <c r="N531" s="9"/>
      <c r="O531" s="9"/>
      <c r="P531" s="10"/>
      <c r="Q531" s="10"/>
      <c r="R531" s="10"/>
      <c r="S531" s="9"/>
      <c r="T531" s="12"/>
      <c r="U531" s="11"/>
      <c r="V531" s="10"/>
      <c r="W531" s="10"/>
      <c r="X531" s="10"/>
      <c r="Y531" s="10"/>
      <c r="Z531" s="9"/>
      <c r="AA531" s="8"/>
      <c r="AB531" s="8"/>
      <c r="AC531" s="8"/>
      <c r="AD531" s="8"/>
      <c r="AE531" s="8"/>
      <c r="AF531" s="8"/>
      <c r="AX531" s="2"/>
      <c r="AY531" s="2"/>
      <c r="AZ531" s="2"/>
      <c r="BA531" s="2"/>
      <c r="BB531" s="2"/>
      <c r="BD531" s="56"/>
    </row>
    <row r="532" spans="1:56" ht="28.5" customHeight="1" x14ac:dyDescent="0.45">
      <c r="B532" s="14"/>
      <c r="C532" s="9"/>
      <c r="D532" s="13"/>
      <c r="E532" s="9"/>
      <c r="F532" s="9"/>
      <c r="G532" s="9"/>
      <c r="H532" s="9"/>
      <c r="I532" s="9"/>
      <c r="J532" s="9"/>
      <c r="K532" s="9"/>
      <c r="L532" s="9"/>
      <c r="M532" s="10"/>
      <c r="N532" s="9"/>
      <c r="O532" s="9"/>
      <c r="P532" s="10"/>
      <c r="Q532" s="10"/>
      <c r="R532" s="10"/>
      <c r="S532" s="9"/>
      <c r="T532" s="12"/>
      <c r="U532" s="11"/>
      <c r="V532" s="10"/>
      <c r="W532" s="10"/>
      <c r="X532" s="10"/>
      <c r="Y532" s="10"/>
      <c r="Z532" s="9"/>
      <c r="AA532" s="8"/>
      <c r="AB532" s="8"/>
      <c r="AC532" s="8"/>
      <c r="AD532" s="8"/>
      <c r="AE532" s="8"/>
      <c r="AF532" s="8"/>
      <c r="AX532" s="2"/>
      <c r="AY532" s="2"/>
      <c r="AZ532" s="2"/>
      <c r="BA532" s="2"/>
      <c r="BB532" s="2"/>
      <c r="BD532" s="56"/>
    </row>
    <row r="533" spans="1:56" ht="28.5" customHeight="1" x14ac:dyDescent="0.45">
      <c r="B533" s="14"/>
      <c r="C533" s="9"/>
      <c r="D533" s="13"/>
      <c r="E533" s="9"/>
      <c r="F533" s="9"/>
      <c r="G533" s="9"/>
      <c r="H533" s="9"/>
      <c r="I533" s="9"/>
      <c r="J533" s="9"/>
      <c r="K533" s="9"/>
      <c r="L533" s="9"/>
      <c r="M533" s="10"/>
      <c r="N533" s="9"/>
      <c r="O533" s="9"/>
      <c r="P533" s="10"/>
      <c r="Q533" s="10"/>
      <c r="R533" s="10"/>
      <c r="S533" s="9"/>
      <c r="T533" s="12"/>
      <c r="U533" s="11"/>
      <c r="V533" s="10"/>
      <c r="W533" s="10"/>
      <c r="X533" s="10"/>
      <c r="Y533" s="10"/>
      <c r="Z533" s="9"/>
      <c r="AA533" s="8"/>
      <c r="AB533" s="8"/>
      <c r="AC533" s="8"/>
      <c r="AD533" s="8"/>
      <c r="AE533" s="8"/>
      <c r="AF533" s="8"/>
      <c r="AX533" s="2"/>
      <c r="AY533" s="2"/>
      <c r="AZ533" s="2"/>
      <c r="BA533" s="2"/>
      <c r="BB533" s="2"/>
      <c r="BD533" s="56"/>
    </row>
    <row r="534" spans="1:56" ht="28.5" customHeight="1" x14ac:dyDescent="0.45">
      <c r="B534" s="14"/>
      <c r="C534" s="9"/>
      <c r="D534" s="13"/>
      <c r="E534" s="9"/>
      <c r="F534" s="9"/>
      <c r="G534" s="9"/>
      <c r="H534" s="9"/>
      <c r="I534" s="9"/>
      <c r="J534" s="9"/>
      <c r="K534" s="9"/>
      <c r="L534" s="9"/>
      <c r="M534" s="10"/>
      <c r="N534" s="9"/>
      <c r="O534" s="9"/>
      <c r="P534" s="10"/>
      <c r="Q534" s="10"/>
      <c r="R534" s="10"/>
      <c r="S534" s="9"/>
      <c r="T534" s="12"/>
      <c r="U534" s="11"/>
      <c r="V534" s="10"/>
      <c r="W534" s="10"/>
      <c r="X534" s="10"/>
      <c r="Y534" s="10"/>
      <c r="Z534" s="9"/>
      <c r="AA534" s="8"/>
      <c r="AB534" s="8"/>
      <c r="AC534" s="8"/>
      <c r="AD534" s="8"/>
      <c r="AE534" s="8"/>
      <c r="AF534" s="8"/>
      <c r="AX534" s="2"/>
      <c r="AY534" s="2"/>
      <c r="AZ534" s="2"/>
      <c r="BA534" s="2"/>
      <c r="BB534" s="2"/>
      <c r="BD534" s="56"/>
    </row>
    <row r="535" spans="1:56" ht="28.5" customHeight="1" x14ac:dyDescent="0.45">
      <c r="B535" s="14"/>
      <c r="C535" s="9"/>
      <c r="D535" s="13"/>
      <c r="E535" s="9"/>
      <c r="F535" s="9"/>
      <c r="G535" s="9"/>
      <c r="H535" s="9"/>
      <c r="I535" s="9"/>
      <c r="J535" s="9"/>
      <c r="K535" s="9"/>
      <c r="L535" s="9"/>
      <c r="M535" s="10"/>
      <c r="N535" s="9"/>
      <c r="O535" s="9"/>
      <c r="P535" s="10"/>
      <c r="Q535" s="10"/>
      <c r="R535" s="10"/>
      <c r="S535" s="9"/>
      <c r="T535" s="12"/>
      <c r="U535" s="11"/>
      <c r="V535" s="10"/>
      <c r="W535" s="10"/>
      <c r="X535" s="10"/>
      <c r="Y535" s="10"/>
      <c r="Z535" s="9"/>
      <c r="AA535" s="8"/>
      <c r="AB535" s="8"/>
      <c r="AC535" s="8"/>
      <c r="AD535" s="8"/>
      <c r="AE535" s="8"/>
      <c r="AF535" s="8"/>
      <c r="AX535" s="2"/>
      <c r="AY535" s="2"/>
      <c r="AZ535" s="2"/>
      <c r="BA535" s="2"/>
      <c r="BB535" s="2"/>
      <c r="BD535" s="56"/>
    </row>
    <row r="536" spans="1:56" ht="28.5" customHeight="1" x14ac:dyDescent="0.45">
      <c r="B536" s="14"/>
      <c r="C536" s="9"/>
      <c r="D536" s="13"/>
      <c r="E536" s="9"/>
      <c r="F536" s="9"/>
      <c r="G536" s="9"/>
      <c r="H536" s="9"/>
      <c r="I536" s="9"/>
      <c r="J536" s="9"/>
      <c r="K536" s="9"/>
      <c r="L536" s="9"/>
      <c r="M536" s="10"/>
      <c r="N536" s="9"/>
      <c r="O536" s="9"/>
      <c r="P536" s="10"/>
      <c r="Q536" s="10"/>
      <c r="R536" s="10"/>
      <c r="S536" s="9"/>
      <c r="T536" s="12"/>
      <c r="U536" s="11"/>
      <c r="V536" s="10"/>
      <c r="W536" s="10"/>
      <c r="X536" s="10"/>
      <c r="Y536" s="10"/>
      <c r="Z536" s="9"/>
      <c r="AA536" s="8"/>
      <c r="AB536" s="8"/>
      <c r="AC536" s="8"/>
      <c r="AD536" s="8"/>
      <c r="AE536" s="8"/>
      <c r="AF536" s="8"/>
      <c r="AX536" s="2"/>
      <c r="AY536" s="2"/>
      <c r="AZ536" s="2"/>
      <c r="BA536" s="2"/>
      <c r="BB536" s="2"/>
      <c r="BD536" s="56"/>
    </row>
    <row r="537" spans="1:56" ht="28.5" customHeight="1" x14ac:dyDescent="0.45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 t="s">
        <v>132</v>
      </c>
      <c r="U537" s="11">
        <v>2707500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 t="s">
        <v>77</v>
      </c>
      <c r="AI537" s="1">
        <v>1</v>
      </c>
      <c r="AJ537" s="3" t="s">
        <v>132</v>
      </c>
      <c r="AK537" s="3">
        <v>0</v>
      </c>
      <c r="AL537" s="3">
        <v>0</v>
      </c>
      <c r="AM537" s="3">
        <v>0</v>
      </c>
      <c r="AN537" s="3">
        <v>0</v>
      </c>
      <c r="AO537" s="3" t="e">
        <v>#VALUE!</v>
      </c>
      <c r="AP537" s="3" t="e">
        <v>#VALUE!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 t="s">
        <v>6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45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 t="s">
        <v>63</v>
      </c>
      <c r="U538" s="11">
        <v>2059046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1952255.4623025004</v>
      </c>
      <c r="AD538" s="8">
        <v>0</v>
      </c>
      <c r="AE538" s="8">
        <v>0</v>
      </c>
      <c r="AF538" s="8">
        <v>0</v>
      </c>
      <c r="AG538" s="1">
        <v>0</v>
      </c>
      <c r="AH538" s="1" t="s">
        <v>462</v>
      </c>
      <c r="AI538" s="1">
        <v>3</v>
      </c>
      <c r="AJ538" s="3" t="s">
        <v>63</v>
      </c>
      <c r="AK538" s="3" t="e">
        <v>#VALUE!</v>
      </c>
      <c r="AL538" s="3" t="e">
        <v>#VALUE!</v>
      </c>
      <c r="AM538" s="3" t="e">
        <v>#VALUE!</v>
      </c>
      <c r="AN538" s="3">
        <v>0</v>
      </c>
      <c r="AO538" s="3" t="e">
        <v>#VALUE!</v>
      </c>
      <c r="AP538" s="3" t="e">
        <v>#VALUE!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 t="s">
        <v>69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45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 t="s">
        <v>129</v>
      </c>
      <c r="U539" s="11">
        <v>47000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 t="s">
        <v>75</v>
      </c>
      <c r="AI539" s="1">
        <v>4</v>
      </c>
      <c r="AJ539" s="3" t="s">
        <v>129</v>
      </c>
      <c r="AK539" s="3" t="e">
        <v>#VALUE!</v>
      </c>
      <c r="AL539" s="3" t="e">
        <v>#VALUE!</v>
      </c>
      <c r="AM539" s="3" t="e">
        <v>#VALUE!</v>
      </c>
      <c r="AN539" s="3" t="e">
        <v>#VALUE!</v>
      </c>
      <c r="AO539" s="3" t="e">
        <v>#VALUE!</v>
      </c>
      <c r="AP539" s="3" t="e">
        <v>#VALUE!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 t="s">
        <v>69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45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 t="s">
        <v>466</v>
      </c>
      <c r="U540" s="11">
        <v>-83044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 t="e">
        <v>#REF!</v>
      </c>
      <c r="AD540" s="8" t="e">
        <v>#REF!</v>
      </c>
      <c r="AE540" s="8">
        <v>0</v>
      </c>
      <c r="AF540" s="8">
        <v>0</v>
      </c>
      <c r="AG540" s="1">
        <v>0</v>
      </c>
      <c r="AH540" s="1" t="s">
        <v>143</v>
      </c>
      <c r="AI540" s="1">
        <v>2</v>
      </c>
      <c r="AJ540" s="3" t="s">
        <v>466</v>
      </c>
      <c r="AK540" s="3" t="e">
        <v>#VALUE!</v>
      </c>
      <c r="AL540" s="3">
        <v>0</v>
      </c>
      <c r="AM540" s="3">
        <v>0</v>
      </c>
      <c r="AN540" s="3">
        <v>0</v>
      </c>
      <c r="AO540" s="3" t="e">
        <v>#VALUE!</v>
      </c>
      <c r="AP540" s="3" t="e">
        <v>#VALUE!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 t="s">
        <v>140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45">
      <c r="A541" s="3">
        <v>0</v>
      </c>
      <c r="B541" s="14">
        <v>0</v>
      </c>
      <c r="C541" s="9" t="s">
        <v>467</v>
      </c>
      <c r="D541" s="13">
        <v>0</v>
      </c>
      <c r="E541" s="9">
        <v>0</v>
      </c>
      <c r="F541" s="9">
        <v>0</v>
      </c>
      <c r="G541" s="9" t="s">
        <v>94</v>
      </c>
      <c r="H541" s="9">
        <v>0</v>
      </c>
      <c r="I541" s="9">
        <v>0</v>
      </c>
      <c r="J541" s="9" t="s">
        <v>94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 t="s">
        <v>72</v>
      </c>
      <c r="AI541" s="1">
        <v>3</v>
      </c>
      <c r="AJ541" s="3">
        <v>0</v>
      </c>
      <c r="AK541" s="3">
        <v>0</v>
      </c>
      <c r="AL541" s="3">
        <v>-10</v>
      </c>
      <c r="AM541" s="3">
        <v>-3</v>
      </c>
      <c r="AN541" s="3">
        <v>-2</v>
      </c>
      <c r="AO541" s="3">
        <v>-1</v>
      </c>
      <c r="AP541" s="3">
        <v>-5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 t="s">
        <v>64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45">
      <c r="A542" s="3">
        <v>0</v>
      </c>
      <c r="B542" s="14">
        <v>0</v>
      </c>
      <c r="C542" s="9" t="s">
        <v>468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 t="s">
        <v>469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 t="s">
        <v>94</v>
      </c>
      <c r="AE542" s="8">
        <v>0</v>
      </c>
      <c r="AF542" s="8">
        <v>0</v>
      </c>
      <c r="AG542" s="1">
        <v>0</v>
      </c>
      <c r="AH542" s="1" t="s">
        <v>470</v>
      </c>
      <c r="AI542" s="1">
        <v>3</v>
      </c>
      <c r="AJ542" s="3">
        <v>0</v>
      </c>
      <c r="AK542" s="3">
        <v>0</v>
      </c>
      <c r="AL542" s="3">
        <v>-10</v>
      </c>
      <c r="AM542" s="3">
        <v>-3</v>
      </c>
      <c r="AN542" s="3">
        <v>0</v>
      </c>
      <c r="AO542" s="3">
        <v>-2</v>
      </c>
      <c r="AP542" s="3">
        <v>-5</v>
      </c>
      <c r="AQ542" s="3">
        <v>-1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 t="s">
        <v>64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45">
      <c r="A543" s="3">
        <v>0</v>
      </c>
      <c r="B543" s="14">
        <v>0</v>
      </c>
      <c r="C543" s="9" t="s">
        <v>471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 t="s">
        <v>472</v>
      </c>
      <c r="K543" s="9">
        <v>0</v>
      </c>
      <c r="L543" s="9">
        <v>0</v>
      </c>
      <c r="M543" s="10">
        <v>0</v>
      </c>
      <c r="N543" s="9">
        <v>0</v>
      </c>
      <c r="O543" s="9" t="s">
        <v>94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 t="s">
        <v>74</v>
      </c>
      <c r="AI543" s="1">
        <v>2</v>
      </c>
      <c r="AJ543" s="3">
        <v>0</v>
      </c>
      <c r="AK543" s="3">
        <v>0</v>
      </c>
      <c r="AL543" s="3">
        <v>-9</v>
      </c>
      <c r="AM543" s="3">
        <v>-2</v>
      </c>
      <c r="AN543" s="3">
        <v>-1</v>
      </c>
      <c r="AO543" s="3">
        <v>-1</v>
      </c>
      <c r="AP543" s="3">
        <v>-5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 t="s">
        <v>64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45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 t="s">
        <v>471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 t="s">
        <v>68</v>
      </c>
      <c r="AI544" s="1">
        <v>4</v>
      </c>
      <c r="AJ544" s="3">
        <v>0</v>
      </c>
      <c r="AK544" s="3">
        <v>-4</v>
      </c>
      <c r="AL544" s="3">
        <v>-10</v>
      </c>
      <c r="AM544" s="3">
        <v>-3</v>
      </c>
      <c r="AN544" s="3">
        <v>-2</v>
      </c>
      <c r="AO544" s="3">
        <v>-2</v>
      </c>
      <c r="AP544" s="3">
        <v>-5</v>
      </c>
      <c r="AQ544" s="3">
        <v>-1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 t="s">
        <v>69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45">
      <c r="A545" s="3">
        <v>0</v>
      </c>
      <c r="B545" s="14">
        <v>0</v>
      </c>
      <c r="C545" s="9">
        <v>0</v>
      </c>
      <c r="D545" s="13" t="s">
        <v>94</v>
      </c>
      <c r="E545" s="9" t="s">
        <v>94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 t="s">
        <v>264</v>
      </c>
      <c r="AI545" s="1">
        <v>2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-2</v>
      </c>
      <c r="AP545" s="3">
        <v>-5</v>
      </c>
      <c r="AQ545" s="3">
        <v>-1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 t="s">
        <v>6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45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 t="s">
        <v>94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 t="s">
        <v>473</v>
      </c>
      <c r="AI546" s="1">
        <v>3</v>
      </c>
      <c r="AJ546" s="3">
        <v>0</v>
      </c>
      <c r="AK546" s="3">
        <v>-3</v>
      </c>
      <c r="AL546" s="3">
        <v>-9</v>
      </c>
      <c r="AM546" s="3">
        <v>-2</v>
      </c>
      <c r="AN546" s="3">
        <v>0</v>
      </c>
      <c r="AO546" s="3">
        <v>-1</v>
      </c>
      <c r="AP546" s="3">
        <v>-5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 t="s">
        <v>69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45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 t="s">
        <v>94</v>
      </c>
      <c r="V547" s="10" t="s">
        <v>474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 t="s">
        <v>15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-5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45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 t="s">
        <v>475</v>
      </c>
      <c r="AI548" s="1">
        <v>4</v>
      </c>
      <c r="AJ548" s="3">
        <v>0</v>
      </c>
      <c r="AK548" s="3">
        <v>0</v>
      </c>
      <c r="AL548" s="3">
        <v>-11</v>
      </c>
      <c r="AM548" s="3">
        <v>-4</v>
      </c>
      <c r="AN548" s="3">
        <v>-3</v>
      </c>
      <c r="AO548" s="3">
        <v>-3</v>
      </c>
      <c r="AP548" s="3">
        <v>-15</v>
      </c>
      <c r="AQ548" s="3">
        <v>-2</v>
      </c>
      <c r="AR548" s="3">
        <v>-1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45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 t="s">
        <v>476</v>
      </c>
      <c r="AI549" s="1">
        <v>6</v>
      </c>
      <c r="AJ549" s="3">
        <v>0</v>
      </c>
      <c r="AK549" s="3">
        <v>-6</v>
      </c>
      <c r="AL549" s="3">
        <v>-12</v>
      </c>
      <c r="AM549" s="3">
        <v>-5</v>
      </c>
      <c r="AN549" s="3">
        <v>-4</v>
      </c>
      <c r="AO549" s="3">
        <v>-3</v>
      </c>
      <c r="AP549" s="3">
        <v>-15</v>
      </c>
      <c r="AQ549" s="3">
        <v>-2</v>
      </c>
      <c r="AR549" s="3">
        <v>-1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45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45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45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45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45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45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45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45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45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45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45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45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45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45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45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45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45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 t="s">
        <v>94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45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45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45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45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45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45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45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45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45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45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45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45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45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45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45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45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45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45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45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45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45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45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45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45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45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45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45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45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45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45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45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45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45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45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45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45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45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45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45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45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45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45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45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45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45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45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45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45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45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45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45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45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45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45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45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45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45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45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45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45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45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45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45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45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45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45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45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45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45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45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45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45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45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45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45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45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45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45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45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45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45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45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45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45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45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45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45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45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45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45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45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45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45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45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45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45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45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45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45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45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45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45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45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45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45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45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45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45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45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45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45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45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45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45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45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45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45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45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45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45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45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45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45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45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45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45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45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45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45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45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45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45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45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45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45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45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45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45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45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45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45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45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45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45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45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45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45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45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45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45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45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45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45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45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45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45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45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45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45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45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45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45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45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45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45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45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45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45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45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45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45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45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45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45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45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45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45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45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45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45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45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45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45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45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45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45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45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45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45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45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45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45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45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45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45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45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45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45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45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45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45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45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45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45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45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45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45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45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45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45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45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45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45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45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45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45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45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45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45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45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45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45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45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45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45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45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45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45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45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45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45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45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45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45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45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45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45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45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45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45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45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45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45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</sheetData>
  <autoFilter ref="A5:BD80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809">
    <cfRule type="expression" dxfId="6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7639-EE21-420C-B33D-1C5C7919B74C}">
  <sheetPr>
    <tabColor rgb="FFFFFF00"/>
  </sheetPr>
  <dimension ref="A1:BD265"/>
  <sheetViews>
    <sheetView zoomScale="80" zoomScaleNormal="80" workbookViewId="0">
      <selection activeCell="C8" sqref="C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45931</v>
      </c>
      <c r="E3" s="85" t="s">
        <v>52</v>
      </c>
      <c r="F3" s="85"/>
      <c r="G3" s="86">
        <v>11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45923</v>
      </c>
      <c r="B8" s="14" t="s">
        <v>375</v>
      </c>
      <c r="C8" s="9" t="s">
        <v>376</v>
      </c>
      <c r="D8" s="13" t="s">
        <v>377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67</v>
      </c>
      <c r="T8" s="12">
        <v>45950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130</v>
      </c>
      <c r="AA8" s="8">
        <v>4121.1500000000005</v>
      </c>
      <c r="AB8" s="8">
        <v>0</v>
      </c>
      <c r="AC8" s="8">
        <v>4121.1500000000005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283.53512000000006</v>
      </c>
    </row>
    <row r="9" spans="1:56" ht="28.5" customHeight="1" x14ac:dyDescent="0.45">
      <c r="A9" s="3">
        <v>45923</v>
      </c>
      <c r="B9" s="14" t="s">
        <v>378</v>
      </c>
      <c r="C9" s="9" t="s">
        <v>376</v>
      </c>
      <c r="D9" s="13" t="s">
        <v>379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45950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130</v>
      </c>
      <c r="AA9" s="8">
        <v>20605.75</v>
      </c>
      <c r="AB9" s="8">
        <v>0</v>
      </c>
      <c r="AC9" s="8">
        <v>20605.75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1417.6755999999998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45955</v>
      </c>
      <c r="AK10" s="3">
        <v>0</v>
      </c>
      <c r="AL10" s="3">
        <v>45945</v>
      </c>
      <c r="AM10" s="3">
        <v>45952</v>
      </c>
      <c r="AN10" s="3">
        <v>45953</v>
      </c>
      <c r="AO10" s="3">
        <v>45953</v>
      </c>
      <c r="AP10" s="3">
        <v>45950</v>
      </c>
      <c r="AQ10" s="3">
        <v>45954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1417.6755999999998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45958</v>
      </c>
      <c r="AK11" s="3">
        <v>0</v>
      </c>
      <c r="AL11" s="3">
        <v>45948</v>
      </c>
      <c r="AM11" s="3">
        <v>45955</v>
      </c>
      <c r="AN11" s="3">
        <v>45956</v>
      </c>
      <c r="AO11" s="3">
        <v>45956</v>
      </c>
      <c r="AP11" s="3">
        <v>45953</v>
      </c>
      <c r="AQ11" s="3">
        <v>45957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 t="s">
        <v>132</v>
      </c>
      <c r="B13" s="14" t="s">
        <v>132</v>
      </c>
      <c r="C13" s="9" t="s">
        <v>203</v>
      </c>
      <c r="D13" s="13" t="s">
        <v>223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90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130</v>
      </c>
      <c r="AA13" s="8">
        <v>13201.65</v>
      </c>
      <c r="AB13" s="8">
        <v>0</v>
      </c>
      <c r="AC13" s="8">
        <v>13201.65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908.27351999999996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99745.799999999988</v>
      </c>
      <c r="AB14" s="8">
        <v>0</v>
      </c>
      <c r="AC14" s="8">
        <v>99745.799999999988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45929</v>
      </c>
      <c r="B15" s="14" t="s">
        <v>426</v>
      </c>
      <c r="C15" s="9" t="s">
        <v>427</v>
      </c>
      <c r="D15" s="13" t="s">
        <v>428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89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45934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165</v>
      </c>
      <c r="AA15" s="8">
        <v>4959.3500000000004</v>
      </c>
      <c r="AB15" s="8">
        <v>4959.3500000000004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72</v>
      </c>
      <c r="AI15" s="1">
        <v>3</v>
      </c>
      <c r="AJ15" s="3">
        <v>45934</v>
      </c>
      <c r="AK15" s="3">
        <v>0</v>
      </c>
      <c r="AL15" s="3">
        <v>45924</v>
      </c>
      <c r="AM15" s="3">
        <v>45931</v>
      </c>
      <c r="AN15" s="3">
        <v>45932</v>
      </c>
      <c r="AO15" s="3">
        <v>45932</v>
      </c>
      <c r="AP15" s="3">
        <v>45929</v>
      </c>
      <c r="AQ15" s="3">
        <v>45933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447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165</v>
      </c>
      <c r="AA16" s="8">
        <v>44005.499999999993</v>
      </c>
      <c r="AB16" s="8">
        <v>44005.499999999993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8861</v>
      </c>
      <c r="AC17" s="8">
        <v>8741.2000000000007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634.80536888888912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1278.3108800000005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261090.76432999998</v>
      </c>
      <c r="AB22" s="8">
        <v>57825.849999999991</v>
      </c>
      <c r="AC22" s="8">
        <v>203264.91433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355</v>
      </c>
      <c r="C23" s="9" t="s">
        <v>73</v>
      </c>
      <c r="D23" s="13" t="s">
        <v>228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45932</v>
      </c>
      <c r="U23" s="11">
        <v>5000</v>
      </c>
      <c r="V23" s="10">
        <v>5250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356</v>
      </c>
      <c r="AG23" s="1" t="s">
        <v>115</v>
      </c>
      <c r="AH23" s="1" t="s">
        <v>74</v>
      </c>
      <c r="AI23" s="1">
        <v>2</v>
      </c>
      <c r="AJ23" s="3">
        <v>45932</v>
      </c>
      <c r="AK23" s="3">
        <v>0</v>
      </c>
      <c r="AL23" s="3">
        <v>45923</v>
      </c>
      <c r="AM23" s="3">
        <v>45930</v>
      </c>
      <c r="AN23" s="3">
        <v>45931</v>
      </c>
      <c r="AO23" s="3">
        <v>45931</v>
      </c>
      <c r="AP23" s="3">
        <v>45927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355</v>
      </c>
      <c r="C24" s="9" t="s">
        <v>73</v>
      </c>
      <c r="D24" s="13" t="s">
        <v>260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45932</v>
      </c>
      <c r="U24" s="11">
        <v>5000</v>
      </c>
      <c r="V24" s="10">
        <v>5120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356</v>
      </c>
      <c r="AG24" s="1" t="s">
        <v>114</v>
      </c>
      <c r="AH24" s="1" t="s">
        <v>74</v>
      </c>
      <c r="AI24" s="1">
        <v>2</v>
      </c>
      <c r="AJ24" s="3">
        <v>45932</v>
      </c>
      <c r="AK24" s="3">
        <v>0</v>
      </c>
      <c r="AL24" s="3">
        <v>45923</v>
      </c>
      <c r="AM24" s="3">
        <v>45930</v>
      </c>
      <c r="AN24" s="3">
        <v>45931</v>
      </c>
      <c r="AO24" s="3">
        <v>45931</v>
      </c>
      <c r="AP24" s="3">
        <v>45927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355</v>
      </c>
      <c r="C25" s="9" t="s">
        <v>73</v>
      </c>
      <c r="D25" s="13" t="s">
        <v>272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45932</v>
      </c>
      <c r="U25" s="11">
        <v>5000</v>
      </c>
      <c r="V25" s="10">
        <v>5022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356</v>
      </c>
      <c r="AG25" s="1" t="s">
        <v>114</v>
      </c>
      <c r="AH25" s="1" t="s">
        <v>74</v>
      </c>
      <c r="AI25" s="1">
        <v>2</v>
      </c>
      <c r="AJ25" s="3">
        <v>45932</v>
      </c>
      <c r="AK25" s="3">
        <v>0</v>
      </c>
      <c r="AL25" s="3">
        <v>45923</v>
      </c>
      <c r="AM25" s="3">
        <v>45930</v>
      </c>
      <c r="AN25" s="3">
        <v>45931</v>
      </c>
      <c r="AO25" s="3">
        <v>45931</v>
      </c>
      <c r="AP25" s="3">
        <v>45927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355</v>
      </c>
      <c r="C26" s="9" t="s">
        <v>73</v>
      </c>
      <c r="D26" s="13" t="s">
        <v>286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45932</v>
      </c>
      <c r="U26" s="11">
        <v>10000</v>
      </c>
      <c r="V26" s="10">
        <v>9000</v>
      </c>
      <c r="W26" s="10">
        <v>1000</v>
      </c>
      <c r="X26" s="10">
        <v>10020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356</v>
      </c>
      <c r="AG26" s="1" t="s">
        <v>114</v>
      </c>
      <c r="AH26" s="1" t="s">
        <v>74</v>
      </c>
      <c r="AI26" s="1">
        <v>2</v>
      </c>
      <c r="AJ26" s="3">
        <v>45932</v>
      </c>
      <c r="AK26" s="3">
        <v>0</v>
      </c>
      <c r="AL26" s="3">
        <v>45923</v>
      </c>
      <c r="AM26" s="3">
        <v>45930</v>
      </c>
      <c r="AN26" s="3">
        <v>45931</v>
      </c>
      <c r="AO26" s="3">
        <v>45931</v>
      </c>
      <c r="AP26" s="3">
        <v>45927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355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357</v>
      </c>
      <c r="AG27" s="1" t="s">
        <v>115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355</v>
      </c>
      <c r="C28" s="9" t="s">
        <v>73</v>
      </c>
      <c r="D28" s="13" t="s">
        <v>358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357</v>
      </c>
      <c r="AG28" s="1" t="s">
        <v>114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355</v>
      </c>
      <c r="C29" s="9" t="s">
        <v>73</v>
      </c>
      <c r="D29" s="13" t="s">
        <v>251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357</v>
      </c>
      <c r="AG29" s="1" t="s">
        <v>114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355</v>
      </c>
      <c r="C30" s="9" t="s">
        <v>73</v>
      </c>
      <c r="D30" s="13" t="s">
        <v>285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357</v>
      </c>
      <c r="AG30" s="1" t="s">
        <v>114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430</v>
      </c>
      <c r="C31" s="9" t="s">
        <v>73</v>
      </c>
      <c r="D31" s="13" t="s">
        <v>182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168</v>
      </c>
      <c r="AA31" s="8">
        <v>9359.9000000000015</v>
      </c>
      <c r="AB31" s="8">
        <v>4280</v>
      </c>
      <c r="AC31" s="8">
        <v>5079.9000000000015</v>
      </c>
      <c r="AD31" s="8">
        <v>0</v>
      </c>
      <c r="AE31" s="8">
        <v>0</v>
      </c>
      <c r="AF31" s="8" t="s">
        <v>431</v>
      </c>
      <c r="AG31" s="1" t="s">
        <v>114</v>
      </c>
      <c r="AH31" s="1" t="s">
        <v>74</v>
      </c>
      <c r="AI31" s="1">
        <v>2</v>
      </c>
      <c r="AJ31" s="3">
        <v>45934</v>
      </c>
      <c r="AK31" s="3">
        <v>0</v>
      </c>
      <c r="AL31" s="3">
        <v>45925</v>
      </c>
      <c r="AM31" s="3">
        <v>45932</v>
      </c>
      <c r="AN31" s="3">
        <v>45933</v>
      </c>
      <c r="AO31" s="3">
        <v>45933</v>
      </c>
      <c r="AP31" s="3">
        <v>45929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382.6406453333334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0</v>
      </c>
      <c r="AC32" s="8">
        <v>9359.9000000000015</v>
      </c>
      <c r="AD32" s="8">
        <v>0</v>
      </c>
      <c r="AE32" s="8">
        <v>0</v>
      </c>
      <c r="AF32" s="8" t="s">
        <v>431</v>
      </c>
      <c r="AG32" s="1" t="s">
        <v>114</v>
      </c>
      <c r="AH32" s="1" t="s">
        <v>74</v>
      </c>
      <c r="AI32" s="1">
        <v>2</v>
      </c>
      <c r="AJ32" s="3">
        <v>45934</v>
      </c>
      <c r="AK32" s="3">
        <v>0</v>
      </c>
      <c r="AL32" s="3">
        <v>45925</v>
      </c>
      <c r="AM32" s="3">
        <v>45932</v>
      </c>
      <c r="AN32" s="3">
        <v>45933</v>
      </c>
      <c r="AO32" s="3">
        <v>45933</v>
      </c>
      <c r="AP32" s="3">
        <v>45929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705.02926755555563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431</v>
      </c>
      <c r="AG33" s="1" t="s">
        <v>114</v>
      </c>
      <c r="AH33" s="1" t="s">
        <v>74</v>
      </c>
      <c r="AI33" s="1">
        <v>2</v>
      </c>
      <c r="AJ33" s="3">
        <v>45934</v>
      </c>
      <c r="AK33" s="3">
        <v>0</v>
      </c>
      <c r="AL33" s="3">
        <v>45925</v>
      </c>
      <c r="AM33" s="3">
        <v>45932</v>
      </c>
      <c r="AN33" s="3">
        <v>45933</v>
      </c>
      <c r="AO33" s="3">
        <v>45933</v>
      </c>
      <c r="AP33" s="3">
        <v>45929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>
        <v>997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433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430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433</v>
      </c>
      <c r="AG35" s="1" t="s">
        <v>114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45929</v>
      </c>
      <c r="B36" s="14" t="s">
        <v>430</v>
      </c>
      <c r="C36" s="9" t="s">
        <v>73</v>
      </c>
      <c r="D36" s="13" t="s">
        <v>432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433</v>
      </c>
      <c r="AG36" s="1" t="s">
        <v>114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45929</v>
      </c>
      <c r="B37" s="14" t="s">
        <v>430</v>
      </c>
      <c r="C37" s="9" t="s">
        <v>73</v>
      </c>
      <c r="D37" s="13" t="s">
        <v>254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433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45929</v>
      </c>
      <c r="B38" s="14" t="s">
        <v>434</v>
      </c>
      <c r="C38" s="9" t="s">
        <v>73</v>
      </c>
      <c r="D38" s="13" t="s">
        <v>182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435</v>
      </c>
      <c r="AG38" s="1" t="s">
        <v>116</v>
      </c>
      <c r="AH38" s="1" t="s">
        <v>74</v>
      </c>
      <c r="AI38" s="1">
        <v>2</v>
      </c>
      <c r="AJ38" s="3">
        <v>45936</v>
      </c>
      <c r="AK38" s="3">
        <v>0</v>
      </c>
      <c r="AL38" s="3">
        <v>45927</v>
      </c>
      <c r="AM38" s="3">
        <v>45934</v>
      </c>
      <c r="AN38" s="3">
        <v>45935</v>
      </c>
      <c r="AO38" s="3">
        <v>45935</v>
      </c>
      <c r="AP38" s="3">
        <v>45931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45929</v>
      </c>
      <c r="B39" s="14" t="s">
        <v>434</v>
      </c>
      <c r="C39" s="9" t="s">
        <v>73</v>
      </c>
      <c r="D39" s="13" t="s">
        <v>228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45936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435</v>
      </c>
      <c r="AG39" s="1" t="s">
        <v>116</v>
      </c>
      <c r="AH39" s="1" t="s">
        <v>74</v>
      </c>
      <c r="AI39" s="1">
        <v>2</v>
      </c>
      <c r="AJ39" s="3">
        <v>45936</v>
      </c>
      <c r="AK39" s="3">
        <v>0</v>
      </c>
      <c r="AL39" s="3">
        <v>45927</v>
      </c>
      <c r="AM39" s="3">
        <v>45934</v>
      </c>
      <c r="AN39" s="3">
        <v>45935</v>
      </c>
      <c r="AO39" s="3">
        <v>45935</v>
      </c>
      <c r="AP39" s="3">
        <v>45931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45929</v>
      </c>
      <c r="B40" s="14" t="s">
        <v>434</v>
      </c>
      <c r="C40" s="9" t="s">
        <v>73</v>
      </c>
      <c r="D40" s="13" t="s">
        <v>260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435</v>
      </c>
      <c r="AG40" s="1" t="s">
        <v>114</v>
      </c>
      <c r="AH40" s="1" t="s">
        <v>74</v>
      </c>
      <c r="AI40" s="1">
        <v>2</v>
      </c>
      <c r="AJ40" s="3">
        <v>45936</v>
      </c>
      <c r="AK40" s="3">
        <v>0</v>
      </c>
      <c r="AL40" s="3">
        <v>45927</v>
      </c>
      <c r="AM40" s="3">
        <v>45934</v>
      </c>
      <c r="AN40" s="3">
        <v>45935</v>
      </c>
      <c r="AO40" s="3">
        <v>45935</v>
      </c>
      <c r="AP40" s="3">
        <v>45931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359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45937</v>
      </c>
      <c r="U41" s="11">
        <v>20000</v>
      </c>
      <c r="V41" s="10">
        <v>13000</v>
      </c>
      <c r="W41" s="10">
        <v>7000</v>
      </c>
      <c r="X41" s="10">
        <v>0</v>
      </c>
      <c r="Y41" s="10">
        <v>0</v>
      </c>
      <c r="Z41" s="9" t="s">
        <v>168</v>
      </c>
      <c r="AA41" s="8">
        <v>6551.93</v>
      </c>
      <c r="AB41" s="8">
        <v>0</v>
      </c>
      <c r="AC41" s="8">
        <v>6551.93</v>
      </c>
      <c r="AD41" s="8">
        <v>0</v>
      </c>
      <c r="AE41" s="8">
        <v>0</v>
      </c>
      <c r="AF41" s="8" t="s">
        <v>360</v>
      </c>
      <c r="AG41" s="1" t="s">
        <v>114</v>
      </c>
      <c r="AH41" s="1" t="s">
        <v>77</v>
      </c>
      <c r="AI41" s="1">
        <v>1</v>
      </c>
      <c r="AJ41" s="3">
        <v>45937</v>
      </c>
      <c r="AK41" s="3">
        <v>0</v>
      </c>
      <c r="AL41" s="3">
        <v>0</v>
      </c>
      <c r="AM41" s="3">
        <v>0</v>
      </c>
      <c r="AN41" s="3">
        <v>0</v>
      </c>
      <c r="AO41" s="3">
        <v>45936</v>
      </c>
      <c r="AP41" s="3">
        <v>45932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493.52048728888883</v>
      </c>
    </row>
    <row r="42" spans="1:56" ht="28.5" customHeight="1" x14ac:dyDescent="0.45">
      <c r="A42" s="3">
        <v>45919</v>
      </c>
      <c r="B42" s="14" t="s">
        <v>361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45937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362</v>
      </c>
      <c r="AG42" s="1" t="s">
        <v>114</v>
      </c>
      <c r="AH42" s="1" t="s">
        <v>77</v>
      </c>
      <c r="AI42" s="1">
        <v>1</v>
      </c>
      <c r="AJ42" s="3">
        <v>45937</v>
      </c>
      <c r="AK42" s="3">
        <v>0</v>
      </c>
      <c r="AL42" s="3">
        <v>0</v>
      </c>
      <c r="AM42" s="3">
        <v>0</v>
      </c>
      <c r="AN42" s="3">
        <v>0</v>
      </c>
      <c r="AO42" s="3">
        <v>45936</v>
      </c>
      <c r="AP42" s="3">
        <v>45932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>
        <v>45929</v>
      </c>
      <c r="B43" s="14" t="s">
        <v>430</v>
      </c>
      <c r="C43" s="9" t="s">
        <v>73</v>
      </c>
      <c r="D43" s="13" t="s">
        <v>242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436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45929</v>
      </c>
      <c r="B44" s="14" t="s">
        <v>430</v>
      </c>
      <c r="C44" s="9" t="s">
        <v>73</v>
      </c>
      <c r="D44" s="13" t="s">
        <v>437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436</v>
      </c>
      <c r="AG44" s="1" t="s">
        <v>116</v>
      </c>
      <c r="AH44" s="1" t="s">
        <v>74</v>
      </c>
      <c r="AI44" s="1">
        <v>2</v>
      </c>
      <c r="AJ44" s="3">
        <v>45938</v>
      </c>
      <c r="AK44" s="3">
        <v>0</v>
      </c>
      <c r="AL44" s="3">
        <v>45929</v>
      </c>
      <c r="AM44" s="3">
        <v>45936</v>
      </c>
      <c r="AN44" s="3">
        <v>45937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8.5" customHeight="1" x14ac:dyDescent="0.45">
      <c r="A45" s="3">
        <v>45929</v>
      </c>
      <c r="B45" s="14" t="s">
        <v>430</v>
      </c>
      <c r="C45" s="9" t="s">
        <v>73</v>
      </c>
      <c r="D45" s="13" t="s">
        <v>256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436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430</v>
      </c>
      <c r="C46" s="9" t="s">
        <v>73</v>
      </c>
      <c r="D46" s="13" t="s">
        <v>228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436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45919</v>
      </c>
      <c r="B47" s="14" t="s">
        <v>438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301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168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436</v>
      </c>
      <c r="AG47" s="1" t="s">
        <v>114</v>
      </c>
      <c r="AH47" s="1" t="s">
        <v>77</v>
      </c>
      <c r="AI47" s="1">
        <v>1</v>
      </c>
      <c r="AJ47" s="3">
        <v>45938</v>
      </c>
      <c r="AK47" s="3">
        <v>0</v>
      </c>
      <c r="AL47" s="3">
        <v>0</v>
      </c>
      <c r="AM47" s="3">
        <v>0</v>
      </c>
      <c r="AN47" s="3">
        <v>0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394.60593333333333</v>
      </c>
    </row>
    <row r="48" spans="1:56" ht="28.5" customHeight="1" x14ac:dyDescent="0.45">
      <c r="A48" s="3">
        <v>45929</v>
      </c>
      <c r="B48" s="14" t="s">
        <v>434</v>
      </c>
      <c r="C48" s="9" t="s">
        <v>73</v>
      </c>
      <c r="D48" s="13" t="s">
        <v>241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439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45929</v>
      </c>
      <c r="B49" s="14" t="s">
        <v>434</v>
      </c>
      <c r="C49" s="9" t="s">
        <v>73</v>
      </c>
      <c r="D49" s="13" t="s">
        <v>305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439</v>
      </c>
      <c r="AG49" s="1" t="s">
        <v>116</v>
      </c>
      <c r="AH49" s="1" t="s">
        <v>74</v>
      </c>
      <c r="AI49" s="1">
        <v>2</v>
      </c>
      <c r="AJ49" s="3">
        <v>45938</v>
      </c>
      <c r="AK49" s="3">
        <v>0</v>
      </c>
      <c r="AL49" s="3">
        <v>45929</v>
      </c>
      <c r="AM49" s="3">
        <v>45936</v>
      </c>
      <c r="AN49" s="3">
        <v>45937</v>
      </c>
      <c r="AO49" s="3">
        <v>45937</v>
      </c>
      <c r="AP49" s="3">
        <v>45933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45929</v>
      </c>
      <c r="B50" s="14" t="s">
        <v>434</v>
      </c>
      <c r="C50" s="9" t="s">
        <v>73</v>
      </c>
      <c r="D50" s="13" t="s">
        <v>286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439</v>
      </c>
      <c r="AG50" s="1" t="s">
        <v>116</v>
      </c>
      <c r="AH50" s="1" t="s">
        <v>74</v>
      </c>
      <c r="AI50" s="1">
        <v>2</v>
      </c>
      <c r="AJ50" s="3">
        <v>45938</v>
      </c>
      <c r="AK50" s="3">
        <v>0</v>
      </c>
      <c r="AL50" s="3">
        <v>45929</v>
      </c>
      <c r="AM50" s="3">
        <v>45936</v>
      </c>
      <c r="AN50" s="3">
        <v>45937</v>
      </c>
      <c r="AO50" s="3">
        <v>45937</v>
      </c>
      <c r="AP50" s="3">
        <v>45933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45929</v>
      </c>
      <c r="B51" s="14" t="s">
        <v>434</v>
      </c>
      <c r="C51" s="9" t="s">
        <v>73</v>
      </c>
      <c r="D51" s="13" t="s">
        <v>254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45938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439</v>
      </c>
      <c r="AG51" s="1" t="s">
        <v>113</v>
      </c>
      <c r="AH51" s="1" t="s">
        <v>74</v>
      </c>
      <c r="AI51" s="1">
        <v>2</v>
      </c>
      <c r="AJ51" s="3">
        <v>45938</v>
      </c>
      <c r="AK51" s="3">
        <v>0</v>
      </c>
      <c r="AL51" s="3">
        <v>45929</v>
      </c>
      <c r="AM51" s="3">
        <v>45936</v>
      </c>
      <c r="AN51" s="3">
        <v>45937</v>
      </c>
      <c r="AO51" s="3">
        <v>45937</v>
      </c>
      <c r="AP51" s="3">
        <v>45933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45919</v>
      </c>
      <c r="B52" s="14" t="s">
        <v>359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301</v>
      </c>
      <c r="T52" s="12">
        <v>45947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 t="s">
        <v>360</v>
      </c>
      <c r="AG52" s="1" t="s">
        <v>61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1410.0585351111113</v>
      </c>
    </row>
    <row r="53" spans="1:56" ht="28.5" customHeight="1" x14ac:dyDescent="0.45">
      <c r="A53" s="3">
        <v>45919</v>
      </c>
      <c r="B53" s="14" t="s">
        <v>361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301</v>
      </c>
      <c r="T53" s="12">
        <v>45947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168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362</v>
      </c>
      <c r="AG53" s="1" t="s">
        <v>113</v>
      </c>
      <c r="AH53" s="1" t="s">
        <v>77</v>
      </c>
      <c r="AI53" s="1">
        <v>1</v>
      </c>
      <c r="AJ53" s="3">
        <v>45947</v>
      </c>
      <c r="AK53" s="3">
        <v>0</v>
      </c>
      <c r="AL53" s="3">
        <v>0</v>
      </c>
      <c r="AM53" s="3">
        <v>0</v>
      </c>
      <c r="AN53" s="3">
        <v>0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1410.0585351111113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306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 t="s">
        <v>63</v>
      </c>
      <c r="U54" s="11">
        <v>5000</v>
      </c>
      <c r="V54" s="10">
        <v>5232</v>
      </c>
      <c r="W54" s="10">
        <v>0</v>
      </c>
      <c r="X54" s="10">
        <v>5400</v>
      </c>
      <c r="Y54" s="10">
        <v>0</v>
      </c>
      <c r="Z54" s="9" t="s">
        <v>168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0</v>
      </c>
    </row>
    <row r="55" spans="1:56" ht="28.5" customHeight="1" x14ac:dyDescent="0.45">
      <c r="A55" s="3" t="s">
        <v>132</v>
      </c>
      <c r="B55" s="14" t="s">
        <v>132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45961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168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113</v>
      </c>
      <c r="AH55" s="1" t="s">
        <v>74</v>
      </c>
      <c r="AI55" s="1">
        <v>2</v>
      </c>
      <c r="AJ55" s="3">
        <v>45961</v>
      </c>
      <c r="AK55" s="3">
        <v>0</v>
      </c>
      <c r="AL55" s="3">
        <v>45952</v>
      </c>
      <c r="AM55" s="3">
        <v>45959</v>
      </c>
      <c r="AN55" s="3">
        <v>45960</v>
      </c>
      <c r="AO55" s="3">
        <v>45960</v>
      </c>
      <c r="AP55" s="3">
        <v>45956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15863.158520000001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168</v>
      </c>
      <c r="AA56" s="8">
        <v>409586.43000000005</v>
      </c>
      <c r="AB56" s="8">
        <v>22999.800000000003</v>
      </c>
      <c r="AC56" s="8">
        <v>386586.63</v>
      </c>
      <c r="AD56" s="8">
        <v>0</v>
      </c>
      <c r="AE56" s="8">
        <v>0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170</v>
      </c>
      <c r="BD56" s="56">
        <v>0</v>
      </c>
    </row>
    <row r="57" spans="1:56" ht="28.5" customHeight="1" x14ac:dyDescent="0.45">
      <c r="A57" s="3">
        <v>45905</v>
      </c>
      <c r="B57" s="14" t="s">
        <v>307</v>
      </c>
      <c r="C57" s="9" t="s">
        <v>136</v>
      </c>
      <c r="D57" s="13" t="s">
        <v>302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183</v>
      </c>
      <c r="BD57" s="56">
        <v>0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110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184</v>
      </c>
      <c r="BD58" s="56">
        <v>0</v>
      </c>
    </row>
    <row r="59" spans="1:56" ht="28.5" customHeight="1" x14ac:dyDescent="0.45">
      <c r="A59" s="3">
        <v>45923</v>
      </c>
      <c r="B59" s="14" t="s">
        <v>380</v>
      </c>
      <c r="C59" s="9" t="s">
        <v>381</v>
      </c>
      <c r="D59" s="13" t="s">
        <v>382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 t="s">
        <v>91</v>
      </c>
      <c r="M59" s="10">
        <v>21</v>
      </c>
      <c r="N59" s="9">
        <v>40</v>
      </c>
      <c r="O59" s="9">
        <v>40</v>
      </c>
      <c r="P59" s="10">
        <v>103.61785728</v>
      </c>
      <c r="Q59" s="10">
        <v>0</v>
      </c>
      <c r="R59" s="10">
        <v>103.61785728</v>
      </c>
      <c r="S59" s="9" t="s">
        <v>71</v>
      </c>
      <c r="T59" s="12">
        <v>45936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383</v>
      </c>
      <c r="AA59" s="8">
        <v>5378.4500000000007</v>
      </c>
      <c r="AB59" s="8">
        <v>0</v>
      </c>
      <c r="AC59" s="8">
        <v>5378.4500000000007</v>
      </c>
      <c r="AD59" s="8">
        <v>0</v>
      </c>
      <c r="AE59" s="8">
        <v>0</v>
      </c>
      <c r="AF59" s="8">
        <v>0</v>
      </c>
      <c r="AG59" s="1" t="s">
        <v>115</v>
      </c>
      <c r="AH59" s="1" t="s">
        <v>72</v>
      </c>
      <c r="AI59" s="1">
        <v>3</v>
      </c>
      <c r="AJ59" s="3">
        <v>45936</v>
      </c>
      <c r="AK59" s="3">
        <v>0</v>
      </c>
      <c r="AL59" s="3">
        <v>45926</v>
      </c>
      <c r="AM59" s="3">
        <v>45933</v>
      </c>
      <c r="AN59" s="3">
        <v>45934</v>
      </c>
      <c r="AO59" s="3">
        <v>45934</v>
      </c>
      <c r="AP59" s="3">
        <v>45931</v>
      </c>
      <c r="AQ59" s="3">
        <v>45935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303</v>
      </c>
      <c r="BD59" s="56">
        <v>387.24840000000006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383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303</v>
      </c>
      <c r="BD60" s="56">
        <v>0</v>
      </c>
    </row>
    <row r="61" spans="1:56" ht="28.5" customHeight="1" x14ac:dyDescent="0.45">
      <c r="A61" s="3">
        <v>45896</v>
      </c>
      <c r="B61" s="14" t="s">
        <v>292</v>
      </c>
      <c r="C61" s="9" t="s">
        <v>79</v>
      </c>
      <c r="D61" s="13" t="s">
        <v>293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129</v>
      </c>
      <c r="U61" s="11">
        <v>3000</v>
      </c>
      <c r="V61" s="10">
        <v>2232</v>
      </c>
      <c r="W61" s="10">
        <v>768</v>
      </c>
      <c r="X61" s="10">
        <v>8100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5</v>
      </c>
      <c r="AJ61" s="3" t="s">
        <v>129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368</v>
      </c>
      <c r="C62" s="9" t="s">
        <v>136</v>
      </c>
      <c r="D62" s="13" t="s">
        <v>213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 t="s">
        <v>63</v>
      </c>
      <c r="U62" s="11">
        <v>1172</v>
      </c>
      <c r="V62" s="10">
        <v>0</v>
      </c>
      <c r="W62" s="10">
        <v>1172</v>
      </c>
      <c r="X62" s="10">
        <v>21290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349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45923</v>
      </c>
      <c r="B63" s="14" t="s">
        <v>384</v>
      </c>
      <c r="C63" s="9" t="s">
        <v>385</v>
      </c>
      <c r="D63" s="13" t="s">
        <v>386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5048</v>
      </c>
      <c r="W63" s="10">
        <v>0</v>
      </c>
      <c r="X63" s="10">
        <v>5500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287</v>
      </c>
      <c r="C64" s="9" t="s">
        <v>79</v>
      </c>
      <c r="D64" s="13" t="s">
        <v>288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129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5</v>
      </c>
      <c r="AJ64" s="3" t="s">
        <v>129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45891</v>
      </c>
      <c r="B65" s="14" t="s">
        <v>289</v>
      </c>
      <c r="C65" s="9" t="s">
        <v>79</v>
      </c>
      <c r="D65" s="13" t="s">
        <v>290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6000</v>
      </c>
      <c r="V65" s="10">
        <v>5500</v>
      </c>
      <c r="W65" s="10">
        <v>500</v>
      </c>
      <c r="X65" s="10">
        <v>9455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8500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367</v>
      </c>
      <c r="C66" s="9" t="s">
        <v>136</v>
      </c>
      <c r="D66" s="13" t="s">
        <v>350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227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622</v>
      </c>
      <c r="V66" s="10">
        <v>0</v>
      </c>
      <c r="W66" s="10">
        <v>622</v>
      </c>
      <c r="X66" s="10">
        <v>6150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45919</v>
      </c>
      <c r="B67" s="14" t="s">
        <v>366</v>
      </c>
      <c r="C67" s="9" t="s">
        <v>136</v>
      </c>
      <c r="D67" s="13" t="s">
        <v>261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45934</v>
      </c>
      <c r="U67" s="11">
        <v>10000</v>
      </c>
      <c r="V67" s="10">
        <v>5000</v>
      </c>
      <c r="W67" s="10">
        <v>5000</v>
      </c>
      <c r="X67" s="10">
        <v>11390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45934</v>
      </c>
      <c r="AK67" s="3">
        <v>45930</v>
      </c>
      <c r="AL67" s="3">
        <v>45923</v>
      </c>
      <c r="AM67" s="3">
        <v>45931</v>
      </c>
      <c r="AN67" s="3">
        <v>45932</v>
      </c>
      <c r="AO67" s="3">
        <v>45933</v>
      </c>
      <c r="AP67" s="3">
        <v>45929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45919</v>
      </c>
      <c r="B68" s="14" t="s">
        <v>368</v>
      </c>
      <c r="C68" s="9" t="s">
        <v>136</v>
      </c>
      <c r="D68" s="13" t="s">
        <v>128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45934</v>
      </c>
      <c r="U68" s="11">
        <v>30000</v>
      </c>
      <c r="V68" s="10">
        <v>0</v>
      </c>
      <c r="W68" s="10">
        <v>30000</v>
      </c>
      <c r="X68" s="10">
        <v>0</v>
      </c>
      <c r="Y68" s="10">
        <v>31500</v>
      </c>
      <c r="Z68" s="9" t="s">
        <v>80</v>
      </c>
      <c r="AA68" s="8">
        <v>31432.500000000004</v>
      </c>
      <c r="AB68" s="8">
        <v>31432.500000000004</v>
      </c>
      <c r="AC68" s="8">
        <v>0</v>
      </c>
      <c r="AD68" s="8">
        <v>31432.500000000004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45934</v>
      </c>
      <c r="AK68" s="3">
        <v>45930</v>
      </c>
      <c r="AL68" s="3">
        <v>45923</v>
      </c>
      <c r="AM68" s="3">
        <v>45931</v>
      </c>
      <c r="AN68" s="3">
        <v>45932</v>
      </c>
      <c r="AO68" s="3">
        <v>45933</v>
      </c>
      <c r="AP68" s="3">
        <v>45929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348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280</v>
      </c>
      <c r="C69" s="9" t="s">
        <v>136</v>
      </c>
      <c r="D69" s="13" t="s">
        <v>128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45934</v>
      </c>
      <c r="U69" s="11">
        <v>1840</v>
      </c>
      <c r="V69" s="10">
        <v>80</v>
      </c>
      <c r="W69" s="10">
        <v>1760</v>
      </c>
      <c r="X69" s="10">
        <v>0</v>
      </c>
      <c r="Y69" s="10">
        <v>1848</v>
      </c>
      <c r="Z69" s="9" t="s">
        <v>80</v>
      </c>
      <c r="AA69" s="8">
        <v>1844.0400000000002</v>
      </c>
      <c r="AB69" s="8">
        <v>1844.0400000000002</v>
      </c>
      <c r="AC69" s="8">
        <v>0</v>
      </c>
      <c r="AD69" s="8">
        <v>1844.0400000000002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45934</v>
      </c>
      <c r="AK69" s="3">
        <v>45930</v>
      </c>
      <c r="AL69" s="3">
        <v>45923</v>
      </c>
      <c r="AM69" s="3">
        <v>45931</v>
      </c>
      <c r="AN69" s="3">
        <v>45932</v>
      </c>
      <c r="AO69" s="3">
        <v>45933</v>
      </c>
      <c r="AP69" s="3">
        <v>45929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369</v>
      </c>
      <c r="C70" s="9" t="s">
        <v>136</v>
      </c>
      <c r="D70" s="13" t="s">
        <v>304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45936</v>
      </c>
      <c r="U70" s="11">
        <v>15040</v>
      </c>
      <c r="V70" s="10">
        <v>1009</v>
      </c>
      <c r="W70" s="10">
        <v>14031</v>
      </c>
      <c r="X70" s="10">
        <v>0</v>
      </c>
      <c r="Y70" s="10">
        <v>14732.550000000001</v>
      </c>
      <c r="Z70" s="9" t="s">
        <v>80</v>
      </c>
      <c r="AA70" s="8">
        <v>14700.980250000001</v>
      </c>
      <c r="AB70" s="8">
        <v>14700.980250000001</v>
      </c>
      <c r="AC70" s="8">
        <v>0</v>
      </c>
      <c r="AD70" s="8">
        <v>0</v>
      </c>
      <c r="AE70" s="8">
        <v>14700.980250000001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45936</v>
      </c>
      <c r="AK70" s="3">
        <v>45932</v>
      </c>
      <c r="AL70" s="3">
        <v>45925</v>
      </c>
      <c r="AM70" s="3">
        <v>45933</v>
      </c>
      <c r="AN70" s="3">
        <v>45934</v>
      </c>
      <c r="AO70" s="3">
        <v>45935</v>
      </c>
      <c r="AP70" s="3">
        <v>45931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370</v>
      </c>
      <c r="C71" s="9" t="s">
        <v>136</v>
      </c>
      <c r="D71" s="13" t="s">
        <v>274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10477.5</v>
      </c>
      <c r="AB71" s="8">
        <v>10477.5</v>
      </c>
      <c r="AC71" s="8">
        <v>0</v>
      </c>
      <c r="AD71" s="8">
        <v>10477.5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45936</v>
      </c>
      <c r="AK71" s="3">
        <v>45932</v>
      </c>
      <c r="AL71" s="3">
        <v>45925</v>
      </c>
      <c r="AM71" s="3">
        <v>45933</v>
      </c>
      <c r="AN71" s="3">
        <v>45934</v>
      </c>
      <c r="AO71" s="3">
        <v>45935</v>
      </c>
      <c r="AP71" s="3">
        <v>45931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45892</v>
      </c>
      <c r="B72" s="14" t="s">
        <v>279</v>
      </c>
      <c r="C72" s="9" t="s">
        <v>136</v>
      </c>
      <c r="D72" s="13" t="s">
        <v>274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45936</v>
      </c>
      <c r="U72" s="11">
        <v>640</v>
      </c>
      <c r="V72" s="10">
        <v>0</v>
      </c>
      <c r="W72" s="10">
        <v>640</v>
      </c>
      <c r="X72" s="10">
        <v>0</v>
      </c>
      <c r="Y72" s="10">
        <v>672</v>
      </c>
      <c r="Z72" s="9" t="s">
        <v>80</v>
      </c>
      <c r="AA72" s="8">
        <v>670.56000000000006</v>
      </c>
      <c r="AB72" s="8">
        <v>670.56000000000006</v>
      </c>
      <c r="AC72" s="8">
        <v>0</v>
      </c>
      <c r="AD72" s="8">
        <v>670.56000000000006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45936</v>
      </c>
      <c r="AK72" s="3">
        <v>45932</v>
      </c>
      <c r="AL72" s="3">
        <v>45925</v>
      </c>
      <c r="AM72" s="3">
        <v>45933</v>
      </c>
      <c r="AN72" s="3">
        <v>45934</v>
      </c>
      <c r="AO72" s="3">
        <v>45935</v>
      </c>
      <c r="AP72" s="3">
        <v>45931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283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45919</v>
      </c>
      <c r="B73" s="14" t="s">
        <v>370</v>
      </c>
      <c r="C73" s="9" t="s">
        <v>136</v>
      </c>
      <c r="D73" s="13" t="s">
        <v>142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45936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45936</v>
      </c>
      <c r="AK73" s="3">
        <v>45932</v>
      </c>
      <c r="AL73" s="3">
        <v>45925</v>
      </c>
      <c r="AM73" s="3">
        <v>45933</v>
      </c>
      <c r="AN73" s="3">
        <v>45934</v>
      </c>
      <c r="AO73" s="3">
        <v>45935</v>
      </c>
      <c r="AP73" s="3">
        <v>45931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45796</v>
      </c>
      <c r="B74" s="14" t="s">
        <v>234</v>
      </c>
      <c r="C74" s="9" t="s">
        <v>136</v>
      </c>
      <c r="D74" s="13" t="s">
        <v>142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240</v>
      </c>
      <c r="V74" s="10">
        <v>0</v>
      </c>
      <c r="W74" s="10">
        <v>240</v>
      </c>
      <c r="X74" s="10">
        <v>0</v>
      </c>
      <c r="Y74" s="10">
        <v>252</v>
      </c>
      <c r="Z74" s="9" t="s">
        <v>80</v>
      </c>
      <c r="AA74" s="8">
        <v>251.46</v>
      </c>
      <c r="AB74" s="8">
        <v>251.46</v>
      </c>
      <c r="AC74" s="8">
        <v>0</v>
      </c>
      <c r="AD74" s="8">
        <v>0</v>
      </c>
      <c r="AE74" s="8">
        <v>251.46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232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369</v>
      </c>
      <c r="C75" s="9" t="s">
        <v>136</v>
      </c>
      <c r="D75" s="13" t="s">
        <v>230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345</v>
      </c>
      <c r="C76" s="9" t="s">
        <v>246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45937</v>
      </c>
      <c r="U76" s="11">
        <v>2500</v>
      </c>
      <c r="V76" s="10">
        <v>2500</v>
      </c>
      <c r="W76" s="10">
        <v>0</v>
      </c>
      <c r="X76" s="10">
        <v>5250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45937</v>
      </c>
      <c r="AK76" s="3">
        <v>45933</v>
      </c>
      <c r="AL76" s="3">
        <v>45926</v>
      </c>
      <c r="AM76" s="3">
        <v>45934</v>
      </c>
      <c r="AN76" s="3">
        <v>45935</v>
      </c>
      <c r="AO76" s="3">
        <v>45936</v>
      </c>
      <c r="AP76" s="3">
        <v>45932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45930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 t="s">
        <v>330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45937</v>
      </c>
      <c r="U77" s="11">
        <v>5000</v>
      </c>
      <c r="V77" s="10">
        <v>0</v>
      </c>
      <c r="W77" s="10">
        <v>5000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45937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45937</v>
      </c>
      <c r="U79" s="11">
        <v>7500</v>
      </c>
      <c r="V79" s="10">
        <v>0</v>
      </c>
      <c r="W79" s="10">
        <v>7500</v>
      </c>
      <c r="X79" s="10">
        <v>0</v>
      </c>
      <c r="Y79" s="10">
        <v>7875</v>
      </c>
      <c r="Z79" s="9" t="s">
        <v>80</v>
      </c>
      <c r="AA79" s="8">
        <v>8277.2250000000004</v>
      </c>
      <c r="AB79" s="8">
        <v>8277.2250000000004</v>
      </c>
      <c r="AC79" s="8">
        <v>0</v>
      </c>
      <c r="AD79" s="8">
        <v>8277.2250000000004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45937</v>
      </c>
      <c r="AK79" s="3">
        <v>45933</v>
      </c>
      <c r="AL79" s="3">
        <v>45926</v>
      </c>
      <c r="AM79" s="3">
        <v>45934</v>
      </c>
      <c r="AN79" s="3">
        <v>45935</v>
      </c>
      <c r="AO79" s="3">
        <v>45936</v>
      </c>
      <c r="AP79" s="3">
        <v>45932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 t="s">
        <v>330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45937</v>
      </c>
      <c r="U80" s="11">
        <v>5000</v>
      </c>
      <c r="V80" s="10">
        <v>0</v>
      </c>
      <c r="W80" s="10">
        <v>5000</v>
      </c>
      <c r="X80" s="10">
        <v>5900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45922</v>
      </c>
      <c r="B81" s="14" t="s">
        <v>387</v>
      </c>
      <c r="C81" s="9" t="s">
        <v>243</v>
      </c>
      <c r="D81" s="13" t="s">
        <v>388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45922</v>
      </c>
      <c r="B82" s="14" t="s">
        <v>387</v>
      </c>
      <c r="C82" s="9" t="s">
        <v>243</v>
      </c>
      <c r="D82" s="13" t="s">
        <v>389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45937</v>
      </c>
      <c r="U82" s="11">
        <v>30000</v>
      </c>
      <c r="V82" s="10">
        <v>0</v>
      </c>
      <c r="W82" s="10">
        <v>30000</v>
      </c>
      <c r="X82" s="10">
        <v>0</v>
      </c>
      <c r="Y82" s="10">
        <v>31500</v>
      </c>
      <c r="Z82" s="9" t="s">
        <v>80</v>
      </c>
      <c r="AA82" s="8">
        <v>32270.700000000004</v>
      </c>
      <c r="AB82" s="8">
        <v>32270.700000000004</v>
      </c>
      <c r="AC82" s="8">
        <v>0</v>
      </c>
      <c r="AD82" s="8">
        <v>0</v>
      </c>
      <c r="AE82" s="8">
        <v>32270.700000000004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45922</v>
      </c>
      <c r="B83" s="14" t="s">
        <v>387</v>
      </c>
      <c r="C83" s="9" t="s">
        <v>243</v>
      </c>
      <c r="D83" s="13" t="s">
        <v>390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5378.4500000000007</v>
      </c>
      <c r="AB83" s="8">
        <v>5378.4500000000007</v>
      </c>
      <c r="AC83" s="8">
        <v>0</v>
      </c>
      <c r="AD83" s="8">
        <v>0</v>
      </c>
      <c r="AE83" s="8">
        <v>5378.4500000000007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45937</v>
      </c>
      <c r="U84" s="11">
        <v>5000</v>
      </c>
      <c r="V84" s="10">
        <v>3500</v>
      </c>
      <c r="W84" s="10">
        <v>1500</v>
      </c>
      <c r="X84" s="10">
        <v>4160</v>
      </c>
      <c r="Y84" s="10">
        <v>882</v>
      </c>
      <c r="Z84" s="9" t="s">
        <v>80</v>
      </c>
      <c r="AA84" s="8">
        <v>973.40165999999999</v>
      </c>
      <c r="AB84" s="8">
        <v>973.40165999999999</v>
      </c>
      <c r="AC84" s="8">
        <v>0</v>
      </c>
      <c r="AD84" s="8">
        <v>973.40165999999999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45937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80</v>
      </c>
      <c r="AA85" s="8">
        <v>2759.0749999999998</v>
      </c>
      <c r="AB85" s="8">
        <v>2759.0749999999998</v>
      </c>
      <c r="AC85" s="8">
        <v>0</v>
      </c>
      <c r="AD85" s="8">
        <v>2759.0749999999998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345</v>
      </c>
      <c r="C86" s="9" t="s">
        <v>246</v>
      </c>
      <c r="D86" s="13" t="s">
        <v>329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45939</v>
      </c>
      <c r="U86" s="11">
        <v>5000</v>
      </c>
      <c r="V86" s="10">
        <v>5000</v>
      </c>
      <c r="W86" s="10">
        <v>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45939</v>
      </c>
      <c r="AK86" s="3">
        <v>45935</v>
      </c>
      <c r="AL86" s="3">
        <v>45928</v>
      </c>
      <c r="AM86" s="3">
        <v>45936</v>
      </c>
      <c r="AN86" s="3">
        <v>45937</v>
      </c>
      <c r="AO86" s="3">
        <v>45938</v>
      </c>
      <c r="AP86" s="3">
        <v>45934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 t="s">
        <v>329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45940</v>
      </c>
      <c r="U87" s="11">
        <v>5000</v>
      </c>
      <c r="V87" s="10">
        <v>2463</v>
      </c>
      <c r="W87" s="10">
        <v>2537</v>
      </c>
      <c r="X87" s="10">
        <v>0</v>
      </c>
      <c r="Y87" s="10">
        <v>2663.85</v>
      </c>
      <c r="Z87" s="9" t="s">
        <v>80</v>
      </c>
      <c r="AA87" s="8">
        <v>2799.9093099999996</v>
      </c>
      <c r="AB87" s="8">
        <v>2799.9093099999996</v>
      </c>
      <c r="AC87" s="8">
        <v>0</v>
      </c>
      <c r="AD87" s="8">
        <v>0</v>
      </c>
      <c r="AE87" s="8">
        <v>2799.9093099999996</v>
      </c>
      <c r="AF87" s="8" t="s">
        <v>425</v>
      </c>
      <c r="AG87" s="1" t="s">
        <v>114</v>
      </c>
      <c r="AH87" s="1" t="s">
        <v>75</v>
      </c>
      <c r="AI87" s="1">
        <v>4</v>
      </c>
      <c r="AJ87" s="3">
        <v>45940</v>
      </c>
      <c r="AK87" s="3">
        <v>45936</v>
      </c>
      <c r="AL87" s="3">
        <v>45929</v>
      </c>
      <c r="AM87" s="3">
        <v>45937</v>
      </c>
      <c r="AN87" s="3">
        <v>45938</v>
      </c>
      <c r="AO87" s="3">
        <v>45939</v>
      </c>
      <c r="AP87" s="3">
        <v>45935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45940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2759.0749999999998</v>
      </c>
      <c r="AC88" s="8">
        <v>0</v>
      </c>
      <c r="AD88" s="8">
        <v>0</v>
      </c>
      <c r="AE88" s="8">
        <v>2759.0749999999998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45940</v>
      </c>
      <c r="AK88" s="3">
        <v>45936</v>
      </c>
      <c r="AL88" s="3">
        <v>45929</v>
      </c>
      <c r="AM88" s="3">
        <v>45937</v>
      </c>
      <c r="AN88" s="3">
        <v>45938</v>
      </c>
      <c r="AO88" s="3">
        <v>45939</v>
      </c>
      <c r="AP88" s="3">
        <v>45935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45931</v>
      </c>
      <c r="B89" s="14" t="s">
        <v>126</v>
      </c>
      <c r="C89" s="9" t="s">
        <v>448</v>
      </c>
      <c r="D89" s="13" t="s">
        <v>449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89</v>
      </c>
      <c r="M89" s="10">
        <v>21</v>
      </c>
      <c r="N89" s="9">
        <v>33</v>
      </c>
      <c r="O89" s="9">
        <v>40</v>
      </c>
      <c r="P89" s="10">
        <v>85.484732256000001</v>
      </c>
      <c r="Q89" s="10">
        <v>0</v>
      </c>
      <c r="R89" s="10">
        <v>85.484732256000001</v>
      </c>
      <c r="S89" s="9" t="s">
        <v>71</v>
      </c>
      <c r="T89" s="12">
        <v>45944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4400.55</v>
      </c>
      <c r="AB89" s="8">
        <v>0</v>
      </c>
      <c r="AC89" s="8">
        <v>4400.55</v>
      </c>
      <c r="AD89" s="8">
        <v>0</v>
      </c>
      <c r="AE89" s="8">
        <v>4400.55</v>
      </c>
      <c r="AF89" s="8">
        <v>0</v>
      </c>
      <c r="AG89" s="1" t="s">
        <v>113</v>
      </c>
      <c r="AH89" s="1" t="s">
        <v>68</v>
      </c>
      <c r="AI89" s="1">
        <v>4</v>
      </c>
      <c r="AJ89" s="3">
        <v>45944</v>
      </c>
      <c r="AK89" s="3">
        <v>45940</v>
      </c>
      <c r="AL89" s="3">
        <v>45934</v>
      </c>
      <c r="AM89" s="3">
        <v>45941</v>
      </c>
      <c r="AN89" s="3">
        <v>45942</v>
      </c>
      <c r="AO89" s="3">
        <v>45942</v>
      </c>
      <c r="AP89" s="3">
        <v>45939</v>
      </c>
      <c r="AQ89" s="3">
        <v>45943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332.48599999999999</v>
      </c>
    </row>
    <row r="90" spans="1:56" ht="28.5" customHeight="1" x14ac:dyDescent="0.45">
      <c r="A90" s="3">
        <v>45931</v>
      </c>
      <c r="B90" s="14" t="s">
        <v>126</v>
      </c>
      <c r="C90" s="9" t="s">
        <v>448</v>
      </c>
      <c r="D90" s="13" t="s">
        <v>450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89</v>
      </c>
      <c r="M90" s="10">
        <v>21</v>
      </c>
      <c r="N90" s="9">
        <v>33</v>
      </c>
      <c r="O90" s="9">
        <v>40</v>
      </c>
      <c r="P90" s="10">
        <v>85.484732256000001</v>
      </c>
      <c r="Q90" s="10">
        <v>0</v>
      </c>
      <c r="R90" s="10">
        <v>85.484732256000001</v>
      </c>
      <c r="S90" s="9" t="s">
        <v>71</v>
      </c>
      <c r="T90" s="12">
        <v>45944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4400.55</v>
      </c>
      <c r="AB90" s="8">
        <v>0</v>
      </c>
      <c r="AC90" s="8">
        <v>4400.55</v>
      </c>
      <c r="AD90" s="8">
        <v>0</v>
      </c>
      <c r="AE90" s="8">
        <v>4400.55</v>
      </c>
      <c r="AF90" s="8">
        <v>0</v>
      </c>
      <c r="AG90" s="1" t="s">
        <v>114</v>
      </c>
      <c r="AH90" s="1" t="s">
        <v>68</v>
      </c>
      <c r="AI90" s="1">
        <v>4</v>
      </c>
      <c r="AJ90" s="3">
        <v>45944</v>
      </c>
      <c r="AK90" s="3">
        <v>45940</v>
      </c>
      <c r="AL90" s="3">
        <v>45934</v>
      </c>
      <c r="AM90" s="3">
        <v>45941</v>
      </c>
      <c r="AN90" s="3">
        <v>45942</v>
      </c>
      <c r="AO90" s="3">
        <v>45942</v>
      </c>
      <c r="AP90" s="3">
        <v>45939</v>
      </c>
      <c r="AQ90" s="3">
        <v>45943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332.48599999999999</v>
      </c>
    </row>
    <row r="91" spans="1:56" ht="28.5" customHeight="1" x14ac:dyDescent="0.45">
      <c r="A91" s="3">
        <v>45918</v>
      </c>
      <c r="B91" s="14" t="s">
        <v>371</v>
      </c>
      <c r="C91" s="9" t="s">
        <v>79</v>
      </c>
      <c r="D91" s="13" t="s">
        <v>347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616</v>
      </c>
      <c r="V91" s="10">
        <v>616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45877</v>
      </c>
      <c r="B92" s="14" t="s">
        <v>269</v>
      </c>
      <c r="C92" s="9" t="s">
        <v>79</v>
      </c>
      <c r="D92" s="13" t="s">
        <v>270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45944</v>
      </c>
      <c r="U92" s="11">
        <v>3500</v>
      </c>
      <c r="V92" s="10">
        <v>3500</v>
      </c>
      <c r="W92" s="10">
        <v>0</v>
      </c>
      <c r="X92" s="10">
        <v>3605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45944</v>
      </c>
      <c r="AK92" s="3">
        <v>45940</v>
      </c>
      <c r="AL92" s="3">
        <v>45933</v>
      </c>
      <c r="AM92" s="3">
        <v>45941</v>
      </c>
      <c r="AN92" s="3">
        <v>45942</v>
      </c>
      <c r="AO92" s="3">
        <v>45943</v>
      </c>
      <c r="AP92" s="3">
        <v>45939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45945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45945</v>
      </c>
      <c r="AK93" s="3">
        <v>45941</v>
      </c>
      <c r="AL93" s="3">
        <v>45934</v>
      </c>
      <c r="AM93" s="3">
        <v>45942</v>
      </c>
      <c r="AN93" s="3">
        <v>45943</v>
      </c>
      <c r="AO93" s="3">
        <v>45944</v>
      </c>
      <c r="AP93" s="3">
        <v>45940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333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45947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1942</v>
      </c>
      <c r="AC94" s="8">
        <v>817.07499999999982</v>
      </c>
      <c r="AD94" s="8">
        <v>0</v>
      </c>
      <c r="AE94" s="8">
        <v>2759.0749999999998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45947</v>
      </c>
      <c r="AK94" s="3">
        <v>45943</v>
      </c>
      <c r="AL94" s="3">
        <v>45936</v>
      </c>
      <c r="AM94" s="3">
        <v>45944</v>
      </c>
      <c r="AN94" s="3">
        <v>45945</v>
      </c>
      <c r="AO94" s="3">
        <v>45946</v>
      </c>
      <c r="AP94" s="3">
        <v>45942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61.734555555555545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 t="s">
        <v>330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45947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45911</v>
      </c>
      <c r="B96" s="14" t="s">
        <v>317</v>
      </c>
      <c r="C96" s="9" t="s">
        <v>105</v>
      </c>
      <c r="D96" s="13" t="s">
        <v>318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45947</v>
      </c>
      <c r="U96" s="11">
        <v>8000</v>
      </c>
      <c r="V96" s="10">
        <v>0</v>
      </c>
      <c r="W96" s="10">
        <v>8000</v>
      </c>
      <c r="X96" s="10">
        <v>0</v>
      </c>
      <c r="Y96" s="10">
        <v>8400</v>
      </c>
      <c r="Z96" s="9" t="s">
        <v>80</v>
      </c>
      <c r="AA96" s="8">
        <v>8829.0399999999991</v>
      </c>
      <c r="AB96" s="8">
        <v>0</v>
      </c>
      <c r="AC96" s="8">
        <v>8829.0399999999991</v>
      </c>
      <c r="AD96" s="8">
        <v>0</v>
      </c>
      <c r="AE96" s="8">
        <v>8829.0399999999991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667.08302222222221</v>
      </c>
    </row>
    <row r="97" spans="1:56" ht="28.5" customHeight="1" x14ac:dyDescent="0.45">
      <c r="A97" s="3">
        <v>45909</v>
      </c>
      <c r="B97" s="14" t="s">
        <v>315</v>
      </c>
      <c r="C97" s="9" t="s">
        <v>105</v>
      </c>
      <c r="D97" s="13" t="s">
        <v>310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45950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45950</v>
      </c>
      <c r="AK98" s="3">
        <v>45946</v>
      </c>
      <c r="AL98" s="3">
        <v>45939</v>
      </c>
      <c r="AM98" s="3">
        <v>45947</v>
      </c>
      <c r="AN98" s="3">
        <v>45948</v>
      </c>
      <c r="AO98" s="3">
        <v>45949</v>
      </c>
      <c r="AP98" s="3">
        <v>45945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45951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416.92688888888887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2759.0749999999998</v>
      </c>
      <c r="AC100" s="8">
        <v>0</v>
      </c>
      <c r="AD100" s="8">
        <v>2759.0749999999998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45892</v>
      </c>
      <c r="B101" s="14" t="s">
        <v>281</v>
      </c>
      <c r="C101" s="9" t="s">
        <v>79</v>
      </c>
      <c r="D101" s="13" t="s">
        <v>209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45951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80</v>
      </c>
      <c r="AA101" s="8">
        <v>6621.78</v>
      </c>
      <c r="AB101" s="8">
        <v>0</v>
      </c>
      <c r="AC101" s="8">
        <v>6621.78</v>
      </c>
      <c r="AD101" s="8">
        <v>0</v>
      </c>
      <c r="AE101" s="8">
        <v>6621.78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500.31226666666674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98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45952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2689.2250000000004</v>
      </c>
      <c r="AB102" s="8">
        <v>0</v>
      </c>
      <c r="AC102" s="8">
        <v>2689.2250000000004</v>
      </c>
      <c r="AD102" s="8">
        <v>0</v>
      </c>
      <c r="AE102" s="8">
        <v>2689.2250000000004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203.18588888888891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45952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80</v>
      </c>
      <c r="AA103" s="8">
        <v>8277.2250000000004</v>
      </c>
      <c r="AB103" s="8">
        <v>0</v>
      </c>
      <c r="AC103" s="8">
        <v>8277.2250000000004</v>
      </c>
      <c r="AD103" s="8">
        <v>0</v>
      </c>
      <c r="AE103" s="8">
        <v>8277.2250000000004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625.39033333333339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 t="s">
        <v>333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45954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 t="s">
        <v>329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45954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 t="s">
        <v>330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45957</v>
      </c>
      <c r="AK106" s="3">
        <v>45953</v>
      </c>
      <c r="AL106" s="3">
        <v>45946</v>
      </c>
      <c r="AM106" s="3">
        <v>45954</v>
      </c>
      <c r="AN106" s="3">
        <v>45955</v>
      </c>
      <c r="AO106" s="3">
        <v>45956</v>
      </c>
      <c r="AP106" s="3">
        <v>45952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45923</v>
      </c>
      <c r="B107" s="14" t="s">
        <v>391</v>
      </c>
      <c r="C107" s="9" t="s">
        <v>79</v>
      </c>
      <c r="D107" s="13" t="s">
        <v>392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314</v>
      </c>
      <c r="C108" s="9" t="s">
        <v>79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6000</v>
      </c>
      <c r="V108" s="10">
        <v>5531</v>
      </c>
      <c r="W108" s="10">
        <v>469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45916</v>
      </c>
      <c r="B109" s="14" t="s">
        <v>345</v>
      </c>
      <c r="C109" s="9" t="s">
        <v>246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45958</v>
      </c>
      <c r="AK109" s="3">
        <v>45954</v>
      </c>
      <c r="AL109" s="3">
        <v>45947</v>
      </c>
      <c r="AM109" s="3">
        <v>45955</v>
      </c>
      <c r="AN109" s="3">
        <v>45956</v>
      </c>
      <c r="AO109" s="3">
        <v>45957</v>
      </c>
      <c r="AP109" s="3">
        <v>45953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345</v>
      </c>
      <c r="C110" s="9" t="s">
        <v>246</v>
      </c>
      <c r="D110" s="13">
        <v>953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45959</v>
      </c>
      <c r="AK110" s="3">
        <v>45955</v>
      </c>
      <c r="AL110" s="3">
        <v>45948</v>
      </c>
      <c r="AM110" s="3">
        <v>45956</v>
      </c>
      <c r="AN110" s="3">
        <v>45957</v>
      </c>
      <c r="AO110" s="3">
        <v>45958</v>
      </c>
      <c r="AP110" s="3">
        <v>45954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 t="s">
        <v>132</v>
      </c>
      <c r="B111" s="14" t="s">
        <v>132</v>
      </c>
      <c r="C111" s="9" t="s">
        <v>79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45960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45960</v>
      </c>
      <c r="AK111" s="3">
        <v>45956</v>
      </c>
      <c r="AL111" s="3">
        <v>45949</v>
      </c>
      <c r="AM111" s="3">
        <v>45957</v>
      </c>
      <c r="AN111" s="3">
        <v>45958</v>
      </c>
      <c r="AO111" s="3">
        <v>45959</v>
      </c>
      <c r="AP111" s="3">
        <v>45955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1667.7075555555555</v>
      </c>
    </row>
    <row r="112" spans="1:56" ht="28.5" customHeight="1" x14ac:dyDescent="0.45">
      <c r="A112" s="3" t="s">
        <v>132</v>
      </c>
      <c r="B112" s="14" t="s">
        <v>132</v>
      </c>
      <c r="C112" s="9" t="s">
        <v>96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45960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45960</v>
      </c>
      <c r="AK112" s="3">
        <v>45956</v>
      </c>
      <c r="AL112" s="3">
        <v>45949</v>
      </c>
      <c r="AM112" s="3">
        <v>45957</v>
      </c>
      <c r="AN112" s="3">
        <v>45958</v>
      </c>
      <c r="AO112" s="3">
        <v>45959</v>
      </c>
      <c r="AP112" s="3">
        <v>45955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1625.4871111111113</v>
      </c>
    </row>
    <row r="113" spans="1:56" ht="28.5" customHeight="1" x14ac:dyDescent="0.45">
      <c r="A113" s="3">
        <v>45916</v>
      </c>
      <c r="B113" s="14" t="s">
        <v>345</v>
      </c>
      <c r="C113" s="9" t="s">
        <v>246</v>
      </c>
      <c r="D113" s="13" t="s">
        <v>329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45960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416.92688888888887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 t="s">
        <v>333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208.46344444444443</v>
      </c>
    </row>
    <row r="115" spans="1:56" ht="28.5" customHeight="1" x14ac:dyDescent="0.45">
      <c r="A115" s="3">
        <v>45916</v>
      </c>
      <c r="B115" s="14" t="s">
        <v>345</v>
      </c>
      <c r="C115" s="9" t="s">
        <v>246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0</v>
      </c>
      <c r="AC115" s="8">
        <v>2689.2250000000004</v>
      </c>
      <c r="AD115" s="8">
        <v>0</v>
      </c>
      <c r="AE115" s="8">
        <v>2689.2250000000004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203.18588888888891</v>
      </c>
    </row>
    <row r="116" spans="1:56" ht="28.5" customHeight="1" x14ac:dyDescent="0.45">
      <c r="A116" s="3">
        <v>45916</v>
      </c>
      <c r="B116" s="14" t="s">
        <v>345</v>
      </c>
      <c r="C116" s="9" t="s">
        <v>246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45961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416.92688888888887</v>
      </c>
    </row>
    <row r="117" spans="1:56" ht="28.5" customHeight="1" x14ac:dyDescent="0.45">
      <c r="A117" s="3">
        <v>45911</v>
      </c>
      <c r="B117" s="14" t="s">
        <v>319</v>
      </c>
      <c r="C117" s="9" t="s">
        <v>105</v>
      </c>
      <c r="D117" s="13" t="s">
        <v>320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45909</v>
      </c>
      <c r="B118" s="14" t="s">
        <v>316</v>
      </c>
      <c r="C118" s="9" t="s">
        <v>105</v>
      </c>
      <c r="D118" s="13" t="s">
        <v>311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262.82226666666668</v>
      </c>
    </row>
    <row r="119" spans="1:56" ht="28.5" customHeight="1" x14ac:dyDescent="0.45">
      <c r="A119" s="3" t="s">
        <v>132</v>
      </c>
      <c r="B119" s="14" t="s">
        <v>132</v>
      </c>
      <c r="C119" s="9" t="s">
        <v>136</v>
      </c>
      <c r="D119" s="13" t="s">
        <v>61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45961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80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104775.00000000001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7916.333333333333</v>
      </c>
    </row>
    <row r="120" spans="1:56" ht="28.5" customHeight="1" x14ac:dyDescent="0.45">
      <c r="A120" s="3" t="s">
        <v>132</v>
      </c>
      <c r="B120" s="14" t="s">
        <v>132</v>
      </c>
      <c r="C120" s="9" t="s">
        <v>246</v>
      </c>
      <c r="D120" s="13" t="s">
        <v>61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305000</v>
      </c>
      <c r="V120" s="10">
        <v>0</v>
      </c>
      <c r="W120" s="10">
        <v>305000</v>
      </c>
      <c r="X120" s="10">
        <v>0</v>
      </c>
      <c r="Y120" s="10">
        <v>320250</v>
      </c>
      <c r="Z120" s="9" t="s">
        <v>80</v>
      </c>
      <c r="AA120" s="8">
        <v>336607.14999999997</v>
      </c>
      <c r="AB120" s="8">
        <v>0</v>
      </c>
      <c r="AC120" s="8">
        <v>336607.14999999997</v>
      </c>
      <c r="AD120" s="8">
        <v>0</v>
      </c>
      <c r="AE120" s="8">
        <v>336607.14999999997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25432.540222222222</v>
      </c>
    </row>
    <row r="121" spans="1:56" ht="28.5" customHeight="1" x14ac:dyDescent="0.45">
      <c r="A121" s="3">
        <v>45923</v>
      </c>
      <c r="B121" s="14" t="s">
        <v>393</v>
      </c>
      <c r="C121" s="9" t="s">
        <v>79</v>
      </c>
      <c r="D121" s="13" t="s">
        <v>394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45923</v>
      </c>
      <c r="B122" s="14" t="s">
        <v>395</v>
      </c>
      <c r="C122" s="9" t="s">
        <v>79</v>
      </c>
      <c r="D122" s="13" t="s">
        <v>396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25000</v>
      </c>
      <c r="V122" s="10">
        <v>0</v>
      </c>
      <c r="W122" s="10">
        <v>25000</v>
      </c>
      <c r="X122" s="10">
        <v>0</v>
      </c>
      <c r="Y122" s="10">
        <v>26250</v>
      </c>
      <c r="Z122" s="9" t="s">
        <v>80</v>
      </c>
      <c r="AA122" s="8">
        <v>27590.75</v>
      </c>
      <c r="AB122" s="8">
        <v>0</v>
      </c>
      <c r="AC122" s="8">
        <v>27590.75</v>
      </c>
      <c r="AD122" s="8">
        <v>0</v>
      </c>
      <c r="AE122" s="8">
        <v>27590.75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2084.6344444444444</v>
      </c>
    </row>
    <row r="123" spans="1:56" ht="28.5" customHeight="1" x14ac:dyDescent="0.45">
      <c r="A123" s="3">
        <v>45923</v>
      </c>
      <c r="B123" s="14" t="s">
        <v>397</v>
      </c>
      <c r="C123" s="9" t="s">
        <v>79</v>
      </c>
      <c r="D123" s="13" t="s">
        <v>398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45923</v>
      </c>
      <c r="B124" s="14" t="s">
        <v>399</v>
      </c>
      <c r="C124" s="9" t="s">
        <v>79</v>
      </c>
      <c r="D124" s="13" t="s">
        <v>400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131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250.15613333333337</v>
      </c>
    </row>
    <row r="125" spans="1:56" ht="28.5" customHeight="1" x14ac:dyDescent="0.45">
      <c r="A125" s="3">
        <v>45877</v>
      </c>
      <c r="B125" s="14" t="s">
        <v>269</v>
      </c>
      <c r="C125" s="9" t="s">
        <v>79</v>
      </c>
      <c r="D125" s="13" t="s">
        <v>270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0</v>
      </c>
      <c r="AC125" s="8">
        <v>2265.4764825000002</v>
      </c>
      <c r="AD125" s="8">
        <v>0</v>
      </c>
      <c r="AE125" s="8">
        <v>2265.4764825000002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171.16933423333336</v>
      </c>
    </row>
    <row r="126" spans="1:56" ht="28.5" customHeight="1" x14ac:dyDescent="0.45">
      <c r="A126" s="3">
        <v>45896</v>
      </c>
      <c r="B126" s="14" t="s">
        <v>291</v>
      </c>
      <c r="C126" s="9" t="s">
        <v>79</v>
      </c>
      <c r="D126" s="13" t="s">
        <v>263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113</v>
      </c>
      <c r="AH126" s="1" t="s">
        <v>75</v>
      </c>
      <c r="AI126" s="1">
        <v>5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250.15613333333337</v>
      </c>
    </row>
    <row r="127" spans="1:56" ht="28.5" customHeight="1" x14ac:dyDescent="0.45">
      <c r="A127" s="3">
        <v>45876</v>
      </c>
      <c r="B127" s="14" t="s">
        <v>273</v>
      </c>
      <c r="C127" s="9" t="s">
        <v>105</v>
      </c>
      <c r="D127" s="13" t="s">
        <v>266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45798</v>
      </c>
      <c r="B128" s="14" t="s">
        <v>239</v>
      </c>
      <c r="C128" s="9" t="s">
        <v>105</v>
      </c>
      <c r="D128" s="13" t="s">
        <v>237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416.92688888888887</v>
      </c>
    </row>
    <row r="129" spans="1:56" ht="28.5" customHeight="1" x14ac:dyDescent="0.45">
      <c r="A129" s="3">
        <v>45905</v>
      </c>
      <c r="B129" s="14" t="s">
        <v>308</v>
      </c>
      <c r="C129" s="9" t="s">
        <v>136</v>
      </c>
      <c r="D129" s="13" t="s">
        <v>229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300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45825</v>
      </c>
      <c r="B130" s="14" t="s">
        <v>245</v>
      </c>
      <c r="C130" s="9" t="s">
        <v>136</v>
      </c>
      <c r="D130" s="13" t="s">
        <v>225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227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894</v>
      </c>
      <c r="V130" s="10">
        <v>525</v>
      </c>
      <c r="W130" s="10">
        <v>369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45796</v>
      </c>
      <c r="B131" s="14" t="s">
        <v>233</v>
      </c>
      <c r="C131" s="9" t="s">
        <v>136</v>
      </c>
      <c r="D131" s="13" t="s">
        <v>231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302</v>
      </c>
      <c r="V131" s="10">
        <v>363</v>
      </c>
      <c r="W131" s="10">
        <v>0</v>
      </c>
      <c r="X131" s="10">
        <v>5300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45674</v>
      </c>
      <c r="B132" s="14" t="s">
        <v>215</v>
      </c>
      <c r="C132" s="9" t="s">
        <v>136</v>
      </c>
      <c r="D132" s="13" t="s">
        <v>214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188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152</v>
      </c>
      <c r="V132" s="10">
        <v>0</v>
      </c>
      <c r="W132" s="10">
        <v>152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5987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222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45611</v>
      </c>
      <c r="B133" s="14" t="s">
        <v>187</v>
      </c>
      <c r="C133" s="9" t="s">
        <v>136</v>
      </c>
      <c r="D133" s="13" t="s">
        <v>186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117</v>
      </c>
      <c r="V133" s="10">
        <v>0</v>
      </c>
      <c r="W133" s="10">
        <v>117</v>
      </c>
      <c r="X133" s="10">
        <v>10065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45523</v>
      </c>
      <c r="B134" s="14" t="s">
        <v>174</v>
      </c>
      <c r="C134" s="9" t="s">
        <v>136</v>
      </c>
      <c r="D134" s="13" t="s">
        <v>172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45523</v>
      </c>
      <c r="B135" s="14" t="s">
        <v>174</v>
      </c>
      <c r="C135" s="9" t="s">
        <v>136</v>
      </c>
      <c r="D135" s="13" t="s">
        <v>173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45908</v>
      </c>
      <c r="B136" s="14" t="s">
        <v>313</v>
      </c>
      <c r="C136" s="9" t="s">
        <v>235</v>
      </c>
      <c r="D136" s="13" t="s">
        <v>236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129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313</v>
      </c>
      <c r="C137" s="9" t="s">
        <v>235</v>
      </c>
      <c r="D137" s="13" t="s">
        <v>278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45799</v>
      </c>
      <c r="B138" s="14" t="s">
        <v>240</v>
      </c>
      <c r="C138" s="9" t="s">
        <v>235</v>
      </c>
      <c r="D138" s="13" t="s">
        <v>236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3975</v>
      </c>
      <c r="W138" s="10">
        <v>25</v>
      </c>
      <c r="X138" s="10">
        <v>4140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202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278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4056</v>
      </c>
      <c r="W139" s="10">
        <v>0</v>
      </c>
      <c r="X139" s="10">
        <v>4404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45720</v>
      </c>
      <c r="B140" s="14" t="s">
        <v>126</v>
      </c>
      <c r="C140" s="9" t="s">
        <v>105</v>
      </c>
      <c r="D140" s="13" t="s">
        <v>201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129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208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45541</v>
      </c>
      <c r="B142" s="14" t="s">
        <v>176</v>
      </c>
      <c r="C142" s="9" t="s">
        <v>105</v>
      </c>
      <c r="D142" s="13" t="s">
        <v>177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178</v>
      </c>
      <c r="AG142" s="1" t="s">
        <v>114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 t="s">
        <v>211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45581</v>
      </c>
      <c r="B143" s="14" t="s">
        <v>180</v>
      </c>
      <c r="C143" s="9" t="s">
        <v>105</v>
      </c>
      <c r="D143" s="13" t="s">
        <v>181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3194</v>
      </c>
      <c r="W143" s="10">
        <v>0</v>
      </c>
      <c r="X143" s="10">
        <v>5632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802710.5177025001</v>
      </c>
      <c r="AB144" s="8">
        <v>161806.66122000007</v>
      </c>
      <c r="AC144" s="8">
        <v>640903.85648249998</v>
      </c>
      <c r="AD144" s="8">
        <v>59193.376659999994</v>
      </c>
      <c r="AE144" s="8">
        <v>743517.14104250004</v>
      </c>
      <c r="AF144" s="8" t="s">
        <v>58</v>
      </c>
      <c r="AG144" s="1" t="s">
        <v>113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45937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11315.7</v>
      </c>
      <c r="AB145" s="8">
        <v>11315.7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45937</v>
      </c>
      <c r="AK145" s="3">
        <v>0</v>
      </c>
      <c r="AL145" s="3">
        <v>45928</v>
      </c>
      <c r="AM145" s="3">
        <v>45935</v>
      </c>
      <c r="AN145" s="3">
        <v>45936</v>
      </c>
      <c r="AO145" s="3">
        <v>45936</v>
      </c>
      <c r="AP145" s="3">
        <v>45932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2500</v>
      </c>
      <c r="V147" s="10">
        <v>2700</v>
      </c>
      <c r="W147" s="10">
        <v>0</v>
      </c>
      <c r="X147" s="10">
        <v>2550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45940</v>
      </c>
      <c r="U148" s="11">
        <v>2500</v>
      </c>
      <c r="V148" s="10">
        <v>2500</v>
      </c>
      <c r="W148" s="10">
        <v>0</v>
      </c>
      <c r="X148" s="10">
        <v>2687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45940</v>
      </c>
      <c r="AK148" s="3">
        <v>0</v>
      </c>
      <c r="AL148" s="3">
        <v>45931</v>
      </c>
      <c r="AM148" s="3">
        <v>45938</v>
      </c>
      <c r="AN148" s="3">
        <v>45939</v>
      </c>
      <c r="AO148" s="3">
        <v>45939</v>
      </c>
      <c r="AP148" s="3">
        <v>45935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1857</v>
      </c>
      <c r="AC151" s="8">
        <v>9458.7000000000007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45945</v>
      </c>
      <c r="AK151" s="3">
        <v>0</v>
      </c>
      <c r="AL151" s="3">
        <v>45936</v>
      </c>
      <c r="AM151" s="3">
        <v>45943</v>
      </c>
      <c r="AN151" s="3">
        <v>45944</v>
      </c>
      <c r="AO151" s="3">
        <v>45944</v>
      </c>
      <c r="AP151" s="3">
        <v>45940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745.13536666666687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335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8486.7750000000015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2759.0749999999998</v>
      </c>
      <c r="AB153" s="8">
        <v>0</v>
      </c>
      <c r="AC153" s="8">
        <v>2759.0749999999998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217.3537972222222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21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45946</v>
      </c>
      <c r="U154" s="11">
        <v>2500</v>
      </c>
      <c r="V154" s="10">
        <v>2500</v>
      </c>
      <c r="W154" s="10">
        <v>0</v>
      </c>
      <c r="X154" s="10">
        <v>2686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45946</v>
      </c>
      <c r="AK154" s="3">
        <v>0</v>
      </c>
      <c r="AL154" s="3">
        <v>45937</v>
      </c>
      <c r="AM154" s="3">
        <v>45944</v>
      </c>
      <c r="AN154" s="3">
        <v>45945</v>
      </c>
      <c r="AO154" s="3">
        <v>45945</v>
      </c>
      <c r="AP154" s="3">
        <v>45941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429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45946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423.7023388888889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338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434.7075944444444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335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332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2500</v>
      </c>
      <c r="W160" s="10">
        <v>0</v>
      </c>
      <c r="X160" s="10">
        <v>2600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847.40467777777781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423.7023388888889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45950</v>
      </c>
      <c r="AK163" s="3">
        <v>0</v>
      </c>
      <c r="AL163" s="3">
        <v>45941</v>
      </c>
      <c r="AM163" s="3">
        <v>45948</v>
      </c>
      <c r="AN163" s="3">
        <v>45949</v>
      </c>
      <c r="AO163" s="3">
        <v>45949</v>
      </c>
      <c r="AP163" s="3">
        <v>45945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340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247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222.85642500000006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>
        <v>932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45950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2759.0749999999998</v>
      </c>
      <c r="AB166" s="8">
        <v>0</v>
      </c>
      <c r="AC166" s="8">
        <v>2759.0749999999998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217.3537972222222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115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5100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45952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45952</v>
      </c>
      <c r="AK173" s="3">
        <v>0</v>
      </c>
      <c r="AL173" s="3">
        <v>45943</v>
      </c>
      <c r="AM173" s="3">
        <v>45950</v>
      </c>
      <c r="AN173" s="3">
        <v>45951</v>
      </c>
      <c r="AO173" s="3">
        <v>45951</v>
      </c>
      <c r="AP173" s="3">
        <v>45947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2500</v>
      </c>
      <c r="V174" s="10">
        <v>2500</v>
      </c>
      <c r="W174" s="10">
        <v>0</v>
      </c>
      <c r="X174" s="10">
        <v>2687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332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429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342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434.7075944444444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247</v>
      </c>
      <c r="AA179" s="8">
        <v>8486.7750000000015</v>
      </c>
      <c r="AB179" s="8">
        <v>0</v>
      </c>
      <c r="AC179" s="8">
        <v>8486.7750000000015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668.56927500000018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343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45957</v>
      </c>
      <c r="AK183" s="3">
        <v>0</v>
      </c>
      <c r="AL183" s="3">
        <v>45948</v>
      </c>
      <c r="AM183" s="3">
        <v>45955</v>
      </c>
      <c r="AN183" s="3">
        <v>45956</v>
      </c>
      <c r="AO183" s="3">
        <v>45956</v>
      </c>
      <c r="AP183" s="3">
        <v>45952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445.71285000000012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 t="s">
        <v>339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45958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45958</v>
      </c>
      <c r="AK187" s="3">
        <v>0</v>
      </c>
      <c r="AL187" s="3">
        <v>45949</v>
      </c>
      <c r="AM187" s="3">
        <v>45956</v>
      </c>
      <c r="AN187" s="3">
        <v>45957</v>
      </c>
      <c r="AO187" s="3">
        <v>45957</v>
      </c>
      <c r="AP187" s="3">
        <v>45953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45958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247</v>
      </c>
      <c r="AA188" s="8">
        <v>8486.7750000000015</v>
      </c>
      <c r="AB188" s="8">
        <v>0</v>
      </c>
      <c r="AC188" s="8">
        <v>8486.7750000000015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668.56927500000018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2500</v>
      </c>
      <c r="V189" s="10">
        <v>2500</v>
      </c>
      <c r="W189" s="10">
        <v>0</v>
      </c>
      <c r="X189" s="10">
        <v>2686</v>
      </c>
      <c r="Y189" s="10">
        <v>0</v>
      </c>
      <c r="Z189" s="9" t="s">
        <v>247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0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>
        <v>932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434.7075944444444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>
        <v>959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344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445.71285000000012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334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>
        <v>931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 t="s">
        <v>332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247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222.85642500000006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343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341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429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247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847.40467777777781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45960</v>
      </c>
      <c r="AK200" s="3">
        <v>0</v>
      </c>
      <c r="AL200" s="3">
        <v>45951</v>
      </c>
      <c r="AM200" s="3">
        <v>45958</v>
      </c>
      <c r="AN200" s="3">
        <v>45959</v>
      </c>
      <c r="AO200" s="3">
        <v>45959</v>
      </c>
      <c r="AP200" s="3">
        <v>45955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339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338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434.7075944444444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445.71285000000012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 t="s">
        <v>335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7500</v>
      </c>
      <c r="V204" s="10">
        <v>0</v>
      </c>
      <c r="W204" s="10">
        <v>7500</v>
      </c>
      <c r="X204" s="10">
        <v>0</v>
      </c>
      <c r="Y204" s="10">
        <v>7875</v>
      </c>
      <c r="Z204" s="9" t="s">
        <v>247</v>
      </c>
      <c r="AA204" s="8">
        <v>8486.7750000000015</v>
      </c>
      <c r="AB204" s="8">
        <v>0</v>
      </c>
      <c r="AC204" s="8">
        <v>8486.7750000000015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668.56927500000018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340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247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222.85642500000006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337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423.7023388888889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2500</v>
      </c>
      <c r="V207" s="10">
        <v>2026</v>
      </c>
      <c r="W207" s="10">
        <v>474</v>
      </c>
      <c r="X207" s="10">
        <v>2550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246</v>
      </c>
      <c r="D208" s="13" t="s">
        <v>61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 t="s">
        <v>63</v>
      </c>
      <c r="U208" s="11">
        <v>1267500</v>
      </c>
      <c r="V208" s="10">
        <v>0</v>
      </c>
      <c r="W208" s="10">
        <v>1267500</v>
      </c>
      <c r="X208" s="10">
        <v>0</v>
      </c>
      <c r="Y208" s="10">
        <v>1330875</v>
      </c>
      <c r="Z208" s="9" t="s">
        <v>247</v>
      </c>
      <c r="AA208" s="8">
        <v>1434264.9750000001</v>
      </c>
      <c r="AB208" s="8">
        <v>0</v>
      </c>
      <c r="AC208" s="8">
        <v>1434264.9750000001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112988.20747500002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20</v>
      </c>
      <c r="F209" s="9">
        <v>38</v>
      </c>
      <c r="G209" s="9">
        <v>0</v>
      </c>
      <c r="H209" s="9">
        <v>0</v>
      </c>
      <c r="I209" s="9">
        <v>82</v>
      </c>
      <c r="J209" s="9" t="s">
        <v>78</v>
      </c>
      <c r="K209" s="9">
        <v>2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247</v>
      </c>
      <c r="AA209" s="8">
        <v>1756552.8750000002</v>
      </c>
      <c r="AB209" s="8">
        <v>49948.725000000006</v>
      </c>
      <c r="AC209" s="8">
        <v>1706604.1500000001</v>
      </c>
      <c r="AD209" s="8">
        <v>0</v>
      </c>
      <c r="AE209" s="8">
        <v>0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249</v>
      </c>
      <c r="BD209" s="56">
        <v>0</v>
      </c>
    </row>
    <row r="210" spans="1:56" ht="28.5" customHeight="1" x14ac:dyDescent="0.45">
      <c r="A210" s="3">
        <v>45919</v>
      </c>
      <c r="B210" s="14" t="s">
        <v>372</v>
      </c>
      <c r="C210" s="9" t="s">
        <v>136</v>
      </c>
      <c r="D210" s="13" t="s">
        <v>282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 t="s">
        <v>63</v>
      </c>
      <c r="U210" s="11">
        <v>208</v>
      </c>
      <c r="V210" s="10">
        <v>0</v>
      </c>
      <c r="W210" s="10">
        <v>208</v>
      </c>
      <c r="X210" s="10">
        <v>21632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114</v>
      </c>
      <c r="AH210" s="1" t="s">
        <v>74</v>
      </c>
      <c r="AI210" s="1">
        <v>2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348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>
        <v>45919</v>
      </c>
      <c r="B211" s="14" t="s">
        <v>374</v>
      </c>
      <c r="C211" s="9" t="s">
        <v>136</v>
      </c>
      <c r="D211" s="13" t="s">
        <v>244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45933</v>
      </c>
      <c r="U211" s="11">
        <v>5120</v>
      </c>
      <c r="V211" s="10">
        <v>5120</v>
      </c>
      <c r="W211" s="10">
        <v>0</v>
      </c>
      <c r="X211" s="10">
        <v>31500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114</v>
      </c>
      <c r="AH211" s="1" t="s">
        <v>74</v>
      </c>
      <c r="AI211" s="1">
        <v>2</v>
      </c>
      <c r="AJ211" s="3">
        <v>45933</v>
      </c>
      <c r="AK211" s="3">
        <v>0</v>
      </c>
      <c r="AL211" s="3">
        <v>45924</v>
      </c>
      <c r="AM211" s="3">
        <v>45931</v>
      </c>
      <c r="AN211" s="3">
        <v>45932</v>
      </c>
      <c r="AO211" s="3">
        <v>45932</v>
      </c>
      <c r="AP211" s="3">
        <v>45928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353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374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30000</v>
      </c>
      <c r="V212" s="10">
        <v>15040</v>
      </c>
      <c r="W212" s="10">
        <v>14960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353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373</v>
      </c>
      <c r="C213" s="9" t="s">
        <v>136</v>
      </c>
      <c r="D213" s="13" t="s">
        <v>351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114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352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374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81</v>
      </c>
      <c r="AA214" s="8">
        <v>31432.500000000004</v>
      </c>
      <c r="AB214" s="8">
        <v>6151</v>
      </c>
      <c r="AC214" s="8">
        <v>25281.500000000004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353</v>
      </c>
      <c r="AZ214" s="2">
        <v>0</v>
      </c>
      <c r="BA214" s="2">
        <v>0</v>
      </c>
      <c r="BB214" s="2">
        <v>0</v>
      </c>
      <c r="BC214" s="1" t="s">
        <v>101</v>
      </c>
      <c r="BD214" s="56">
        <v>1932.6302222222223</v>
      </c>
    </row>
    <row r="215" spans="1:56" ht="28.5" customHeight="1" x14ac:dyDescent="0.45">
      <c r="A215" s="3">
        <v>45919</v>
      </c>
      <c r="B215" s="14" t="s">
        <v>373</v>
      </c>
      <c r="C215" s="9" t="s">
        <v>136</v>
      </c>
      <c r="D215" s="13" t="s">
        <v>351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0</v>
      </c>
      <c r="AC215" s="8">
        <v>26936.604750000006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352</v>
      </c>
      <c r="AZ215" s="2">
        <v>0</v>
      </c>
      <c r="BA215" s="2">
        <v>0</v>
      </c>
      <c r="BB215" s="2">
        <v>0</v>
      </c>
      <c r="BC215" s="1" t="s">
        <v>101</v>
      </c>
      <c r="BD215" s="56">
        <v>2059.1537853333339</v>
      </c>
    </row>
    <row r="216" spans="1:56" ht="28.5" customHeight="1" x14ac:dyDescent="0.45">
      <c r="A216" s="3">
        <v>45919</v>
      </c>
      <c r="B216" s="14" t="s">
        <v>374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0</v>
      </c>
      <c r="Y216" s="10">
        <v>25886.7</v>
      </c>
      <c r="Z216" s="9" t="s">
        <v>81</v>
      </c>
      <c r="AA216" s="8">
        <v>25831.228500000005</v>
      </c>
      <c r="AB216" s="8">
        <v>0</v>
      </c>
      <c r="AC216" s="8">
        <v>25831.228500000005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353</v>
      </c>
      <c r="AZ216" s="2">
        <v>0</v>
      </c>
      <c r="BA216" s="2">
        <v>0</v>
      </c>
      <c r="BB216" s="2">
        <v>0</v>
      </c>
      <c r="BC216" s="1" t="s">
        <v>101</v>
      </c>
      <c r="BD216" s="56">
        <v>1974.6539120000002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399947.13</v>
      </c>
      <c r="AB218" s="8">
        <v>18050.296750000001</v>
      </c>
      <c r="AC218" s="8">
        <v>381896.83325000003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444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41</v>
      </c>
      <c r="O219" s="9">
        <v>40</v>
      </c>
      <c r="P219" s="10">
        <v>222.53168396799998</v>
      </c>
      <c r="Q219" s="10">
        <v>0</v>
      </c>
      <c r="R219" s="10">
        <v>222.53168396799998</v>
      </c>
      <c r="S219" s="9" t="s">
        <v>71</v>
      </c>
      <c r="T219" s="12">
        <v>45933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118</v>
      </c>
      <c r="AA219" s="8">
        <v>11036.3</v>
      </c>
      <c r="AB219" s="8">
        <v>11036.3</v>
      </c>
      <c r="AC219" s="8">
        <v>0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264</v>
      </c>
      <c r="AI219" s="1">
        <v>2</v>
      </c>
      <c r="AJ219" s="3">
        <v>45933</v>
      </c>
      <c r="AK219" s="3">
        <v>0</v>
      </c>
      <c r="AL219" s="3">
        <v>0</v>
      </c>
      <c r="AM219" s="3">
        <v>0</v>
      </c>
      <c r="AN219" s="3">
        <v>0</v>
      </c>
      <c r="AO219" s="3">
        <v>45931</v>
      </c>
      <c r="AP219" s="3">
        <v>45928</v>
      </c>
      <c r="AQ219" s="3">
        <v>45932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102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127</v>
      </c>
      <c r="AA220" s="8">
        <v>11036.3</v>
      </c>
      <c r="AB220" s="8">
        <v>11036.3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>
        <v>45922</v>
      </c>
      <c r="B221" s="14" t="s">
        <v>401</v>
      </c>
      <c r="C221" s="9" t="s">
        <v>363</v>
      </c>
      <c r="D221" s="13" t="s">
        <v>402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45930</v>
      </c>
      <c r="U221" s="11">
        <v>5000</v>
      </c>
      <c r="V221" s="10">
        <v>5366</v>
      </c>
      <c r="W221" s="10">
        <v>0</v>
      </c>
      <c r="X221" s="10">
        <v>5500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 t="s">
        <v>445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45922</v>
      </c>
      <c r="B222" s="14" t="s">
        <v>401</v>
      </c>
      <c r="C222" s="9" t="s">
        <v>363</v>
      </c>
      <c r="D222" s="13" t="s">
        <v>403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0.34736653107199994</v>
      </c>
      <c r="Q222" s="10">
        <v>0</v>
      </c>
      <c r="R222" s="10">
        <v>0.34736653107199994</v>
      </c>
      <c r="S222" s="9" t="s">
        <v>71</v>
      </c>
      <c r="T222" s="12">
        <v>45930</v>
      </c>
      <c r="U222" s="11">
        <v>5000</v>
      </c>
      <c r="V222" s="10">
        <v>4984</v>
      </c>
      <c r="W222" s="10">
        <v>16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45930</v>
      </c>
      <c r="AK222" s="3">
        <v>45926</v>
      </c>
      <c r="AL222" s="3">
        <v>45920</v>
      </c>
      <c r="AM222" s="3">
        <v>45927</v>
      </c>
      <c r="AN222" s="3">
        <v>45928</v>
      </c>
      <c r="AO222" s="3">
        <v>45928</v>
      </c>
      <c r="AP222" s="3">
        <v>45925</v>
      </c>
      <c r="AQ222" s="3">
        <v>45929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445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45911</v>
      </c>
      <c r="B223" s="14" t="s">
        <v>327</v>
      </c>
      <c r="C223" s="9" t="s">
        <v>105</v>
      </c>
      <c r="D223" s="13" t="s">
        <v>328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68.387785804799989</v>
      </c>
      <c r="Q223" s="10">
        <v>0</v>
      </c>
      <c r="R223" s="10">
        <v>68.387785804799989</v>
      </c>
      <c r="S223" s="9" t="s">
        <v>67</v>
      </c>
      <c r="T223" s="12">
        <v>45933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118</v>
      </c>
      <c r="AA223" s="8">
        <v>3478.5300000000007</v>
      </c>
      <c r="AB223" s="8">
        <v>3478.5300000000007</v>
      </c>
      <c r="AC223" s="8">
        <v>0</v>
      </c>
      <c r="AD223" s="8">
        <v>3478.5300000000007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45933</v>
      </c>
      <c r="AK223" s="3">
        <v>45929</v>
      </c>
      <c r="AL223" s="3">
        <v>45923</v>
      </c>
      <c r="AM223" s="3">
        <v>45930</v>
      </c>
      <c r="AN223" s="3">
        <v>45931</v>
      </c>
      <c r="AO223" s="3">
        <v>45931</v>
      </c>
      <c r="AP223" s="3">
        <v>45928</v>
      </c>
      <c r="AQ223" s="3">
        <v>45932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45876</v>
      </c>
      <c r="B224" s="14" t="s">
        <v>275</v>
      </c>
      <c r="C224" s="9" t="s">
        <v>105</v>
      </c>
      <c r="D224" s="13" t="s">
        <v>267</v>
      </c>
      <c r="E224" s="9">
        <v>21</v>
      </c>
      <c r="F224" s="9">
        <v>40</v>
      </c>
      <c r="G224" s="9" t="s">
        <v>60</v>
      </c>
      <c r="H224" s="9" t="s">
        <v>66</v>
      </c>
      <c r="I224" s="9">
        <v>108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42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45933</v>
      </c>
      <c r="U224" s="11">
        <v>3000</v>
      </c>
      <c r="V224" s="10">
        <v>3253</v>
      </c>
      <c r="W224" s="10">
        <v>0</v>
      </c>
      <c r="X224" s="10">
        <v>3540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45933</v>
      </c>
      <c r="AK224" s="3">
        <v>45929</v>
      </c>
      <c r="AL224" s="3">
        <v>45923</v>
      </c>
      <c r="AM224" s="3">
        <v>45930</v>
      </c>
      <c r="AN224" s="3">
        <v>45931</v>
      </c>
      <c r="AO224" s="3">
        <v>45931</v>
      </c>
      <c r="AP224" s="3">
        <v>45928</v>
      </c>
      <c r="AQ224" s="3">
        <v>45932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45911</v>
      </c>
      <c r="B225" s="14" t="s">
        <v>325</v>
      </c>
      <c r="C225" s="9" t="s">
        <v>105</v>
      </c>
      <c r="D225" s="13" t="s">
        <v>326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45933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>
        <v>45933</v>
      </c>
      <c r="AK225" s="3">
        <v>45929</v>
      </c>
      <c r="AL225" s="3">
        <v>45923</v>
      </c>
      <c r="AM225" s="3">
        <v>45930</v>
      </c>
      <c r="AN225" s="3">
        <v>45931</v>
      </c>
      <c r="AO225" s="3">
        <v>45931</v>
      </c>
      <c r="AP225" s="3">
        <v>45928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45911</v>
      </c>
      <c r="B226" s="14" t="s">
        <v>323</v>
      </c>
      <c r="C226" s="9" t="s">
        <v>105</v>
      </c>
      <c r="D226" s="13" t="s">
        <v>324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66.883254517094386</v>
      </c>
      <c r="Q226" s="10">
        <v>0</v>
      </c>
      <c r="R226" s="10">
        <v>66.883254517094386</v>
      </c>
      <c r="S226" s="9" t="s">
        <v>67</v>
      </c>
      <c r="T226" s="12">
        <v>45933</v>
      </c>
      <c r="U226" s="11">
        <v>3000</v>
      </c>
      <c r="V226" s="10">
        <v>66</v>
      </c>
      <c r="W226" s="10">
        <v>2934</v>
      </c>
      <c r="X226" s="10">
        <v>0</v>
      </c>
      <c r="Y226" s="10">
        <v>3080.7000000000003</v>
      </c>
      <c r="Z226" s="9" t="s">
        <v>118</v>
      </c>
      <c r="AA226" s="8">
        <v>3402.0023400000005</v>
      </c>
      <c r="AB226" s="8">
        <v>3402.0023400000005</v>
      </c>
      <c r="AC226" s="8">
        <v>0</v>
      </c>
      <c r="AD226" s="8">
        <v>3402.0023400000005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45933</v>
      </c>
      <c r="AK226" s="3">
        <v>45929</v>
      </c>
      <c r="AL226" s="3">
        <v>45923</v>
      </c>
      <c r="AM226" s="3">
        <v>45930</v>
      </c>
      <c r="AN226" s="3">
        <v>45931</v>
      </c>
      <c r="AO226" s="3">
        <v>45931</v>
      </c>
      <c r="AP226" s="3">
        <v>45928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45876</v>
      </c>
      <c r="B227" s="14" t="s">
        <v>276</v>
      </c>
      <c r="C227" s="9" t="s">
        <v>105</v>
      </c>
      <c r="D227" s="13" t="s">
        <v>268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>
        <v>45938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118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45938</v>
      </c>
      <c r="AK227" s="3">
        <v>45934</v>
      </c>
      <c r="AL227" s="3">
        <v>45928</v>
      </c>
      <c r="AM227" s="3">
        <v>45935</v>
      </c>
      <c r="AN227" s="3">
        <v>45936</v>
      </c>
      <c r="AO227" s="3">
        <v>45936</v>
      </c>
      <c r="AP227" s="3">
        <v>45933</v>
      </c>
      <c r="AQ227" s="3">
        <v>45937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45926</v>
      </c>
      <c r="B228" s="14" t="s">
        <v>422</v>
      </c>
      <c r="C228" s="9" t="s">
        <v>252</v>
      </c>
      <c r="D228" s="13" t="s">
        <v>423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118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61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45926</v>
      </c>
      <c r="B229" s="14" t="s">
        <v>422</v>
      </c>
      <c r="C229" s="9" t="s">
        <v>252</v>
      </c>
      <c r="D229" s="13" t="s">
        <v>424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97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71</v>
      </c>
      <c r="T229" s="12">
        <v>45937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118</v>
      </c>
      <c r="AA229" s="8">
        <v>3227.07</v>
      </c>
      <c r="AB229" s="8">
        <v>3227.07</v>
      </c>
      <c r="AC229" s="8">
        <v>0</v>
      </c>
      <c r="AD229" s="8">
        <v>3227.07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45937</v>
      </c>
      <c r="AK229" s="3">
        <v>45933</v>
      </c>
      <c r="AL229" s="3">
        <v>45927</v>
      </c>
      <c r="AM229" s="3">
        <v>45934</v>
      </c>
      <c r="AN229" s="3">
        <v>45935</v>
      </c>
      <c r="AO229" s="3">
        <v>45935</v>
      </c>
      <c r="AP229" s="3">
        <v>45932</v>
      </c>
      <c r="AQ229" s="3">
        <v>45936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45930</v>
      </c>
      <c r="B230" s="14" t="s">
        <v>126</v>
      </c>
      <c r="C230" s="9" t="s">
        <v>79</v>
      </c>
      <c r="D230" s="13" t="s">
        <v>446</v>
      </c>
      <c r="E230" s="9">
        <v>21</v>
      </c>
      <c r="F230" s="9">
        <v>40</v>
      </c>
      <c r="G230" s="9" t="s">
        <v>60</v>
      </c>
      <c r="H230" s="9" t="s">
        <v>66</v>
      </c>
      <c r="I230" s="9">
        <v>108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42</v>
      </c>
      <c r="O230" s="9">
        <v>40</v>
      </c>
      <c r="P230" s="10">
        <v>68.387785804799989</v>
      </c>
      <c r="Q230" s="10">
        <v>0</v>
      </c>
      <c r="R230" s="10">
        <v>68.387785804799989</v>
      </c>
      <c r="S230" s="9" t="s">
        <v>67</v>
      </c>
      <c r="T230" s="12">
        <v>45951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3478.5300000000007</v>
      </c>
      <c r="AB230" s="8">
        <v>3478.5300000000007</v>
      </c>
      <c r="AC230" s="8">
        <v>0</v>
      </c>
      <c r="AD230" s="8">
        <v>3478.5300000000007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>
        <v>45951</v>
      </c>
      <c r="AK230" s="3">
        <v>45947</v>
      </c>
      <c r="AL230" s="3">
        <v>45941</v>
      </c>
      <c r="AM230" s="3">
        <v>45948</v>
      </c>
      <c r="AN230" s="3">
        <v>45949</v>
      </c>
      <c r="AO230" s="3">
        <v>45949</v>
      </c>
      <c r="AP230" s="3">
        <v>45946</v>
      </c>
      <c r="AQ230" s="3">
        <v>45950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 t="s">
        <v>132</v>
      </c>
      <c r="B231" s="14" t="s">
        <v>132</v>
      </c>
      <c r="C231" s="9" t="s">
        <v>109</v>
      </c>
      <c r="D231" s="13" t="s">
        <v>61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 t="s">
        <v>63</v>
      </c>
      <c r="U231" s="11">
        <v>200000</v>
      </c>
      <c r="V231" s="10">
        <v>0</v>
      </c>
      <c r="W231" s="10">
        <v>200000</v>
      </c>
      <c r="X231" s="10">
        <v>0</v>
      </c>
      <c r="Y231" s="10">
        <v>210000</v>
      </c>
      <c r="Z231" s="9" t="s">
        <v>118</v>
      </c>
      <c r="AA231" s="8">
        <v>215138.00000000003</v>
      </c>
      <c r="AB231" s="8">
        <v>215138.00000000003</v>
      </c>
      <c r="AC231" s="8">
        <v>0</v>
      </c>
      <c r="AD231" s="8">
        <v>215138.00000000003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195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16000</v>
      </c>
      <c r="V232" s="10">
        <v>0</v>
      </c>
      <c r="W232" s="10">
        <v>16000</v>
      </c>
      <c r="X232" s="10">
        <v>0</v>
      </c>
      <c r="Y232" s="10">
        <v>16800</v>
      </c>
      <c r="Z232" s="9" t="s">
        <v>118</v>
      </c>
      <c r="AA232" s="8">
        <v>17211.04</v>
      </c>
      <c r="AB232" s="8">
        <v>17211.04</v>
      </c>
      <c r="AC232" s="8">
        <v>0</v>
      </c>
      <c r="AD232" s="8">
        <v>17211.04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207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45631</v>
      </c>
      <c r="B233" s="14" t="s">
        <v>194</v>
      </c>
      <c r="C233" s="9" t="s">
        <v>107</v>
      </c>
      <c r="D233" s="13" t="s">
        <v>141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 t="s">
        <v>63</v>
      </c>
      <c r="U233" s="11">
        <v>9000</v>
      </c>
      <c r="V233" s="10">
        <v>0</v>
      </c>
      <c r="W233" s="10">
        <v>9000</v>
      </c>
      <c r="X233" s="10">
        <v>0</v>
      </c>
      <c r="Y233" s="10">
        <v>9450</v>
      </c>
      <c r="Z233" s="9" t="s">
        <v>118</v>
      </c>
      <c r="AA233" s="8">
        <v>9681.2100000000009</v>
      </c>
      <c r="AB233" s="8">
        <v>9681.2100000000009</v>
      </c>
      <c r="AC233" s="8">
        <v>0</v>
      </c>
      <c r="AD233" s="8">
        <v>9681.2100000000009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206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294</v>
      </c>
      <c r="C234" s="9" t="s">
        <v>105</v>
      </c>
      <c r="D234" s="13" t="s">
        <v>295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296</v>
      </c>
      <c r="C235" s="9" t="s">
        <v>105</v>
      </c>
      <c r="D235" s="13" t="s">
        <v>265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108.55204095999999</v>
      </c>
      <c r="Q235" s="10">
        <v>0</v>
      </c>
      <c r="R235" s="10">
        <v>108.55204095999999</v>
      </c>
      <c r="S235" s="9" t="s">
        <v>67</v>
      </c>
      <c r="T235" s="12" t="s">
        <v>63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118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45896</v>
      </c>
      <c r="B236" s="14" t="s">
        <v>297</v>
      </c>
      <c r="C236" s="9" t="s">
        <v>105</v>
      </c>
      <c r="D236" s="13" t="s">
        <v>298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45911</v>
      </c>
      <c r="B237" s="14" t="s">
        <v>321</v>
      </c>
      <c r="C237" s="9" t="s">
        <v>105</v>
      </c>
      <c r="D237" s="13" t="s">
        <v>322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65.13122457599998</v>
      </c>
      <c r="Q237" s="10">
        <v>0</v>
      </c>
      <c r="R237" s="10">
        <v>65.13122457599998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118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 t="s">
        <v>132</v>
      </c>
      <c r="B238" s="14" t="s">
        <v>132</v>
      </c>
      <c r="C238" s="9" t="s">
        <v>107</v>
      </c>
      <c r="D238" s="13" t="s">
        <v>141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118</v>
      </c>
      <c r="AA238" s="8">
        <v>10756.900000000001</v>
      </c>
      <c r="AB238" s="8">
        <v>10756.900000000001</v>
      </c>
      <c r="AC238" s="8">
        <v>0</v>
      </c>
      <c r="AD238" s="8">
        <v>10756.900000000001</v>
      </c>
      <c r="AE238" s="8">
        <v>0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45854</v>
      </c>
      <c r="B239" s="14" t="s">
        <v>257</v>
      </c>
      <c r="C239" s="9" t="s">
        <v>79</v>
      </c>
      <c r="D239" s="13" t="s">
        <v>258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118</v>
      </c>
      <c r="AA239" s="8">
        <v>3310.89</v>
      </c>
      <c r="AB239" s="8">
        <v>3310.89</v>
      </c>
      <c r="AC239" s="8">
        <v>0</v>
      </c>
      <c r="AD239" s="8">
        <v>0</v>
      </c>
      <c r="AE239" s="8">
        <v>3310.89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45826</v>
      </c>
      <c r="B240" s="14" t="s">
        <v>250</v>
      </c>
      <c r="C240" s="9" t="s">
        <v>105</v>
      </c>
      <c r="D240" s="13" t="s">
        <v>238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163.47937368575995</v>
      </c>
      <c r="Q240" s="10">
        <v>0</v>
      </c>
      <c r="R240" s="10">
        <v>163.47937368575995</v>
      </c>
      <c r="S240" s="9" t="s">
        <v>67</v>
      </c>
      <c r="T240" s="12" t="s">
        <v>63</v>
      </c>
      <c r="U240" s="11">
        <v>8000</v>
      </c>
      <c r="V240" s="10">
        <v>470</v>
      </c>
      <c r="W240" s="10">
        <v>7530</v>
      </c>
      <c r="X240" s="10">
        <v>0</v>
      </c>
      <c r="Y240" s="10">
        <v>7906.5</v>
      </c>
      <c r="Z240" s="9" t="s">
        <v>118</v>
      </c>
      <c r="AA240" s="8">
        <v>8310.3338999999996</v>
      </c>
      <c r="AB240" s="8">
        <v>8310.3338999999996</v>
      </c>
      <c r="AC240" s="8">
        <v>0</v>
      </c>
      <c r="AD240" s="8">
        <v>8310.3338999999996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45066</v>
      </c>
      <c r="B241" s="14" t="s">
        <v>124</v>
      </c>
      <c r="C241" s="9" t="s">
        <v>79</v>
      </c>
      <c r="D241" s="13" t="s">
        <v>123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90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118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5518.15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82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118</v>
      </c>
      <c r="AA242" s="8">
        <v>313618.00624000019</v>
      </c>
      <c r="AB242" s="8">
        <v>313618.00624000019</v>
      </c>
      <c r="AC242" s="8">
        <v>0</v>
      </c>
      <c r="AD242" s="8">
        <v>304788.96624000015</v>
      </c>
      <c r="AE242" s="8">
        <v>8829.0399999999991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120</v>
      </c>
      <c r="BD242" s="56">
        <v>0</v>
      </c>
    </row>
    <row r="243" spans="1:56" ht="28.5" customHeight="1" x14ac:dyDescent="0.45">
      <c r="A243" s="3">
        <v>45922</v>
      </c>
      <c r="B243" s="14" t="s">
        <v>404</v>
      </c>
      <c r="C243" s="9" t="s">
        <v>210</v>
      </c>
      <c r="D243" s="13" t="s">
        <v>405</v>
      </c>
      <c r="E243" s="9">
        <v>23</v>
      </c>
      <c r="F243" s="9">
        <v>34</v>
      </c>
      <c r="G243" s="9" t="s">
        <v>60</v>
      </c>
      <c r="H243" s="9" t="s">
        <v>66</v>
      </c>
      <c r="I243" s="9">
        <v>92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121</v>
      </c>
      <c r="T243" s="12">
        <v>45932</v>
      </c>
      <c r="U243" s="11">
        <v>4000</v>
      </c>
      <c r="V243" s="10">
        <v>4000</v>
      </c>
      <c r="W243" s="10">
        <v>0</v>
      </c>
      <c r="X243" s="10">
        <v>4340</v>
      </c>
      <c r="Y243" s="10">
        <v>0</v>
      </c>
      <c r="Z243" s="9" t="s">
        <v>83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262</v>
      </c>
      <c r="AG243" s="1" t="s">
        <v>113</v>
      </c>
      <c r="AH243" s="1" t="s">
        <v>68</v>
      </c>
      <c r="AI243" s="1">
        <v>4</v>
      </c>
      <c r="AJ243" s="3">
        <v>45932</v>
      </c>
      <c r="AK243" s="3">
        <v>45928</v>
      </c>
      <c r="AL243" s="3">
        <v>45922</v>
      </c>
      <c r="AM243" s="3">
        <v>45929</v>
      </c>
      <c r="AN243" s="3">
        <v>45930</v>
      </c>
      <c r="AO243" s="3">
        <v>45930</v>
      </c>
      <c r="AP243" s="3">
        <v>45927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0</v>
      </c>
    </row>
    <row r="244" spans="1:56" ht="28.5" customHeight="1" x14ac:dyDescent="0.45">
      <c r="A244" s="3">
        <v>45922</v>
      </c>
      <c r="B244" s="14" t="s">
        <v>404</v>
      </c>
      <c r="C244" s="9" t="s">
        <v>210</v>
      </c>
      <c r="D244" s="13" t="s">
        <v>406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37</v>
      </c>
      <c r="O244" s="9">
        <v>50</v>
      </c>
      <c r="P244" s="10">
        <v>0</v>
      </c>
      <c r="Q244" s="10">
        <v>0</v>
      </c>
      <c r="R244" s="10">
        <v>0</v>
      </c>
      <c r="S244" s="9" t="s">
        <v>121</v>
      </c>
      <c r="T244" s="12">
        <v>45932</v>
      </c>
      <c r="U244" s="11">
        <v>6000</v>
      </c>
      <c r="V244" s="10">
        <v>6000</v>
      </c>
      <c r="W244" s="10">
        <v>0</v>
      </c>
      <c r="X244" s="10">
        <v>6150</v>
      </c>
      <c r="Y244" s="10">
        <v>0</v>
      </c>
      <c r="Z244" s="9" t="s">
        <v>83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262</v>
      </c>
      <c r="AG244" s="1" t="s">
        <v>113</v>
      </c>
      <c r="AH244" s="1" t="s">
        <v>72</v>
      </c>
      <c r="AI244" s="1">
        <v>3</v>
      </c>
      <c r="AJ244" s="3">
        <v>45932</v>
      </c>
      <c r="AK244" s="3">
        <v>0</v>
      </c>
      <c r="AL244" s="3">
        <v>45922</v>
      </c>
      <c r="AM244" s="3">
        <v>45929</v>
      </c>
      <c r="AN244" s="3">
        <v>45930</v>
      </c>
      <c r="AO244" s="3">
        <v>45930</v>
      </c>
      <c r="AP244" s="3">
        <v>45927</v>
      </c>
      <c r="AQ244" s="3">
        <v>45931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45922</v>
      </c>
      <c r="B245" s="14" t="s">
        <v>407</v>
      </c>
      <c r="C245" s="9" t="s">
        <v>210</v>
      </c>
      <c r="D245" s="13" t="s">
        <v>408</v>
      </c>
      <c r="E245" s="9">
        <v>23</v>
      </c>
      <c r="F245" s="9">
        <v>34</v>
      </c>
      <c r="G245" s="9" t="s">
        <v>60</v>
      </c>
      <c r="H245" s="9" t="s">
        <v>66</v>
      </c>
      <c r="I245" s="9">
        <v>92</v>
      </c>
      <c r="J245" s="9" t="s">
        <v>57</v>
      </c>
      <c r="K245" s="9">
        <v>5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121</v>
      </c>
      <c r="T245" s="12">
        <v>45932</v>
      </c>
      <c r="U245" s="11">
        <v>4000</v>
      </c>
      <c r="V245" s="10">
        <v>4000</v>
      </c>
      <c r="W245" s="10">
        <v>0</v>
      </c>
      <c r="X245" s="10">
        <v>4000</v>
      </c>
      <c r="Y245" s="10">
        <v>0</v>
      </c>
      <c r="Z245" s="9" t="s">
        <v>83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262</v>
      </c>
      <c r="AG245" s="1" t="s">
        <v>114</v>
      </c>
      <c r="AH245" s="1" t="s">
        <v>68</v>
      </c>
      <c r="AI245" s="1">
        <v>4</v>
      </c>
      <c r="AJ245" s="3">
        <v>45932</v>
      </c>
      <c r="AK245" s="3">
        <v>45928</v>
      </c>
      <c r="AL245" s="3">
        <v>45922</v>
      </c>
      <c r="AM245" s="3">
        <v>45929</v>
      </c>
      <c r="AN245" s="3">
        <v>45930</v>
      </c>
      <c r="AO245" s="3">
        <v>45930</v>
      </c>
      <c r="AP245" s="3">
        <v>45927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102</v>
      </c>
      <c r="BD245" s="56">
        <v>0</v>
      </c>
    </row>
    <row r="246" spans="1:56" ht="28.5" customHeight="1" x14ac:dyDescent="0.45">
      <c r="A246" s="3">
        <v>45922</v>
      </c>
      <c r="B246" s="14" t="s">
        <v>407</v>
      </c>
      <c r="C246" s="9" t="s">
        <v>210</v>
      </c>
      <c r="D246" s="13" t="s">
        <v>406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91</v>
      </c>
      <c r="M246" s="10">
        <v>24</v>
      </c>
      <c r="N246" s="9">
        <v>37</v>
      </c>
      <c r="O246" s="9">
        <v>50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45932</v>
      </c>
      <c r="U246" s="11">
        <v>2000</v>
      </c>
      <c r="V246" s="10">
        <v>2000</v>
      </c>
      <c r="W246" s="10">
        <v>0</v>
      </c>
      <c r="X246" s="10">
        <v>2045</v>
      </c>
      <c r="Y246" s="10">
        <v>0</v>
      </c>
      <c r="Z246" s="9" t="s">
        <v>83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262</v>
      </c>
      <c r="AG246" s="1" t="s">
        <v>61</v>
      </c>
      <c r="AH246" s="1" t="s">
        <v>72</v>
      </c>
      <c r="AI246" s="1">
        <v>3</v>
      </c>
      <c r="AJ246" s="3">
        <v>45932</v>
      </c>
      <c r="AK246" s="3">
        <v>0</v>
      </c>
      <c r="AL246" s="3">
        <v>45922</v>
      </c>
      <c r="AM246" s="3">
        <v>45929</v>
      </c>
      <c r="AN246" s="3">
        <v>45930</v>
      </c>
      <c r="AO246" s="3">
        <v>45930</v>
      </c>
      <c r="AP246" s="3">
        <v>45927</v>
      </c>
      <c r="AQ246" s="3">
        <v>45931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102</v>
      </c>
      <c r="BD246" s="56">
        <v>0</v>
      </c>
    </row>
    <row r="247" spans="1:56" ht="28.5" customHeight="1" x14ac:dyDescent="0.45">
      <c r="A247" s="3">
        <v>45922</v>
      </c>
      <c r="B247" s="14" t="s">
        <v>407</v>
      </c>
      <c r="C247" s="9" t="s">
        <v>210</v>
      </c>
      <c r="D247" s="13" t="s">
        <v>409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91</v>
      </c>
      <c r="M247" s="10">
        <v>24</v>
      </c>
      <c r="N247" s="9">
        <v>37</v>
      </c>
      <c r="O247" s="9">
        <v>50</v>
      </c>
      <c r="P247" s="10">
        <v>0</v>
      </c>
      <c r="Q247" s="10">
        <v>0</v>
      </c>
      <c r="R247" s="10">
        <v>0</v>
      </c>
      <c r="S247" s="9" t="s">
        <v>121</v>
      </c>
      <c r="T247" s="12">
        <v>45932</v>
      </c>
      <c r="U247" s="11">
        <v>4000</v>
      </c>
      <c r="V247" s="10">
        <v>4000</v>
      </c>
      <c r="W247" s="10">
        <v>0</v>
      </c>
      <c r="X247" s="10">
        <v>4100</v>
      </c>
      <c r="Y247" s="10">
        <v>0</v>
      </c>
      <c r="Z247" s="9" t="s">
        <v>83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262</v>
      </c>
      <c r="AG247" s="1" t="s">
        <v>113</v>
      </c>
      <c r="AH247" s="1" t="s">
        <v>72</v>
      </c>
      <c r="AI247" s="1">
        <v>3</v>
      </c>
      <c r="AJ247" s="3">
        <v>45932</v>
      </c>
      <c r="AK247" s="3">
        <v>0</v>
      </c>
      <c r="AL247" s="3">
        <v>45922</v>
      </c>
      <c r="AM247" s="3">
        <v>45929</v>
      </c>
      <c r="AN247" s="3">
        <v>45930</v>
      </c>
      <c r="AO247" s="3">
        <v>45930</v>
      </c>
      <c r="AP247" s="3">
        <v>45927</v>
      </c>
      <c r="AQ247" s="3">
        <v>45931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102</v>
      </c>
      <c r="BD247" s="56">
        <v>0</v>
      </c>
    </row>
    <row r="248" spans="1:56" ht="28.5" customHeight="1" x14ac:dyDescent="0.45">
      <c r="A248" s="3" t="s">
        <v>132</v>
      </c>
      <c r="B248" s="14" t="s">
        <v>132</v>
      </c>
      <c r="C248" s="9" t="s">
        <v>205</v>
      </c>
      <c r="D248" s="13" t="s">
        <v>205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45961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102</v>
      </c>
      <c r="BD248" s="56">
        <v>0</v>
      </c>
    </row>
    <row r="249" spans="1:56" ht="28.5" customHeight="1" x14ac:dyDescent="0.45">
      <c r="A249" s="3" t="s">
        <v>132</v>
      </c>
      <c r="B249" s="14" t="s">
        <v>132</v>
      </c>
      <c r="C249" s="9" t="s">
        <v>210</v>
      </c>
      <c r="D249" s="13" t="s">
        <v>61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37</v>
      </c>
      <c r="O249" s="9">
        <v>50</v>
      </c>
      <c r="P249" s="10">
        <v>821.54158271999995</v>
      </c>
      <c r="Q249" s="10">
        <v>0</v>
      </c>
      <c r="R249" s="10">
        <v>821.54158271999995</v>
      </c>
      <c r="S249" s="9" t="s">
        <v>121</v>
      </c>
      <c r="T249" s="12" t="s">
        <v>63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10429</v>
      </c>
      <c r="AC249" s="8">
        <v>19327.100000000002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102</v>
      </c>
      <c r="BD249" s="56">
        <v>1444.7007249999999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83</v>
      </c>
      <c r="AA250" s="8">
        <v>59512.200000000004</v>
      </c>
      <c r="AB250" s="8">
        <v>40185.100000000006</v>
      </c>
      <c r="AC250" s="8">
        <v>19327.100000000002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102</v>
      </c>
      <c r="BD250" s="56">
        <v>0</v>
      </c>
    </row>
    <row r="251" spans="1:56" ht="28.5" customHeight="1" x14ac:dyDescent="0.45">
      <c r="A251" s="3">
        <v>45601</v>
      </c>
      <c r="B251" s="14" t="s">
        <v>185</v>
      </c>
      <c r="C251" s="9" t="s">
        <v>92</v>
      </c>
      <c r="D251" s="13" t="s">
        <v>139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90</v>
      </c>
      <c r="M251" s="10">
        <v>24</v>
      </c>
      <c r="N251" s="9">
        <v>40</v>
      </c>
      <c r="O251" s="9">
        <v>55</v>
      </c>
      <c r="P251" s="10">
        <v>3207.7128103679997</v>
      </c>
      <c r="Q251" s="10">
        <v>0</v>
      </c>
      <c r="R251" s="10">
        <v>3207.7128103679997</v>
      </c>
      <c r="S251" s="9" t="s">
        <v>259</v>
      </c>
      <c r="T251" s="12" t="s">
        <v>63</v>
      </c>
      <c r="U251" s="11">
        <v>100000</v>
      </c>
      <c r="V251" s="10">
        <v>1500</v>
      </c>
      <c r="W251" s="10">
        <v>98500</v>
      </c>
      <c r="X251" s="10">
        <v>0</v>
      </c>
      <c r="Y251" s="10">
        <v>103425</v>
      </c>
      <c r="Z251" s="9" t="s">
        <v>98</v>
      </c>
      <c r="AA251" s="8">
        <v>105955.465</v>
      </c>
      <c r="AB251" s="8">
        <v>19362</v>
      </c>
      <c r="AC251" s="8">
        <v>86593.464999999997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72</v>
      </c>
      <c r="AI251" s="1">
        <v>3</v>
      </c>
      <c r="AJ251" s="3" t="s">
        <v>63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111</v>
      </c>
      <c r="BD251" s="56">
        <v>11092.935565123611</v>
      </c>
    </row>
    <row r="252" spans="1:56" ht="28.5" customHeight="1" x14ac:dyDescent="0.45">
      <c r="A252" s="3">
        <v>45601</v>
      </c>
      <c r="B252" s="14" t="s">
        <v>185</v>
      </c>
      <c r="C252" s="9" t="s">
        <v>92</v>
      </c>
      <c r="D252" s="13" t="s">
        <v>139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90</v>
      </c>
      <c r="M252" s="10">
        <v>24</v>
      </c>
      <c r="N252" s="9">
        <v>40</v>
      </c>
      <c r="O252" s="9">
        <v>55</v>
      </c>
      <c r="P252" s="10">
        <v>11003.203948644863</v>
      </c>
      <c r="Q252" s="10">
        <v>0</v>
      </c>
      <c r="R252" s="10">
        <v>11003.203948644863</v>
      </c>
      <c r="S252" s="9" t="s">
        <v>259</v>
      </c>
      <c r="T252" s="12" t="s">
        <v>63</v>
      </c>
      <c r="U252" s="11">
        <v>337878</v>
      </c>
      <c r="V252" s="10">
        <v>0</v>
      </c>
      <c r="W252" s="10">
        <v>337878</v>
      </c>
      <c r="X252" s="10">
        <v>0</v>
      </c>
      <c r="Y252" s="10">
        <v>354771.9</v>
      </c>
      <c r="Z252" s="9" t="s">
        <v>98</v>
      </c>
      <c r="AA252" s="8">
        <v>363451.98582000006</v>
      </c>
      <c r="AB252" s="8">
        <v>0</v>
      </c>
      <c r="AC252" s="8">
        <v>363451.98582000006</v>
      </c>
      <c r="AD252" s="8">
        <v>0</v>
      </c>
      <c r="AE252" s="8">
        <v>0</v>
      </c>
      <c r="AF252" s="8">
        <v>0</v>
      </c>
      <c r="AG252" s="1" t="s">
        <v>116</v>
      </c>
      <c r="AH252" s="1" t="s">
        <v>72</v>
      </c>
      <c r="AI252" s="1">
        <v>3</v>
      </c>
      <c r="AJ252" s="3" t="s">
        <v>63</v>
      </c>
      <c r="AK252" s="3">
        <v>0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111</v>
      </c>
      <c r="BD252" s="56">
        <v>46559.511849046357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37</v>
      </c>
      <c r="G253" s="9">
        <v>0</v>
      </c>
      <c r="H253" s="9">
        <v>0</v>
      </c>
      <c r="I253" s="9">
        <v>128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98</v>
      </c>
      <c r="AA253" s="8">
        <v>469407.45082000003</v>
      </c>
      <c r="AB253" s="8">
        <v>19362</v>
      </c>
      <c r="AC253" s="8">
        <v>450045.45082000003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112</v>
      </c>
      <c r="BD253" s="56">
        <v>0</v>
      </c>
    </row>
    <row r="254" spans="1:56" ht="28.5" customHeight="1" x14ac:dyDescent="0.45">
      <c r="A254" s="3">
        <v>45923</v>
      </c>
      <c r="B254" s="14" t="s">
        <v>410</v>
      </c>
      <c r="C254" s="9" t="s">
        <v>376</v>
      </c>
      <c r="D254" s="13" t="s">
        <v>411</v>
      </c>
      <c r="E254" s="9">
        <v>24</v>
      </c>
      <c r="F254" s="9">
        <v>37</v>
      </c>
      <c r="G254" s="9" t="s">
        <v>60</v>
      </c>
      <c r="H254" s="9">
        <v>0</v>
      </c>
      <c r="I254" s="9">
        <v>120</v>
      </c>
      <c r="J254" s="9" t="s">
        <v>57</v>
      </c>
      <c r="K254" s="9">
        <v>3</v>
      </c>
      <c r="L254" s="9" t="s">
        <v>91</v>
      </c>
      <c r="M254" s="10">
        <v>25</v>
      </c>
      <c r="N254" s="9">
        <v>40</v>
      </c>
      <c r="O254" s="9">
        <v>55</v>
      </c>
      <c r="P254" s="10">
        <v>169.61256399999996</v>
      </c>
      <c r="Q254" s="10">
        <v>0</v>
      </c>
      <c r="R254" s="10">
        <v>169.61256399999996</v>
      </c>
      <c r="S254" s="9" t="s">
        <v>67</v>
      </c>
      <c r="T254" s="12">
        <v>45948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412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72</v>
      </c>
      <c r="AI254" s="1">
        <v>3</v>
      </c>
      <c r="AJ254" s="3">
        <v>45948</v>
      </c>
      <c r="AK254" s="3">
        <v>0</v>
      </c>
      <c r="AL254" s="3">
        <v>45938</v>
      </c>
      <c r="AM254" s="3">
        <v>45945</v>
      </c>
      <c r="AN254" s="3">
        <v>45946</v>
      </c>
      <c r="AO254" s="3">
        <v>45946</v>
      </c>
      <c r="AP254" s="3">
        <v>45943</v>
      </c>
      <c r="AQ254" s="3">
        <v>45947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413</v>
      </c>
      <c r="BD254" s="56">
        <v>659.57725166666671</v>
      </c>
    </row>
    <row r="255" spans="1:56" ht="28.5" customHeight="1" x14ac:dyDescent="0.45">
      <c r="A255" s="3">
        <v>45923</v>
      </c>
      <c r="B255" s="14" t="s">
        <v>410</v>
      </c>
      <c r="C255" s="9" t="s">
        <v>376</v>
      </c>
      <c r="D255" s="13" t="s">
        <v>59</v>
      </c>
      <c r="E255" s="9">
        <v>24</v>
      </c>
      <c r="F255" s="9">
        <v>37</v>
      </c>
      <c r="G255" s="9" t="s">
        <v>60</v>
      </c>
      <c r="H255" s="9">
        <v>0</v>
      </c>
      <c r="I255" s="9">
        <v>120</v>
      </c>
      <c r="J255" s="9" t="s">
        <v>57</v>
      </c>
      <c r="K255" s="9">
        <v>3</v>
      </c>
      <c r="L255" s="9" t="s">
        <v>91</v>
      </c>
      <c r="M255" s="10">
        <v>25</v>
      </c>
      <c r="N255" s="9">
        <v>40</v>
      </c>
      <c r="O255" s="9">
        <v>55</v>
      </c>
      <c r="P255" s="10">
        <v>169.61256399999996</v>
      </c>
      <c r="Q255" s="10">
        <v>0</v>
      </c>
      <c r="R255" s="10">
        <v>169.61256399999996</v>
      </c>
      <c r="S255" s="9" t="s">
        <v>67</v>
      </c>
      <c r="T255" s="12">
        <v>45948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412</v>
      </c>
      <c r="AA255" s="8">
        <v>5378.4500000000007</v>
      </c>
      <c r="AB255" s="8">
        <v>2930</v>
      </c>
      <c r="AC255" s="8">
        <v>2448.4500000000007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264</v>
      </c>
      <c r="AI255" s="1">
        <v>2</v>
      </c>
      <c r="AJ255" s="3">
        <v>45948</v>
      </c>
      <c r="AK255" s="3">
        <v>0</v>
      </c>
      <c r="AL255" s="3">
        <v>0</v>
      </c>
      <c r="AM255" s="3">
        <v>0</v>
      </c>
      <c r="AN255" s="3">
        <v>0</v>
      </c>
      <c r="AO255" s="3">
        <v>45946</v>
      </c>
      <c r="AP255" s="3">
        <v>45943</v>
      </c>
      <c r="AQ255" s="3">
        <v>45947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413</v>
      </c>
      <c r="BD255" s="56">
        <v>300.26158500000008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24</v>
      </c>
      <c r="F256" s="9">
        <v>37</v>
      </c>
      <c r="G256" s="9">
        <v>0</v>
      </c>
      <c r="H256" s="9">
        <v>0</v>
      </c>
      <c r="I256" s="9">
        <v>120</v>
      </c>
      <c r="J256" s="9" t="s">
        <v>78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412</v>
      </c>
      <c r="AA256" s="8">
        <v>10756.900000000001</v>
      </c>
      <c r="AB256" s="8">
        <v>2930</v>
      </c>
      <c r="AC256" s="8">
        <v>7826.9000000000015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414</v>
      </c>
      <c r="BD256" s="56">
        <v>0</v>
      </c>
    </row>
    <row r="257" spans="1:56" ht="28.5" customHeight="1" x14ac:dyDescent="0.45">
      <c r="A257" s="3">
        <v>45894</v>
      </c>
      <c r="B257" s="14" t="s">
        <v>284</v>
      </c>
      <c r="C257" s="9" t="s">
        <v>134</v>
      </c>
      <c r="D257" s="13" t="s">
        <v>59</v>
      </c>
      <c r="E257" s="9">
        <v>26</v>
      </c>
      <c r="F257" s="9">
        <v>39</v>
      </c>
      <c r="G257" s="9" t="s">
        <v>60</v>
      </c>
      <c r="H257" s="9">
        <v>0</v>
      </c>
      <c r="I257" s="9">
        <v>93</v>
      </c>
      <c r="J257" s="9" t="s">
        <v>57</v>
      </c>
      <c r="K257" s="9">
        <v>5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121</v>
      </c>
      <c r="T257" s="12">
        <v>45930</v>
      </c>
      <c r="U257" s="11">
        <v>5000</v>
      </c>
      <c r="V257" s="10">
        <v>5000</v>
      </c>
      <c r="W257" s="10">
        <v>0</v>
      </c>
      <c r="X257" s="10">
        <v>0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77</v>
      </c>
      <c r="AI257" s="1">
        <v>1</v>
      </c>
      <c r="AJ257" s="3">
        <v>45930</v>
      </c>
      <c r="AK257" s="3">
        <v>0</v>
      </c>
      <c r="AL257" s="3">
        <v>0</v>
      </c>
      <c r="AM257" s="3">
        <v>0</v>
      </c>
      <c r="AN257" s="3">
        <v>0</v>
      </c>
      <c r="AO257" s="3">
        <v>45929</v>
      </c>
      <c r="AP257" s="3">
        <v>45925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 t="s">
        <v>129</v>
      </c>
      <c r="AZ257" s="2">
        <v>0</v>
      </c>
      <c r="BA257" s="2">
        <v>0</v>
      </c>
      <c r="BB257" s="2">
        <v>0</v>
      </c>
      <c r="BC257" s="1" t="s">
        <v>102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26</v>
      </c>
      <c r="F258" s="9">
        <v>43</v>
      </c>
      <c r="G258" s="9" t="s">
        <v>60</v>
      </c>
      <c r="H258" s="9">
        <v>0</v>
      </c>
      <c r="I258" s="9">
        <v>102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113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102</v>
      </c>
      <c r="BD258" s="56">
        <v>0</v>
      </c>
    </row>
    <row r="259" spans="1:56" ht="28.5" customHeight="1" x14ac:dyDescent="0.45">
      <c r="A259" s="3">
        <v>45931</v>
      </c>
      <c r="B259" s="14" t="s">
        <v>126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>
        <v>0</v>
      </c>
      <c r="I259" s="9">
        <v>116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45936</v>
      </c>
      <c r="U259" s="11">
        <v>20000</v>
      </c>
      <c r="V259" s="10">
        <v>0</v>
      </c>
      <c r="W259" s="10">
        <v>20000</v>
      </c>
      <c r="X259" s="10">
        <v>0</v>
      </c>
      <c r="Y259" s="10">
        <v>0</v>
      </c>
      <c r="Z259" s="9" t="s">
        <v>189</v>
      </c>
      <c r="AA259" s="8">
        <v>24866.6</v>
      </c>
      <c r="AB259" s="8">
        <v>12115</v>
      </c>
      <c r="AC259" s="8">
        <v>12751.599999999999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77</v>
      </c>
      <c r="AI259" s="1">
        <v>1</v>
      </c>
      <c r="AJ259" s="3">
        <v>45936</v>
      </c>
      <c r="AK259" s="3">
        <v>0</v>
      </c>
      <c r="AL259" s="3">
        <v>0</v>
      </c>
      <c r="AM259" s="3">
        <v>0</v>
      </c>
      <c r="AN259" s="3">
        <v>0</v>
      </c>
      <c r="AO259" s="3">
        <v>45935</v>
      </c>
      <c r="AP259" s="3">
        <v>45931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1267.2256711111113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116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189</v>
      </c>
      <c r="AA260" s="8">
        <v>24866.6</v>
      </c>
      <c r="AB260" s="8">
        <v>12115</v>
      </c>
      <c r="AC260" s="8">
        <v>12751.599999999999</v>
      </c>
      <c r="AD260" s="8">
        <v>0</v>
      </c>
      <c r="AE260" s="8">
        <v>0</v>
      </c>
      <c r="AF260" s="8" t="s">
        <v>58</v>
      </c>
      <c r="AG260" s="1" t="s">
        <v>113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0</v>
      </c>
    </row>
    <row r="261" spans="1:56" ht="28.5" customHeight="1" x14ac:dyDescent="0.45">
      <c r="A261" s="3">
        <v>45901</v>
      </c>
      <c r="B261" s="14" t="s">
        <v>299</v>
      </c>
      <c r="C261" s="9" t="s">
        <v>107</v>
      </c>
      <c r="D261" s="13" t="s">
        <v>141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45945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87</v>
      </c>
      <c r="AA261" s="8">
        <v>12433.3</v>
      </c>
      <c r="AB261" s="8">
        <v>3573</v>
      </c>
      <c r="AC261" s="8">
        <v>8860.2999999999993</v>
      </c>
      <c r="AD261" s="8">
        <v>3573</v>
      </c>
      <c r="AE261" s="8">
        <v>8860.2999999999993</v>
      </c>
      <c r="AF261" s="8">
        <v>0</v>
      </c>
      <c r="AG261" s="1" t="s">
        <v>114</v>
      </c>
      <c r="AH261" s="1" t="s">
        <v>75</v>
      </c>
      <c r="AI261" s="1">
        <v>4</v>
      </c>
      <c r="AJ261" s="3">
        <v>45945</v>
      </c>
      <c r="AK261" s="3">
        <v>45941</v>
      </c>
      <c r="AL261" s="3">
        <v>45934</v>
      </c>
      <c r="AM261" s="3">
        <v>45942</v>
      </c>
      <c r="AN261" s="3">
        <v>45943</v>
      </c>
      <c r="AO261" s="3">
        <v>45944</v>
      </c>
      <c r="AP261" s="3">
        <v>45940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913.79227333333347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120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87</v>
      </c>
      <c r="AA262" s="8">
        <v>12433.3</v>
      </c>
      <c r="AB262" s="8">
        <v>3573</v>
      </c>
      <c r="AC262" s="8">
        <v>8860.2999999999993</v>
      </c>
      <c r="AD262" s="8">
        <v>3573</v>
      </c>
      <c r="AE262" s="8">
        <v>8860.2999999999993</v>
      </c>
      <c r="AF262" s="8" t="s">
        <v>58</v>
      </c>
      <c r="AG262" s="1" t="s">
        <v>116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0</v>
      </c>
    </row>
    <row r="263" spans="1:56" ht="28.5" customHeight="1" x14ac:dyDescent="0.45">
      <c r="A263" s="3">
        <v>45925</v>
      </c>
      <c r="B263" s="14" t="s">
        <v>416</v>
      </c>
      <c r="C263" s="9" t="s">
        <v>144</v>
      </c>
      <c r="D263" s="13" t="s">
        <v>145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45944</v>
      </c>
      <c r="U263" s="11">
        <v>50000</v>
      </c>
      <c r="V263" s="10">
        <v>700</v>
      </c>
      <c r="W263" s="10">
        <v>49300</v>
      </c>
      <c r="X263" s="10">
        <v>0</v>
      </c>
      <c r="Y263" s="10">
        <v>51765</v>
      </c>
      <c r="Z263" s="9" t="s">
        <v>125</v>
      </c>
      <c r="AA263" s="8">
        <v>58541.285000000003</v>
      </c>
      <c r="AB263" s="8">
        <v>32310</v>
      </c>
      <c r="AC263" s="8">
        <v>26231.285000000003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45944</v>
      </c>
      <c r="AK263" s="3">
        <v>0</v>
      </c>
      <c r="AL263" s="3">
        <v>45935</v>
      </c>
      <c r="AM263" s="3">
        <v>45942</v>
      </c>
      <c r="AN263" s="3">
        <v>45943</v>
      </c>
      <c r="AO263" s="3">
        <v>45943</v>
      </c>
      <c r="AP263" s="3">
        <v>45939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>
        <v>0</v>
      </c>
      <c r="AY263" s="2" t="s">
        <v>415</v>
      </c>
      <c r="AZ263" s="2">
        <v>0</v>
      </c>
      <c r="BA263" s="2">
        <v>0</v>
      </c>
      <c r="BB263" s="2">
        <v>0</v>
      </c>
      <c r="BC263" s="1" t="s">
        <v>103</v>
      </c>
      <c r="BD263" s="56">
        <v>2948.1049752777781</v>
      </c>
    </row>
    <row r="264" spans="1:56" ht="28.5" customHeight="1" x14ac:dyDescent="0.45">
      <c r="A264" s="3" t="s">
        <v>132</v>
      </c>
      <c r="B264" s="14" t="s">
        <v>132</v>
      </c>
      <c r="C264" s="9" t="s">
        <v>107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45961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125</v>
      </c>
      <c r="AA264" s="8">
        <v>6775.4500000000007</v>
      </c>
      <c r="AB264" s="8">
        <v>6775.4500000000007</v>
      </c>
      <c r="AC264" s="8">
        <v>0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143</v>
      </c>
      <c r="AI264" s="1">
        <v>2</v>
      </c>
      <c r="AJ264" s="3">
        <v>45961</v>
      </c>
      <c r="AK264" s="3">
        <v>45959</v>
      </c>
      <c r="AL264" s="3">
        <v>0</v>
      </c>
      <c r="AM264" s="3">
        <v>0</v>
      </c>
      <c r="AN264" s="3">
        <v>0</v>
      </c>
      <c r="AO264" s="3">
        <v>45960</v>
      </c>
      <c r="AP264" s="3">
        <v>45956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140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0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125</v>
      </c>
      <c r="AA265" s="8">
        <v>65316.735000000001</v>
      </c>
      <c r="AB265" s="8">
        <v>39085.449999999997</v>
      </c>
      <c r="AC265" s="8">
        <v>26231.285000000003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146</v>
      </c>
      <c r="BD265" s="56">
        <v>0</v>
      </c>
    </row>
  </sheetData>
  <autoFilter ref="A5:BD2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5">
    <cfRule type="expression" dxfId="6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21</vt:i4>
      </vt:variant>
      <vt:variant>
        <vt:lpstr>ช่วงที่มีชื่อ</vt:lpstr>
      </vt:variant>
      <vt:variant>
        <vt:i4>7</vt:i4>
      </vt:variant>
    </vt:vector>
  </HeadingPairs>
  <TitlesOfParts>
    <vt:vector size="28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ค้างตัด15-10-68</vt:lpstr>
      <vt:lpstr>15-10-68</vt:lpstr>
      <vt:lpstr>14-10-68</vt:lpstr>
      <vt:lpstr>13-10-68</vt:lpstr>
      <vt:lpstr>11-10-68</vt:lpstr>
      <vt:lpstr>10-10-68</vt:lpstr>
      <vt:lpstr>8-10-68</vt:lpstr>
      <vt:lpstr>7-10-68</vt:lpstr>
      <vt:lpstr>6-10-68</vt:lpstr>
      <vt:lpstr>4-10-68</vt:lpstr>
      <vt:lpstr>3-10-68</vt:lpstr>
      <vt:lpstr>1-10-68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2025-10-06T03:55:36Z</cp:lastPrinted>
  <dcterms:created xsi:type="dcterms:W3CDTF">2015-02-27T04:16:25Z</dcterms:created>
  <dcterms:modified xsi:type="dcterms:W3CDTF">2025-10-15T08:19:49Z</dcterms:modified>
</cp:coreProperties>
</file>